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BP2021Q1_SR_Draft\attachment\"/>
    </mc:Choice>
  </mc:AlternateContent>
  <xr:revisionPtr revIDLastSave="0" documentId="13_ncr:1_{3B5B7144-4EA1-446B-80DB-61ED6D03F723}" xr6:coauthVersionLast="46" xr6:coauthVersionMax="46" xr10:uidLastSave="{00000000-0000-0000-0000-000000000000}"/>
  <bookViews>
    <workbookView xWindow="9300" yWindow="1350" windowWidth="15660" windowHeight="14250" xr2:uid="{00000000-000D-0000-FFFF-FFFF00000000}"/>
  </bookViews>
  <sheets>
    <sheet name="RESIDENTIAL" sheetId="5" r:id="rId1"/>
    <sheet name="NON-RESIDENTIAL" sheetId="6" r:id="rId2"/>
  </sheets>
  <externalReferences>
    <externalReference r:id="rId3"/>
  </externalReferences>
  <definedNames>
    <definedName name="_xlnm.Print_Area" localSheetId="1">'NON-RESIDENTIAL'!$B$1:$K$64</definedName>
    <definedName name="_xlnm.Print_Area" localSheetId="0">RESIDENTIAL!$B$1:$K$53</definedName>
    <definedName name="_xlnm.Print_Titles" localSheetId="1">'NON-RESIDENTIAL'!$3:$5</definedName>
    <definedName name="_xlnm.Print_Titles" localSheetId="0">RESIDENTIAL!$1:$5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J10" i="6"/>
  <c r="J9" i="6"/>
  <c r="D9" i="6"/>
  <c r="J16" i="6"/>
  <c r="J18" i="6"/>
  <c r="J17" i="5"/>
  <c r="I19" i="5"/>
  <c r="J15" i="5"/>
  <c r="J29" i="5"/>
  <c r="D23" i="6"/>
  <c r="E23" i="6"/>
  <c r="D43" i="5"/>
  <c r="E43" i="5"/>
  <c r="C12" i="5" l="1"/>
  <c r="I12" i="5"/>
  <c r="D44" i="5"/>
  <c r="D55" i="6"/>
  <c r="D54" i="6"/>
  <c r="D50" i="6"/>
  <c r="D49" i="6"/>
  <c r="D48" i="6"/>
  <c r="D11" i="6"/>
  <c r="D10" i="6"/>
  <c r="E12" i="5" l="1"/>
  <c r="E48" i="6"/>
  <c r="G10" i="6" l="1"/>
  <c r="G11" i="6"/>
  <c r="G9" i="6"/>
  <c r="G16" i="6"/>
  <c r="F12" i="5" l="1"/>
  <c r="E11" i="5" l="1"/>
  <c r="E10" i="5"/>
  <c r="E9" i="5"/>
  <c r="I13" i="6"/>
  <c r="F13" i="6"/>
  <c r="I20" i="6"/>
  <c r="I19" i="6"/>
  <c r="F20" i="6"/>
  <c r="F19" i="6"/>
  <c r="I27" i="6"/>
  <c r="I26" i="6"/>
  <c r="F27" i="6"/>
  <c r="F26" i="6"/>
  <c r="I33" i="6"/>
  <c r="F33" i="6"/>
  <c r="I34" i="6"/>
  <c r="F34" i="6"/>
  <c r="I40" i="6"/>
  <c r="F40" i="6"/>
  <c r="I51" i="6"/>
  <c r="F51" i="6"/>
  <c r="F12" i="6"/>
  <c r="F46" i="5"/>
  <c r="F39" i="5"/>
  <c r="F25" i="5"/>
  <c r="F18" i="5"/>
  <c r="C18" i="5"/>
  <c r="F47" i="5"/>
  <c r="I53" i="5"/>
  <c r="F53" i="5"/>
  <c r="F32" i="5"/>
  <c r="C41" i="6"/>
  <c r="I41" i="6"/>
  <c r="F41" i="6"/>
  <c r="G52" i="5" l="1"/>
  <c r="G51" i="5"/>
  <c r="G50" i="5"/>
  <c r="G45" i="5"/>
  <c r="G44" i="5"/>
  <c r="G38" i="5"/>
  <c r="G37" i="5"/>
  <c r="G36" i="5"/>
  <c r="G31" i="5"/>
  <c r="G30" i="5"/>
  <c r="G29" i="5"/>
  <c r="G24" i="5"/>
  <c r="G23" i="5"/>
  <c r="G22" i="5"/>
  <c r="G17" i="5"/>
  <c r="G16" i="5"/>
  <c r="G15" i="5"/>
  <c r="G11" i="5"/>
  <c r="G10" i="5"/>
  <c r="G9" i="5"/>
  <c r="E10" i="6"/>
  <c r="E9" i="6"/>
  <c r="D45" i="6"/>
  <c r="D44" i="6"/>
  <c r="D39" i="6"/>
  <c r="D38" i="6"/>
  <c r="D37" i="6"/>
  <c r="D32" i="6"/>
  <c r="D31" i="6"/>
  <c r="D30" i="6"/>
  <c r="D25" i="6"/>
  <c r="D24" i="6"/>
  <c r="D18" i="6"/>
  <c r="D17" i="6"/>
  <c r="D16" i="6"/>
  <c r="G55" i="6"/>
  <c r="J55" i="6"/>
  <c r="G54" i="6"/>
  <c r="G50" i="6"/>
  <c r="G49" i="6"/>
  <c r="G48" i="6"/>
  <c r="G45" i="6"/>
  <c r="G44" i="6"/>
  <c r="G39" i="6"/>
  <c r="G38" i="6"/>
  <c r="G37" i="6"/>
  <c r="G32" i="6"/>
  <c r="G31" i="6"/>
  <c r="G30" i="6"/>
  <c r="G25" i="6"/>
  <c r="G24" i="6"/>
  <c r="G23" i="6"/>
  <c r="G18" i="6"/>
  <c r="G17" i="6"/>
  <c r="J54" i="6"/>
  <c r="J49" i="6"/>
  <c r="J50" i="6"/>
  <c r="J48" i="6"/>
  <c r="D50" i="5" l="1"/>
  <c r="E55" i="6" l="1"/>
  <c r="E54" i="6"/>
  <c r="E52" i="6"/>
  <c r="C51" i="6"/>
  <c r="E51" i="6" s="1"/>
  <c r="E50" i="6"/>
  <c r="E49" i="6"/>
  <c r="J45" i="6"/>
  <c r="E45" i="6"/>
  <c r="J44" i="6"/>
  <c r="E44" i="6"/>
  <c r="C40" i="6"/>
  <c r="J39" i="6"/>
  <c r="E39" i="6"/>
  <c r="J38" i="6"/>
  <c r="E38" i="6"/>
  <c r="J37" i="6"/>
  <c r="E37" i="6"/>
  <c r="C34" i="6"/>
  <c r="E34" i="6" s="1"/>
  <c r="C33" i="6"/>
  <c r="E33" i="6" s="1"/>
  <c r="J32" i="6"/>
  <c r="E32" i="6"/>
  <c r="J31" i="6"/>
  <c r="E31" i="6"/>
  <c r="J30" i="6"/>
  <c r="E30" i="6"/>
  <c r="C27" i="6"/>
  <c r="E27" i="6" s="1"/>
  <c r="C26" i="6"/>
  <c r="J25" i="6"/>
  <c r="E25" i="6"/>
  <c r="J24" i="6"/>
  <c r="E24" i="6"/>
  <c r="J23" i="6"/>
  <c r="C20" i="6"/>
  <c r="C19" i="6"/>
  <c r="E19" i="6" s="1"/>
  <c r="E18" i="6"/>
  <c r="J17" i="6"/>
  <c r="E17" i="6"/>
  <c r="E16" i="6"/>
  <c r="C13" i="6"/>
  <c r="C12" i="6"/>
  <c r="E11" i="6"/>
  <c r="C53" i="5"/>
  <c r="J52" i="5"/>
  <c r="E52" i="5"/>
  <c r="D52" i="5"/>
  <c r="J51" i="5"/>
  <c r="E51" i="5"/>
  <c r="D51" i="5"/>
  <c r="J50" i="5"/>
  <c r="E50" i="5"/>
  <c r="I47" i="5"/>
  <c r="C47" i="5"/>
  <c r="I46" i="5"/>
  <c r="C46" i="5"/>
  <c r="J45" i="5"/>
  <c r="E45" i="5"/>
  <c r="D45" i="5"/>
  <c r="J44" i="5"/>
  <c r="E44" i="5"/>
  <c r="J43" i="5"/>
  <c r="I40" i="5"/>
  <c r="C40" i="5"/>
  <c r="I39" i="5"/>
  <c r="C39" i="5"/>
  <c r="J38" i="5"/>
  <c r="E38" i="5"/>
  <c r="D38" i="5"/>
  <c r="J37" i="5"/>
  <c r="E37" i="5"/>
  <c r="D37" i="5"/>
  <c r="J36" i="5"/>
  <c r="E36" i="5"/>
  <c r="D36" i="5"/>
  <c r="I33" i="5"/>
  <c r="C33" i="5"/>
  <c r="I32" i="5"/>
  <c r="C32" i="5"/>
  <c r="J31" i="5"/>
  <c r="E31" i="5"/>
  <c r="D31" i="5"/>
  <c r="J30" i="5"/>
  <c r="E30" i="5"/>
  <c r="D30" i="5"/>
  <c r="E29" i="5"/>
  <c r="D29" i="5"/>
  <c r="I26" i="5"/>
  <c r="C26" i="5"/>
  <c r="I25" i="5"/>
  <c r="C25" i="5"/>
  <c r="J24" i="5"/>
  <c r="E24" i="5"/>
  <c r="D24" i="5"/>
  <c r="J23" i="5"/>
  <c r="E23" i="5"/>
  <c r="D23" i="5"/>
  <c r="J22" i="5"/>
  <c r="E22" i="5"/>
  <c r="D22" i="5"/>
  <c r="C19" i="5"/>
  <c r="I18" i="5"/>
  <c r="E17" i="5"/>
  <c r="D17" i="5"/>
  <c r="J16" i="5"/>
  <c r="E16" i="5"/>
  <c r="D16" i="5"/>
  <c r="E15" i="5"/>
  <c r="D15" i="5"/>
  <c r="J11" i="5"/>
  <c r="D11" i="5"/>
  <c r="J10" i="5"/>
  <c r="D10" i="5"/>
  <c r="J9" i="5"/>
  <c r="D9" i="5"/>
  <c r="E20" i="6" l="1"/>
  <c r="E12" i="6"/>
  <c r="E40" i="6"/>
  <c r="E13" i="6"/>
  <c r="E41" i="6"/>
  <c r="E26" i="6"/>
  <c r="E18" i="5"/>
  <c r="E25" i="5"/>
  <c r="E32" i="5"/>
  <c r="E39" i="5"/>
  <c r="E46" i="5"/>
  <c r="E53" i="5"/>
  <c r="E19" i="5"/>
  <c r="E26" i="5"/>
  <c r="E33" i="5"/>
  <c r="E40" i="5"/>
  <c r="E47" i="5"/>
</calcChain>
</file>

<file path=xl/sharedStrings.xml><?xml version="1.0" encoding="utf-8"?>
<sst xmlns="http://schemas.openxmlformats.org/spreadsheetml/2006/main" count="118" uniqueCount="39">
  <si>
    <t>TYPE OF CONSTRUCTION</t>
  </si>
  <si>
    <t>TOTAL</t>
  </si>
  <si>
    <t xml:space="preserve"> </t>
  </si>
  <si>
    <t>Number</t>
  </si>
  <si>
    <t>Floor Area (sq.m.)</t>
  </si>
  <si>
    <t>Value (PhP '000)</t>
  </si>
  <si>
    <t>RESIDENTIAL</t>
  </si>
  <si>
    <t>Average Floor Area per Building</t>
  </si>
  <si>
    <t>Single House</t>
  </si>
  <si>
    <t>Duplex/Quadruplex</t>
  </si>
  <si>
    <t>Apartment/Accessoria</t>
  </si>
  <si>
    <t>Residential Condominium</t>
  </si>
  <si>
    <t>Other Residential</t>
  </si>
  <si>
    <t>NON-RESIDENTIAL</t>
  </si>
  <si>
    <t>Commercial</t>
  </si>
  <si>
    <t>Industrial</t>
  </si>
  <si>
    <t>Institutional</t>
  </si>
  <si>
    <t>Agricultural</t>
  </si>
  <si>
    <t xml:space="preserve">Other Non-residential  </t>
  </si>
  <si>
    <t>ADDITION</t>
  </si>
  <si>
    <t>ALTERATION AND REPAIR</t>
  </si>
  <si>
    <t xml:space="preserve">                Philippine Statistics Authority</t>
  </si>
  <si>
    <t>Average Cost per Square Meter</t>
  </si>
  <si>
    <t>Level</t>
  </si>
  <si>
    <t>Percent Share</t>
  </si>
  <si>
    <t>Annual Growth Rate (percent)</t>
  </si>
  <si>
    <t>Note: Details of floor area and value may not add up to their respective totals due to rounding.</t>
  </si>
  <si>
    <r>
      <t>Fourth Quarter 2020</t>
    </r>
    <r>
      <rPr>
        <b/>
        <vertAlign val="superscript"/>
        <sz val="10"/>
        <rFont val="Arial Narrow"/>
        <family val="2"/>
      </rPr>
      <t>p</t>
    </r>
  </si>
  <si>
    <t>Table 1. (cont.)</t>
  </si>
  <si>
    <t>Table 1. Comparative Construction Statistics by Type of Construction</t>
  </si>
  <si>
    <t>b/</t>
  </si>
  <si>
    <r>
      <rPr>
        <vertAlign val="superscript"/>
        <sz val="10"/>
        <rFont val="Arial Narrow"/>
        <family val="2"/>
      </rPr>
      <t xml:space="preserve">a/ </t>
    </r>
    <r>
      <rPr>
        <sz val="10"/>
        <rFont val="Arial Narrow"/>
        <family val="2"/>
      </rPr>
      <t xml:space="preserve"> excluding alteration and repair</t>
    </r>
  </si>
  <si>
    <r>
      <t xml:space="preserve">Average Cost per Square Meter </t>
    </r>
    <r>
      <rPr>
        <vertAlign val="superscript"/>
        <sz val="10"/>
        <rFont val="Arial Narrow"/>
        <family val="2"/>
      </rPr>
      <t>a/</t>
    </r>
  </si>
  <si>
    <r>
      <rPr>
        <vertAlign val="superscript"/>
        <sz val="10"/>
        <rFont val="Arial Narrow"/>
        <family val="2"/>
      </rPr>
      <t>b/</t>
    </r>
    <r>
      <rPr>
        <sz val="10"/>
        <rFont val="Arial Narrow"/>
        <family val="2"/>
      </rPr>
      <t xml:space="preserve">  less than 0.05 percent share</t>
    </r>
  </si>
  <si>
    <t>p - preliminary; r - revised</t>
  </si>
  <si>
    <r>
      <t>First Quarter 2021</t>
    </r>
    <r>
      <rPr>
        <b/>
        <vertAlign val="superscript"/>
        <sz val="10"/>
        <rFont val="Arial Narrow"/>
        <family val="2"/>
      </rPr>
      <t>p</t>
    </r>
  </si>
  <si>
    <t>Source:   Generation of Construction Statistics from Approved Building Permit: First Quarter, 2021 - Preliminary Results</t>
  </si>
  <si>
    <r>
      <t>First Quarter  2021</t>
    </r>
    <r>
      <rPr>
        <b/>
        <vertAlign val="superscript"/>
        <sz val="10"/>
        <rFont val="Arial Narrow"/>
        <family val="2"/>
      </rPr>
      <t>p</t>
    </r>
    <r>
      <rPr>
        <b/>
        <sz val="10"/>
        <rFont val="Arial Narrow"/>
        <family val="2"/>
      </rPr>
      <t>, Fourth  Quarter  2020</t>
    </r>
    <r>
      <rPr>
        <b/>
        <vertAlign val="superscript"/>
        <sz val="10"/>
        <rFont val="Arial Narrow"/>
        <family val="2"/>
      </rPr>
      <t>r</t>
    </r>
    <r>
      <rPr>
        <b/>
        <sz val="10"/>
        <rFont val="Arial Narrow"/>
        <family val="2"/>
      </rPr>
      <t xml:space="preserve"> and First Quarter 2020</t>
    </r>
    <r>
      <rPr>
        <b/>
        <vertAlign val="superscript"/>
        <sz val="10"/>
        <rFont val="Arial Narrow"/>
        <family val="2"/>
      </rPr>
      <t>r</t>
    </r>
    <r>
      <rPr>
        <b/>
        <sz val="10"/>
        <rFont val="Arial Narrow"/>
        <family val="2"/>
      </rPr>
      <t xml:space="preserve"> </t>
    </r>
  </si>
  <si>
    <r>
      <t>First Quarter 2020</t>
    </r>
    <r>
      <rPr>
        <b/>
        <vertAlign val="superscript"/>
        <sz val="10"/>
        <rFont val="Arial Narrow"/>
        <family val="2"/>
      </rPr>
      <t>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</si>
</sst>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_(* #,##0_);_(* \(#,##0\);_(* &quot;-&quot;?_);_(@_)"/>
    <numFmt numFmtId="168" formatCode="_(* #,##0_);_(* \(#,##0\);_(* \-??_);_(@_)"/>
    <numFmt numFmtId="169" formatCode="#,##0.0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b/>
      <vertAlign val="superscript"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rgb="FFFF0000"/>
      <name val="Arial Narrow"/>
      <family val="2"/>
    </font>
    <font>
      <vertAlign val="superscript"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5" fillId="0" borderId="0" xfId="1" applyFont="1"/>
    <xf numFmtId="0" fontId="6" fillId="0" borderId="0" xfId="1" applyFont="1"/>
    <xf numFmtId="3" fontId="6" fillId="0" borderId="0" xfId="1" applyNumberFormat="1" applyFont="1"/>
    <xf numFmtId="41" fontId="7" fillId="0" borderId="0" xfId="1" applyNumberFormat="1" applyFont="1"/>
    <xf numFmtId="3" fontId="8" fillId="0" borderId="0" xfId="1" applyNumberFormat="1" applyFont="1"/>
    <xf numFmtId="41" fontId="6" fillId="0" borderId="0" xfId="1" applyNumberFormat="1" applyFont="1"/>
    <xf numFmtId="167" fontId="6" fillId="0" borderId="0" xfId="1" applyNumberFormat="1" applyFont="1" applyAlignment="1">
      <alignment horizontal="justify" vertical="justify"/>
    </xf>
    <xf numFmtId="165" fontId="6" fillId="0" borderId="0" xfId="2" applyNumberFormat="1" applyFont="1"/>
    <xf numFmtId="0" fontId="2" fillId="0" borderId="0" xfId="1" applyFont="1"/>
    <xf numFmtId="0" fontId="9" fillId="0" borderId="0" xfId="1" applyFont="1"/>
    <xf numFmtId="3" fontId="9" fillId="0" borderId="0" xfId="1" applyNumberFormat="1" applyFont="1"/>
    <xf numFmtId="41" fontId="10" fillId="0" borderId="0" xfId="2" applyNumberFormat="1" applyFont="1"/>
    <xf numFmtId="164" fontId="10" fillId="0" borderId="0" xfId="1" applyNumberFormat="1" applyFont="1"/>
    <xf numFmtId="0" fontId="10" fillId="0" borderId="0" xfId="1" applyFont="1"/>
    <xf numFmtId="0" fontId="9" fillId="0" borderId="0" xfId="1" applyFont="1" applyAlignment="1">
      <alignment horizontal="right"/>
    </xf>
    <xf numFmtId="3" fontId="10" fillId="0" borderId="0" xfId="8" applyNumberFormat="1" applyFont="1"/>
    <xf numFmtId="164" fontId="9" fillId="0" borderId="0" xfId="1" applyNumberFormat="1" applyFont="1"/>
    <xf numFmtId="0" fontId="10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/>
    </xf>
    <xf numFmtId="164" fontId="9" fillId="0" borderId="0" xfId="1" applyNumberFormat="1" applyFont="1" applyAlignment="1">
      <alignment horizontal="center"/>
    </xf>
    <xf numFmtId="3" fontId="11" fillId="0" borderId="5" xfId="1" applyNumberFormat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0" xfId="1" applyFont="1" applyAlignment="1">
      <alignment horizontal="left"/>
    </xf>
    <xf numFmtId="165" fontId="12" fillId="0" borderId="0" xfId="2" applyNumberFormat="1" applyFont="1"/>
    <xf numFmtId="41" fontId="12" fillId="0" borderId="0" xfId="1" applyNumberFormat="1" applyFont="1"/>
    <xf numFmtId="164" fontId="12" fillId="0" borderId="0" xfId="1" applyNumberFormat="1" applyFont="1"/>
    <xf numFmtId="0" fontId="9" fillId="0" borderId="0" xfId="1" applyFont="1" applyAlignment="1">
      <alignment horizontal="left"/>
    </xf>
    <xf numFmtId="41" fontId="10" fillId="0" borderId="0" xfId="1" applyNumberFormat="1" applyFont="1"/>
    <xf numFmtId="0" fontId="9" fillId="0" borderId="0" xfId="1" applyFont="1" applyAlignment="1">
      <alignment horizontal="left" wrapText="1"/>
    </xf>
    <xf numFmtId="41" fontId="9" fillId="0" borderId="0" xfId="1" applyNumberFormat="1" applyFont="1"/>
    <xf numFmtId="166" fontId="9" fillId="0" borderId="0" xfId="1" applyNumberFormat="1" applyFont="1"/>
    <xf numFmtId="168" fontId="12" fillId="0" borderId="0" xfId="1" applyNumberFormat="1" applyFont="1"/>
    <xf numFmtId="164" fontId="9" fillId="0" borderId="0" xfId="1" applyNumberFormat="1" applyFont="1" applyAlignment="1">
      <alignment horizontal="right"/>
    </xf>
    <xf numFmtId="164" fontId="9" fillId="0" borderId="0" xfId="1" quotePrefix="1" applyNumberFormat="1" applyFont="1" applyAlignment="1">
      <alignment horizontal="right"/>
    </xf>
    <xf numFmtId="41" fontId="9" fillId="0" borderId="0" xfId="1" applyNumberFormat="1" applyFont="1" applyAlignment="1">
      <alignment horizontal="justify" vertical="justify"/>
    </xf>
    <xf numFmtId="164" fontId="9" fillId="0" borderId="0" xfId="2" applyNumberFormat="1" applyFont="1"/>
    <xf numFmtId="41" fontId="9" fillId="0" borderId="0" xfId="2" applyNumberFormat="1" applyFont="1"/>
    <xf numFmtId="0" fontId="9" fillId="0" borderId="2" xfId="1" applyFont="1" applyBorder="1" applyAlignment="1">
      <alignment horizontal="left"/>
    </xf>
    <xf numFmtId="3" fontId="9" fillId="0" borderId="2" xfId="1" applyNumberFormat="1" applyFont="1" applyBorder="1"/>
    <xf numFmtId="41" fontId="10" fillId="0" borderId="2" xfId="2" applyNumberFormat="1" applyFont="1" applyBorder="1"/>
    <xf numFmtId="164" fontId="10" fillId="0" borderId="2" xfId="1" applyNumberFormat="1" applyFont="1" applyBorder="1"/>
    <xf numFmtId="0" fontId="11" fillId="0" borderId="0" xfId="1" applyFont="1"/>
    <xf numFmtId="0" fontId="9" fillId="0" borderId="0" xfId="1" applyFont="1" applyAlignment="1">
      <alignment horizontal="center"/>
    </xf>
    <xf numFmtId="3" fontId="13" fillId="0" borderId="0" xfId="1" applyNumberFormat="1" applyFont="1"/>
    <xf numFmtId="164" fontId="13" fillId="0" borderId="0" xfId="1" applyNumberFormat="1" applyFont="1"/>
    <xf numFmtId="164" fontId="12" fillId="0" borderId="0" xfId="1" applyNumberFormat="1" applyFont="1" applyAlignment="1">
      <alignment horizontal="right"/>
    </xf>
    <xf numFmtId="3" fontId="12" fillId="0" borderId="0" xfId="1" applyNumberFormat="1" applyFont="1"/>
    <xf numFmtId="164" fontId="12" fillId="0" borderId="0" xfId="2" applyNumberFormat="1" applyFont="1"/>
    <xf numFmtId="164" fontId="9" fillId="0" borderId="0" xfId="1" applyNumberFormat="1" applyFont="1" applyFill="1"/>
    <xf numFmtId="164" fontId="14" fillId="0" borderId="0" xfId="1" applyNumberFormat="1" applyFont="1"/>
    <xf numFmtId="0" fontId="11" fillId="0" borderId="0" xfId="1" applyFont="1" applyAlignment="1">
      <alignment horizontal="left" wrapText="1"/>
    </xf>
    <xf numFmtId="41" fontId="12" fillId="0" borderId="0" xfId="3" applyNumberFormat="1" applyFont="1"/>
    <xf numFmtId="41" fontId="12" fillId="0" borderId="0" xfId="4" applyNumberFormat="1" applyFont="1"/>
    <xf numFmtId="41" fontId="12" fillId="0" borderId="0" xfId="5" applyNumberFormat="1" applyFont="1"/>
    <xf numFmtId="0" fontId="9" fillId="0" borderId="0" xfId="1" applyFont="1" applyBorder="1" applyAlignment="1">
      <alignment horizontal="left" wrapText="1"/>
    </xf>
    <xf numFmtId="41" fontId="12" fillId="0" borderId="0" xfId="1" applyNumberFormat="1" applyFont="1" applyBorder="1"/>
    <xf numFmtId="164" fontId="12" fillId="0" borderId="0" xfId="1" applyNumberFormat="1" applyFont="1" applyBorder="1"/>
    <xf numFmtId="164" fontId="9" fillId="0" borderId="0" xfId="1" applyNumberFormat="1" applyFont="1" applyBorder="1"/>
    <xf numFmtId="0" fontId="5" fillId="0" borderId="0" xfId="1" applyFont="1" applyAlignment="1">
      <alignment vertical="center"/>
    </xf>
    <xf numFmtId="169" fontId="16" fillId="0" borderId="0" xfId="0" applyNumberFormat="1" applyFont="1"/>
    <xf numFmtId="166" fontId="9" fillId="0" borderId="0" xfId="2" applyNumberFormat="1" applyFont="1"/>
    <xf numFmtId="3" fontId="12" fillId="0" borderId="0" xfId="0" applyNumberFormat="1" applyFont="1"/>
    <xf numFmtId="166" fontId="12" fillId="0" borderId="0" xfId="0" applyNumberFormat="1" applyFont="1"/>
    <xf numFmtId="3" fontId="9" fillId="0" borderId="0" xfId="0" applyNumberFormat="1" applyFont="1"/>
    <xf numFmtId="165" fontId="9" fillId="0" borderId="0" xfId="2" applyNumberFormat="1" applyFont="1"/>
    <xf numFmtId="169" fontId="9" fillId="0" borderId="0" xfId="0" applyNumberFormat="1" applyFont="1"/>
    <xf numFmtId="0" fontId="9" fillId="0" borderId="0" xfId="1" applyFont="1" applyFill="1" applyAlignment="1">
      <alignment horizontal="left" wrapText="1"/>
    </xf>
    <xf numFmtId="169" fontId="9" fillId="0" borderId="0" xfId="0" applyNumberFormat="1" applyFont="1" applyFill="1" applyAlignment="1">
      <alignment horizontal="right"/>
    </xf>
    <xf numFmtId="0" fontId="9" fillId="0" borderId="0" xfId="1" quotePrefix="1" applyFont="1" applyFill="1" applyAlignment="1">
      <alignment horizontal="left"/>
    </xf>
    <xf numFmtId="0" fontId="18" fillId="0" borderId="0" xfId="1" applyFont="1" applyFill="1" applyAlignment="1">
      <alignment horizontal="left" vertical="center"/>
    </xf>
    <xf numFmtId="41" fontId="10" fillId="0" borderId="0" xfId="0" applyNumberFormat="1" applyFont="1"/>
    <xf numFmtId="41" fontId="10" fillId="0" borderId="0" xfId="9" applyNumberFormat="1" applyFont="1"/>
    <xf numFmtId="41" fontId="10" fillId="0" borderId="0" xfId="10" applyNumberFormat="1" applyFont="1"/>
    <xf numFmtId="41" fontId="12" fillId="0" borderId="0" xfId="0" applyNumberFormat="1" applyFont="1"/>
    <xf numFmtId="0" fontId="11" fillId="0" borderId="0" xfId="1" applyFont="1" applyAlignment="1">
      <alignment horizontal="center" vertical="center"/>
    </xf>
    <xf numFmtId="3" fontId="11" fillId="0" borderId="0" xfId="1" applyNumberFormat="1" applyFont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3" fontId="11" fillId="0" borderId="7" xfId="1" applyNumberFormat="1" applyFont="1" applyBorder="1" applyAlignment="1">
      <alignment horizontal="center" vertical="center" wrapText="1"/>
    </xf>
    <xf numFmtId="3" fontId="11" fillId="0" borderId="8" xfId="1" applyNumberFormat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horizontal="center" vertical="center" wrapText="1"/>
    </xf>
    <xf numFmtId="0" fontId="17" fillId="0" borderId="0" xfId="1" applyFont="1" applyAlignment="1">
      <alignment horizontal="left" vertical="center"/>
    </xf>
    <xf numFmtId="3" fontId="9" fillId="0" borderId="0" xfId="1" applyNumberFormat="1" applyFont="1" applyAlignment="1">
      <alignment horizontal="center"/>
    </xf>
  </cellXfs>
  <cellStyles count="11">
    <cellStyle name="Comma 2" xfId="2" xr:uid="{00000000-0005-0000-0000-000000000000}"/>
    <cellStyle name="Normal" xfId="0" builtinId="0"/>
    <cellStyle name="Normal 2" xfId="1" xr:uid="{00000000-0005-0000-0000-000002000000}"/>
    <cellStyle name="Normal 38" xfId="3" xr:uid="{00000000-0005-0000-0000-000003000000}"/>
    <cellStyle name="Normal 39" xfId="4" xr:uid="{00000000-0005-0000-0000-000004000000}"/>
    <cellStyle name="Normal 4" xfId="9" xr:uid="{C5A4ADCC-C3A2-4C5D-BDB6-F5DDC936C478}"/>
    <cellStyle name="Normal 40" xfId="5" xr:uid="{00000000-0005-0000-0000-000005000000}"/>
    <cellStyle name="Normal 5" xfId="10" xr:uid="{149A9F2E-B376-4A53-9F4A-C988402B6628}"/>
    <cellStyle name="Normal 56" xfId="6" xr:uid="{00000000-0005-0000-0000-000006000000}"/>
    <cellStyle name="Normal 57" xfId="7" xr:uid="{00000000-0005-0000-0000-000007000000}"/>
    <cellStyle name="Normal 64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SA%20ISD/Desktop/BP2020Q3%20SR%20draft/Working%20Files%203Q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NON-RESIDENTIAL"/>
      <sheetName val="Regn_3Q2020"/>
      <sheetName val="Prv_Rank"/>
      <sheetName val="2020 2019"/>
      <sheetName val="reg3Q2020"/>
      <sheetName val="province 3Q2020"/>
      <sheetName val="  province3Q2019"/>
      <sheetName val="reg3Q2019"/>
      <sheetName val="fig1n3"/>
      <sheetName val="fig5"/>
      <sheetName val="fig2"/>
      <sheetName val="fig4"/>
    </sheetNames>
    <sheetDataSet>
      <sheetData sheetId="0"/>
      <sheetData sheetId="1">
        <row r="9">
          <cell r="C9">
            <v>28696</v>
          </cell>
          <cell r="F9">
            <v>17112</v>
          </cell>
          <cell r="I9">
            <v>44376</v>
          </cell>
        </row>
        <row r="10">
          <cell r="F10">
            <v>2711262</v>
          </cell>
          <cell r="I10">
            <v>10884605</v>
          </cell>
        </row>
        <row r="11">
          <cell r="F11">
            <v>26953714.936999999</v>
          </cell>
          <cell r="I11">
            <v>126495987.973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4"/>
  <sheetViews>
    <sheetView tabSelected="1" zoomScaleNormal="100" zoomScaleSheetLayoutView="70" workbookViewId="0">
      <selection activeCell="K15" sqref="K15"/>
    </sheetView>
  </sheetViews>
  <sheetFormatPr defaultColWidth="9" defaultRowHeight="12.75" x14ac:dyDescent="0.2"/>
  <cols>
    <col min="1" max="1" width="1.75" style="10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0" customWidth="1"/>
    <col min="7" max="7" width="8.625" style="10" customWidth="1"/>
    <col min="8" max="8" width="9.625" style="10" customWidth="1"/>
    <col min="9" max="9" width="10.625" style="11" customWidth="1"/>
    <col min="10" max="10" width="8.625" style="11" customWidth="1"/>
    <col min="11" max="11" width="9.625" style="17" customWidth="1"/>
    <col min="12" max="12" width="13.625" style="10" customWidth="1"/>
    <col min="13" max="13" width="12.375" style="10" customWidth="1"/>
    <col min="14" max="16384" width="9" style="10"/>
  </cols>
  <sheetData>
    <row r="1" spans="2:12" s="43" customFormat="1" ht="15.75" customHeight="1" x14ac:dyDescent="0.2">
      <c r="B1" s="76" t="s">
        <v>29</v>
      </c>
      <c r="C1" s="76"/>
      <c r="D1" s="76"/>
      <c r="E1" s="76"/>
      <c r="F1" s="76"/>
      <c r="G1" s="76"/>
      <c r="H1" s="76"/>
      <c r="I1" s="76"/>
      <c r="J1" s="76"/>
      <c r="K1" s="76"/>
    </row>
    <row r="2" spans="2:12" s="43" customFormat="1" ht="15.75" customHeight="1" x14ac:dyDescent="0.2"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</row>
    <row r="3" spans="2:12" s="43" customFormat="1" ht="5.0999999999999996" customHeight="1" x14ac:dyDescent="0.2">
      <c r="B3" s="44"/>
      <c r="C3" s="44"/>
      <c r="D3" s="44"/>
      <c r="E3" s="44"/>
      <c r="F3" s="44"/>
      <c r="G3" s="44"/>
      <c r="H3" s="44"/>
      <c r="I3" s="44"/>
      <c r="J3" s="44"/>
      <c r="K3" s="20"/>
    </row>
    <row r="4" spans="2:12" ht="13.5" thickBo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2:12" ht="16.5" customHeight="1" thickTop="1" x14ac:dyDescent="0.2">
      <c r="B5" s="79" t="s">
        <v>0</v>
      </c>
      <c r="C5" s="81" t="s">
        <v>35</v>
      </c>
      <c r="D5" s="82"/>
      <c r="E5" s="83"/>
      <c r="F5" s="81" t="s">
        <v>27</v>
      </c>
      <c r="G5" s="82"/>
      <c r="H5" s="83"/>
      <c r="I5" s="81" t="s">
        <v>38</v>
      </c>
      <c r="J5" s="82"/>
      <c r="K5" s="82"/>
    </row>
    <row r="6" spans="2:12" ht="69" customHeight="1" thickBot="1" x14ac:dyDescent="0.25">
      <c r="B6" s="80"/>
      <c r="C6" s="21" t="s">
        <v>23</v>
      </c>
      <c r="D6" s="21" t="s">
        <v>24</v>
      </c>
      <c r="E6" s="22" t="s">
        <v>25</v>
      </c>
      <c r="F6" s="21" t="s">
        <v>23</v>
      </c>
      <c r="G6" s="21" t="s">
        <v>24</v>
      </c>
      <c r="H6" s="22" t="s">
        <v>25</v>
      </c>
      <c r="I6" s="21" t="s">
        <v>23</v>
      </c>
      <c r="J6" s="21" t="s">
        <v>24</v>
      </c>
      <c r="K6" s="23" t="s">
        <v>25</v>
      </c>
    </row>
    <row r="7" spans="2:12" ht="13.5" thickTop="1" x14ac:dyDescent="0.2">
      <c r="J7" s="17"/>
    </row>
    <row r="8" spans="2:12" x14ac:dyDescent="0.2">
      <c r="B8" s="24" t="s">
        <v>1</v>
      </c>
      <c r="I8" s="45" t="s">
        <v>2</v>
      </c>
      <c r="J8" s="46"/>
    </row>
    <row r="9" spans="2:12" x14ac:dyDescent="0.2">
      <c r="B9" s="28" t="s">
        <v>3</v>
      </c>
      <c r="C9" s="29">
        <v>33627</v>
      </c>
      <c r="D9" s="17">
        <f>(C9/C$9)*100</f>
        <v>100</v>
      </c>
      <c r="E9" s="17">
        <f>(C9-I9)/I9*100</f>
        <v>1.3685828836704548</v>
      </c>
      <c r="F9" s="72">
        <v>34797</v>
      </c>
      <c r="G9" s="67">
        <f>(F9/F$9)*100</f>
        <v>100</v>
      </c>
      <c r="H9" s="17">
        <v>-11.327149482697111</v>
      </c>
      <c r="I9" s="72">
        <v>33173</v>
      </c>
      <c r="J9" s="47">
        <f>(I9/I$9)*100</f>
        <v>100</v>
      </c>
      <c r="K9" s="17">
        <v>-23.016407138381563</v>
      </c>
      <c r="L9" s="29"/>
    </row>
    <row r="10" spans="2:12" x14ac:dyDescent="0.2">
      <c r="B10" s="28" t="s">
        <v>4</v>
      </c>
      <c r="C10" s="29">
        <v>6435236</v>
      </c>
      <c r="D10" s="17">
        <f>(C10/C$10)*100</f>
        <v>100</v>
      </c>
      <c r="E10" s="17">
        <f>(C10-I10)/I10*100</f>
        <v>-23.033012424061425</v>
      </c>
      <c r="F10" s="73">
        <v>6305253</v>
      </c>
      <c r="G10" s="67">
        <f>(F10/F$10)*100</f>
        <v>100</v>
      </c>
      <c r="H10" s="17">
        <v>-34.135029158574028</v>
      </c>
      <c r="I10" s="73">
        <v>8361034</v>
      </c>
      <c r="J10" s="17">
        <f>(I10/I$10)*100</f>
        <v>100</v>
      </c>
      <c r="K10" s="17">
        <v>-17.502672691384191</v>
      </c>
      <c r="L10" s="29"/>
    </row>
    <row r="11" spans="2:12" x14ac:dyDescent="0.2">
      <c r="B11" s="28" t="s">
        <v>5</v>
      </c>
      <c r="C11" s="29">
        <v>80018927.766000003</v>
      </c>
      <c r="D11" s="17">
        <f>(C11/C$11)*100</f>
        <v>100</v>
      </c>
      <c r="E11" s="17">
        <f>(C11-I11)/I11*100</f>
        <v>-12.109526826108828</v>
      </c>
      <c r="F11" s="74">
        <v>70407319.630999997</v>
      </c>
      <c r="G11" s="67">
        <f>(F11/F$11)*100</f>
        <v>100</v>
      </c>
      <c r="H11" s="17">
        <v>-40.338735516875531</v>
      </c>
      <c r="I11" s="74">
        <v>91043915.087000012</v>
      </c>
      <c r="J11" s="47">
        <f>(I11/I$11)*100</f>
        <v>100</v>
      </c>
      <c r="K11" s="17">
        <v>-20.422842615694091</v>
      </c>
      <c r="L11" s="29"/>
    </row>
    <row r="12" spans="2:12" ht="15" x14ac:dyDescent="0.2">
      <c r="B12" s="68" t="s">
        <v>32</v>
      </c>
      <c r="C12" s="26">
        <f>(C11-'NON-RESIDENTIAL'!C45-'NON-RESIDENTIAL'!C55)/RESIDENTIAL!C10*1000</f>
        <v>11907.562989142902</v>
      </c>
      <c r="D12" s="17"/>
      <c r="E12" s="17">
        <f>(C12-I12)/I12*100</f>
        <v>14.296911058187927</v>
      </c>
      <c r="F12" s="26">
        <f>(F11-'NON-RESIDENTIAL'!F45-'NON-RESIDENTIAL'!F55)/RESIDENTIAL!F10*1000</f>
        <v>10199.418041591671</v>
      </c>
      <c r="G12" s="63"/>
      <c r="H12" s="27">
        <v>-12.48038630878283</v>
      </c>
      <c r="I12" s="26">
        <f>(I11-'NON-RESIDENTIAL'!I45-'NON-RESIDENTIAL'!I55)/RESIDENTIAL!I10*1000</f>
        <v>10418.096936216261</v>
      </c>
      <c r="J12" s="27"/>
      <c r="K12" s="50">
        <v>-1.7754657455890377</v>
      </c>
      <c r="L12" s="29"/>
    </row>
    <row r="13" spans="2:12" x14ac:dyDescent="0.2">
      <c r="B13" s="28"/>
      <c r="C13" s="48"/>
      <c r="D13" s="27"/>
      <c r="E13" s="27"/>
      <c r="F13" s="48"/>
      <c r="G13" s="63"/>
      <c r="H13" s="27"/>
      <c r="I13" s="48"/>
      <c r="J13" s="27"/>
      <c r="L13" s="48"/>
    </row>
    <row r="14" spans="2:12" x14ac:dyDescent="0.2">
      <c r="B14" s="24" t="s">
        <v>6</v>
      </c>
      <c r="C14" s="25"/>
      <c r="D14" s="49"/>
      <c r="E14" s="49"/>
      <c r="F14" s="25"/>
      <c r="G14" s="25"/>
      <c r="H14" s="49"/>
      <c r="I14" s="25"/>
      <c r="J14" s="27"/>
      <c r="L14" s="25"/>
    </row>
    <row r="15" spans="2:12" x14ac:dyDescent="0.2">
      <c r="B15" s="28" t="s">
        <v>3</v>
      </c>
      <c r="C15" s="29">
        <v>23364</v>
      </c>
      <c r="D15" s="17">
        <f>(C15/C$9)*100</f>
        <v>69.479882237487729</v>
      </c>
      <c r="E15" s="17">
        <f>(C15-I15)/I15*100</f>
        <v>6.2386322299017829</v>
      </c>
      <c r="F15" s="72">
        <v>24756</v>
      </c>
      <c r="G15" s="67">
        <f>(F15/F$9)*100</f>
        <v>71.144064143460639</v>
      </c>
      <c r="H15" s="17">
        <v>-9.5274640938493587</v>
      </c>
      <c r="I15" s="72">
        <v>21992</v>
      </c>
      <c r="J15" s="17">
        <f>(I15/I$9)*100</f>
        <v>66.294878364935343</v>
      </c>
      <c r="K15" s="17">
        <v>-27.159512453630104</v>
      </c>
      <c r="L15" s="29"/>
    </row>
    <row r="16" spans="2:12" x14ac:dyDescent="0.2">
      <c r="B16" s="28" t="s">
        <v>4</v>
      </c>
      <c r="C16" s="29">
        <v>3810836</v>
      </c>
      <c r="D16" s="17">
        <f>(C16/C$10)*100</f>
        <v>59.218278863432516</v>
      </c>
      <c r="E16" s="17">
        <f>(C16-I16)/I16*100</f>
        <v>4.2122312850870012</v>
      </c>
      <c r="F16" s="72">
        <v>3386525</v>
      </c>
      <c r="G16" s="67">
        <f>(F16/F$10)*100</f>
        <v>53.709581518774897</v>
      </c>
      <c r="H16" s="17">
        <v>-26.930407147713414</v>
      </c>
      <c r="I16" s="72">
        <v>3656803</v>
      </c>
      <c r="J16" s="17">
        <f>(I16/I$10)*100</f>
        <v>43.736253195477978</v>
      </c>
      <c r="K16" s="17">
        <v>-19.068505107900087</v>
      </c>
      <c r="L16" s="29"/>
    </row>
    <row r="17" spans="2:13" x14ac:dyDescent="0.2">
      <c r="B17" s="28" t="s">
        <v>5</v>
      </c>
      <c r="C17" s="29">
        <v>46217088.619000003</v>
      </c>
      <c r="D17" s="17">
        <f>(C17/C$11)*100</f>
        <v>57.757695471942597</v>
      </c>
      <c r="E17" s="17">
        <f>(C17-I17)/I17*100</f>
        <v>19.258604931166719</v>
      </c>
      <c r="F17" s="72">
        <v>35580301.761</v>
      </c>
      <c r="G17" s="67">
        <f>(F17/F$11)*100</f>
        <v>50.534947143953154</v>
      </c>
      <c r="H17" s="17">
        <v>-35.335801880458256</v>
      </c>
      <c r="I17" s="72">
        <v>38753672.027000003</v>
      </c>
      <c r="J17" s="17">
        <f>(I17/I$11)*100</f>
        <v>42.565911175906322</v>
      </c>
      <c r="K17" s="17">
        <v>-19.445138950881105</v>
      </c>
      <c r="L17" s="29"/>
      <c r="M17" s="33"/>
    </row>
    <row r="18" spans="2:13" x14ac:dyDescent="0.2">
      <c r="B18" s="30" t="s">
        <v>22</v>
      </c>
      <c r="C18" s="26">
        <f>C17/C16*1000</f>
        <v>12127.808338905164</v>
      </c>
      <c r="D18" s="17"/>
      <c r="E18" s="17">
        <f>(C18-I18)/I18*100</f>
        <v>14.43820313655724</v>
      </c>
      <c r="F18" s="26">
        <f>F17/F16*1000</f>
        <v>10506.434106052664</v>
      </c>
      <c r="G18" s="63"/>
      <c r="H18" s="27">
        <v>-11.503272982151048</v>
      </c>
      <c r="I18" s="26">
        <f>I17/I16*1000</f>
        <v>10597.692035091855</v>
      </c>
      <c r="J18" s="27"/>
      <c r="K18" s="50">
        <v>-0.46537363912919655</v>
      </c>
      <c r="L18" s="48"/>
    </row>
    <row r="19" spans="2:13" x14ac:dyDescent="0.2">
      <c r="B19" s="30" t="s">
        <v>7</v>
      </c>
      <c r="C19" s="32">
        <f>C16/C15</f>
        <v>163.10717342920734</v>
      </c>
      <c r="D19" s="27"/>
      <c r="E19" s="17">
        <f>(C19-I19)/I19*100</f>
        <v>-1.9074049639773469</v>
      </c>
      <c r="F19" s="32">
        <v>109.39100669052435</v>
      </c>
      <c r="G19" s="64"/>
      <c r="H19" s="27">
        <v>-19.235608772939177</v>
      </c>
      <c r="I19" s="32">
        <f>I16/I15</f>
        <v>166.2787831938887</v>
      </c>
      <c r="J19" s="51"/>
      <c r="K19" s="17">
        <v>11.10784347864136</v>
      </c>
      <c r="L19" s="48"/>
    </row>
    <row r="20" spans="2:13" ht="5.0999999999999996" customHeight="1" x14ac:dyDescent="0.2">
      <c r="B20" s="28"/>
      <c r="C20" s="26"/>
      <c r="D20" s="27"/>
      <c r="E20" s="27"/>
      <c r="F20" s="26"/>
      <c r="G20" s="63"/>
      <c r="H20" s="27"/>
      <c r="I20" s="26"/>
      <c r="J20" s="27"/>
      <c r="L20" s="48"/>
    </row>
    <row r="21" spans="2:13" x14ac:dyDescent="0.2">
      <c r="B21" s="24" t="s">
        <v>8</v>
      </c>
      <c r="C21" s="26"/>
      <c r="D21" s="27"/>
      <c r="E21" s="27"/>
      <c r="F21" s="26"/>
      <c r="G21" s="63"/>
      <c r="H21" s="27"/>
      <c r="I21" s="26"/>
      <c r="J21" s="27"/>
      <c r="L21" s="48"/>
    </row>
    <row r="22" spans="2:13" x14ac:dyDescent="0.2">
      <c r="B22" s="28" t="s">
        <v>3</v>
      </c>
      <c r="C22" s="26">
        <v>20881</v>
      </c>
      <c r="D22" s="17">
        <f>(C22/C$15)*100</f>
        <v>89.372538948810131</v>
      </c>
      <c r="E22" s="17">
        <f>(C22-I22)/I22*100</f>
        <v>6.3079116179615102</v>
      </c>
      <c r="F22" s="75">
        <v>22262</v>
      </c>
      <c r="G22" s="67">
        <f>(F22/F$15)*100</f>
        <v>89.925674583939255</v>
      </c>
      <c r="H22" s="17">
        <v>-1.8862935213750549</v>
      </c>
      <c r="I22" s="75">
        <v>19642</v>
      </c>
      <c r="J22" s="17">
        <f>(I22/I$15)*100</f>
        <v>89.314296107675517</v>
      </c>
      <c r="K22" s="17">
        <v>-27.076294783738632</v>
      </c>
      <c r="L22" s="29"/>
    </row>
    <row r="23" spans="2:13" x14ac:dyDescent="0.2">
      <c r="B23" s="28" t="s">
        <v>4</v>
      </c>
      <c r="C23" s="26">
        <v>2494699</v>
      </c>
      <c r="D23" s="17">
        <f>(C23/C$16)*100</f>
        <v>65.463299916343814</v>
      </c>
      <c r="E23" s="17">
        <f>(C23-I23)/I23*100</f>
        <v>12.375752377743403</v>
      </c>
      <c r="F23" s="75">
        <v>2442361</v>
      </c>
      <c r="G23" s="67">
        <f>(F23/F$16)*100</f>
        <v>72.11997549110076</v>
      </c>
      <c r="H23" s="17">
        <v>-5.7818334722093638</v>
      </c>
      <c r="I23" s="75">
        <v>2219962</v>
      </c>
      <c r="J23" s="17">
        <f>(I23/I$16)*100</f>
        <v>60.707727487644256</v>
      </c>
      <c r="K23" s="17">
        <v>-22.120232282137266</v>
      </c>
      <c r="L23" s="29"/>
    </row>
    <row r="24" spans="2:13" x14ac:dyDescent="0.2">
      <c r="B24" s="28" t="s">
        <v>5</v>
      </c>
      <c r="C24" s="26">
        <v>25375748.556000002</v>
      </c>
      <c r="D24" s="17">
        <f>(C24/C$17)*100</f>
        <v>54.905554015291102</v>
      </c>
      <c r="E24" s="17">
        <f>(C24-I24)/I24*100</f>
        <v>13.482708898210326</v>
      </c>
      <c r="F24" s="75">
        <v>24338391.587000001</v>
      </c>
      <c r="G24" s="67">
        <f>(F24/F$17)*100</f>
        <v>68.404117959667246</v>
      </c>
      <c r="H24" s="17">
        <v>-6.3096165433506606</v>
      </c>
      <c r="I24" s="75">
        <v>22360894.274</v>
      </c>
      <c r="J24" s="17">
        <f>(I24/I$17)*100</f>
        <v>57.700065837428205</v>
      </c>
      <c r="K24" s="17">
        <v>-22.261826967661154</v>
      </c>
      <c r="L24" s="29"/>
    </row>
    <row r="25" spans="2:13" x14ac:dyDescent="0.2">
      <c r="B25" s="30" t="s">
        <v>22</v>
      </c>
      <c r="C25" s="26">
        <f>C24/C23*1000</f>
        <v>10171.867850991242</v>
      </c>
      <c r="D25" s="27"/>
      <c r="E25" s="17">
        <f>(C25-I25)/I25*100</f>
        <v>0.98504926289255201</v>
      </c>
      <c r="F25" s="26">
        <f>F24/F23*1000</f>
        <v>9965.1081830245403</v>
      </c>
      <c r="G25" s="63"/>
      <c r="H25" s="27">
        <v>-0.56017123936033153</v>
      </c>
      <c r="I25" s="26">
        <f>I24/I23*1000</f>
        <v>10072.647312881933</v>
      </c>
      <c r="J25" s="27"/>
      <c r="K25" s="17">
        <v>-0.18181190015467033</v>
      </c>
      <c r="L25" s="48"/>
    </row>
    <row r="26" spans="2:13" x14ac:dyDescent="0.2">
      <c r="B26" s="30" t="s">
        <v>7</v>
      </c>
      <c r="C26" s="32">
        <f>C23/C22</f>
        <v>119.47219960729851</v>
      </c>
      <c r="D26" s="27"/>
      <c r="E26" s="17">
        <f>(C26-I26)/I26*100</f>
        <v>5.7077979121515305</v>
      </c>
      <c r="F26" s="32">
        <v>92.773137798444068</v>
      </c>
      <c r="G26" s="64"/>
      <c r="H26" s="27">
        <v>-3.9704339899573471</v>
      </c>
      <c r="I26" s="32">
        <f>I23/I22</f>
        <v>113.02117910599735</v>
      </c>
      <c r="J26" s="51"/>
      <c r="K26" s="17">
        <v>6.7962296854002897</v>
      </c>
      <c r="L26" s="48"/>
    </row>
    <row r="27" spans="2:13" ht="5.0999999999999996" customHeight="1" x14ac:dyDescent="0.2">
      <c r="B27" s="28"/>
      <c r="C27" s="26"/>
      <c r="D27" s="17"/>
      <c r="E27" s="17"/>
      <c r="F27" s="26"/>
      <c r="G27" s="67"/>
      <c r="H27" s="17"/>
      <c r="I27" s="26"/>
      <c r="J27" s="27"/>
      <c r="L27" s="48"/>
    </row>
    <row r="28" spans="2:13" x14ac:dyDescent="0.2">
      <c r="B28" s="24" t="s">
        <v>9</v>
      </c>
      <c r="C28" s="26"/>
      <c r="D28" s="17"/>
      <c r="E28" s="17"/>
      <c r="F28" s="26"/>
      <c r="G28" s="67"/>
      <c r="H28" s="17"/>
      <c r="I28" s="26"/>
      <c r="J28" s="27"/>
      <c r="L28" s="48"/>
    </row>
    <row r="29" spans="2:13" x14ac:dyDescent="0.2">
      <c r="B29" s="28" t="s">
        <v>3</v>
      </c>
      <c r="C29" s="26">
        <v>321</v>
      </c>
      <c r="D29" s="17">
        <f>(C29/C$15)*100</f>
        <v>1.3739085772984079</v>
      </c>
      <c r="E29" s="17">
        <f>(C29-I29)/I29*100</f>
        <v>24.902723735408561</v>
      </c>
      <c r="F29" s="75">
        <v>292</v>
      </c>
      <c r="G29" s="67">
        <f>(F29/F$15)*100</f>
        <v>1.1795120374858621</v>
      </c>
      <c r="H29" s="17">
        <v>-65.402843601895739</v>
      </c>
      <c r="I29" s="75">
        <v>257</v>
      </c>
      <c r="J29" s="17">
        <f>(I29/I$15)*100</f>
        <v>1.1686067660967625</v>
      </c>
      <c r="K29" s="17">
        <v>-39.243498817966902</v>
      </c>
      <c r="L29" s="29"/>
    </row>
    <row r="30" spans="2:13" x14ac:dyDescent="0.2">
      <c r="B30" s="28" t="s">
        <v>4</v>
      </c>
      <c r="C30" s="26">
        <v>44736</v>
      </c>
      <c r="D30" s="17">
        <f>(C30/C$16)*100</f>
        <v>1.1739156447561638</v>
      </c>
      <c r="E30" s="17">
        <f>(C30-I30)/I30*100</f>
        <v>15.251442704039572</v>
      </c>
      <c r="F30" s="75">
        <v>49673</v>
      </c>
      <c r="G30" s="67">
        <f>(F30/F$16)*100</f>
        <v>1.4667837975505864</v>
      </c>
      <c r="H30" s="17">
        <v>-45.455044582070542</v>
      </c>
      <c r="I30" s="75">
        <v>38816</v>
      </c>
      <c r="J30" s="17">
        <f>(I30/I$16)*100</f>
        <v>1.0614736424138789</v>
      </c>
      <c r="K30" s="17">
        <v>-38.296215047609969</v>
      </c>
      <c r="L30" s="29"/>
    </row>
    <row r="31" spans="2:13" x14ac:dyDescent="0.2">
      <c r="B31" s="28" t="s">
        <v>5</v>
      </c>
      <c r="C31" s="26">
        <v>488526.84499999997</v>
      </c>
      <c r="D31" s="17">
        <f>(C31/C$17)*100</f>
        <v>1.0570264367521518</v>
      </c>
      <c r="E31" s="17">
        <f>(C31-I31)/I31*100</f>
        <v>18.608856524890903</v>
      </c>
      <c r="F31" s="75">
        <v>546569.47400000005</v>
      </c>
      <c r="G31" s="67">
        <f>(F31/F$17)*100</f>
        <v>1.5361574999318905</v>
      </c>
      <c r="H31" s="17">
        <v>-50.279771637792393</v>
      </c>
      <c r="I31" s="75">
        <v>411880.57900000003</v>
      </c>
      <c r="J31" s="17">
        <f>(I31/I$17)*100</f>
        <v>1.0628169085836292</v>
      </c>
      <c r="K31" s="17">
        <v>-30.967558797253297</v>
      </c>
      <c r="L31" s="29"/>
    </row>
    <row r="32" spans="2:13" x14ac:dyDescent="0.2">
      <c r="B32" s="30" t="s">
        <v>22</v>
      </c>
      <c r="C32" s="26">
        <f>C31/C30*1000</f>
        <v>10920.217386444921</v>
      </c>
      <c r="D32" s="27"/>
      <c r="E32" s="17">
        <f>(C32-I32)/I32*100</f>
        <v>2.9131208617258064</v>
      </c>
      <c r="F32" s="26">
        <f>F31/F30*1000</f>
        <v>11003.351398143861</v>
      </c>
      <c r="G32" s="63"/>
      <c r="H32" s="27">
        <v>-8.8454138769649084</v>
      </c>
      <c r="I32" s="26">
        <f>I31/I30*1000</f>
        <v>10611.103127576258</v>
      </c>
      <c r="J32" s="27"/>
      <c r="K32" s="17">
        <v>11.877158355863216</v>
      </c>
      <c r="L32" s="48"/>
    </row>
    <row r="33" spans="2:12" x14ac:dyDescent="0.2">
      <c r="B33" s="30" t="s">
        <v>7</v>
      </c>
      <c r="C33" s="32">
        <f>C30/C29</f>
        <v>139.36448598130841</v>
      </c>
      <c r="D33" s="27"/>
      <c r="E33" s="17">
        <f>(C33-I33)/I33*100</f>
        <v>-7.7270380843047732</v>
      </c>
      <c r="F33" s="32">
        <v>84.401629802095457</v>
      </c>
      <c r="G33" s="64"/>
      <c r="H33" s="27">
        <v>57.657336892919389</v>
      </c>
      <c r="I33" s="32">
        <f>I30/I29</f>
        <v>151.03501945525292</v>
      </c>
      <c r="J33" s="51"/>
      <c r="K33" s="17">
        <v>1.5591479955680356</v>
      </c>
      <c r="L33" s="48"/>
    </row>
    <row r="34" spans="2:12" ht="5.0999999999999996" customHeight="1" x14ac:dyDescent="0.2">
      <c r="B34" s="30"/>
      <c r="C34" s="26"/>
      <c r="D34" s="27"/>
      <c r="E34" s="27"/>
      <c r="F34" s="26"/>
      <c r="G34" s="63"/>
      <c r="H34" s="27"/>
      <c r="I34" s="26"/>
      <c r="J34" s="27"/>
      <c r="L34" s="48"/>
    </row>
    <row r="35" spans="2:12" x14ac:dyDescent="0.2">
      <c r="B35" s="52" t="s">
        <v>10</v>
      </c>
      <c r="C35" s="26"/>
      <c r="D35" s="27"/>
      <c r="E35" s="27"/>
      <c r="F35" s="26"/>
      <c r="G35" s="63"/>
      <c r="H35" s="27"/>
      <c r="I35" s="26"/>
      <c r="J35" s="27"/>
      <c r="L35" s="48"/>
    </row>
    <row r="36" spans="2:12" x14ac:dyDescent="0.2">
      <c r="B36" s="28" t="s">
        <v>3</v>
      </c>
      <c r="C36" s="26">
        <v>2127</v>
      </c>
      <c r="D36" s="17">
        <f>(C36/C$15)*100</f>
        <v>9.1037493579866453</v>
      </c>
      <c r="E36" s="17">
        <f>(C36-I36)/I36*100</f>
        <v>4.7783251231527091</v>
      </c>
      <c r="F36" s="75">
        <v>2150</v>
      </c>
      <c r="G36" s="67">
        <f>(F36/F$15)*100</f>
        <v>8.6847632897075453</v>
      </c>
      <c r="H36" s="17">
        <v>-42.559444296019237</v>
      </c>
      <c r="I36" s="75">
        <v>2030</v>
      </c>
      <c r="J36" s="17">
        <f>(I36/I$15)*100</f>
        <v>9.2306293197526372</v>
      </c>
      <c r="K36" s="17">
        <v>-26.422616890177604</v>
      </c>
      <c r="L36" s="29"/>
    </row>
    <row r="37" spans="2:12" x14ac:dyDescent="0.2">
      <c r="B37" s="28" t="s">
        <v>4</v>
      </c>
      <c r="C37" s="26">
        <v>570882</v>
      </c>
      <c r="D37" s="17">
        <f>(C37/C$16)*100</f>
        <v>14.980492469368926</v>
      </c>
      <c r="E37" s="17">
        <f>(C37-I37)/I37*100</f>
        <v>-1.6431233298703176</v>
      </c>
      <c r="F37" s="75">
        <v>530699</v>
      </c>
      <c r="G37" s="67">
        <f>(F37/F$16)*100</f>
        <v>15.670901587910912</v>
      </c>
      <c r="H37" s="17">
        <v>-44.699614240787938</v>
      </c>
      <c r="I37" s="75">
        <v>580419</v>
      </c>
      <c r="J37" s="17">
        <f>(I37/I$16)*100</f>
        <v>15.872307039783113</v>
      </c>
      <c r="K37" s="17">
        <v>-28.211455117549278</v>
      </c>
      <c r="L37" s="29"/>
    </row>
    <row r="38" spans="2:12" x14ac:dyDescent="0.2">
      <c r="B38" s="28" t="s">
        <v>5</v>
      </c>
      <c r="C38" s="26">
        <v>6207022.9730000002</v>
      </c>
      <c r="D38" s="17">
        <f>(C38/C$17)*100</f>
        <v>13.430147069991492</v>
      </c>
      <c r="E38" s="17">
        <f>(C38-I38)/I38*100</f>
        <v>10.693281547592433</v>
      </c>
      <c r="F38" s="75">
        <v>5255353.7280000001</v>
      </c>
      <c r="G38" s="67">
        <f>(F38/F$17)*100</f>
        <v>14.770402351563124</v>
      </c>
      <c r="H38" s="17">
        <v>-40.713190319761125</v>
      </c>
      <c r="I38" s="75">
        <v>5607407.1399999997</v>
      </c>
      <c r="J38" s="17">
        <f>(I38/I$17)*100</f>
        <v>14.469356958208431</v>
      </c>
      <c r="K38" s="17">
        <v>-18.639049673412426</v>
      </c>
      <c r="L38" s="29"/>
    </row>
    <row r="39" spans="2:12" x14ac:dyDescent="0.2">
      <c r="B39" s="30" t="s">
        <v>22</v>
      </c>
      <c r="C39" s="26">
        <f>C38/C37*1000</f>
        <v>10872.689930668685</v>
      </c>
      <c r="D39" s="27"/>
      <c r="E39" s="17">
        <f>(C39-I39)/I39*100</f>
        <v>12.542493514547747</v>
      </c>
      <c r="F39" s="26">
        <f>F38/F37*1000</f>
        <v>9902.7013957064173</v>
      </c>
      <c r="G39" s="63"/>
      <c r="H39" s="27">
        <v>7.2086728985660669</v>
      </c>
      <c r="I39" s="26">
        <f>I38/I37*1000</f>
        <v>9660.9641310846127</v>
      </c>
      <c r="J39" s="27"/>
      <c r="K39" s="17">
        <v>13.334168368799048</v>
      </c>
      <c r="L39" s="48"/>
    </row>
    <row r="40" spans="2:12" x14ac:dyDescent="0.2">
      <c r="B40" s="30" t="s">
        <v>7</v>
      </c>
      <c r="C40" s="32">
        <f>C37/C36</f>
        <v>268.39774330042314</v>
      </c>
      <c r="D40" s="27"/>
      <c r="E40" s="17">
        <f>(C40-I40)/I40*100</f>
        <v>-6.1286038362184874</v>
      </c>
      <c r="F40" s="32">
        <v>225.02518891687657</v>
      </c>
      <c r="G40" s="64"/>
      <c r="H40" s="27">
        <v>-3.7258865596601187</v>
      </c>
      <c r="I40" s="32">
        <f>I37/I36</f>
        <v>285.9206896551724</v>
      </c>
      <c r="J40" s="51"/>
      <c r="K40" s="17">
        <v>-2.4312338272504714</v>
      </c>
      <c r="L40" s="48"/>
    </row>
    <row r="41" spans="2:12" ht="5.0999999999999996" customHeight="1" x14ac:dyDescent="0.2">
      <c r="B41" s="30"/>
      <c r="C41" s="26"/>
      <c r="D41" s="27"/>
      <c r="E41" s="27"/>
      <c r="F41" s="26"/>
      <c r="G41" s="63"/>
      <c r="H41" s="27"/>
      <c r="I41" s="26"/>
      <c r="J41" s="27"/>
      <c r="L41" s="48"/>
    </row>
    <row r="42" spans="2:12" x14ac:dyDescent="0.2">
      <c r="B42" s="52" t="s">
        <v>11</v>
      </c>
      <c r="C42" s="26"/>
      <c r="D42" s="27"/>
      <c r="E42" s="27"/>
      <c r="F42" s="26"/>
      <c r="G42" s="63"/>
      <c r="H42" s="27"/>
      <c r="I42" s="26"/>
      <c r="J42" s="27"/>
      <c r="L42" s="48"/>
    </row>
    <row r="43" spans="2:12" x14ac:dyDescent="0.2">
      <c r="B43" s="28" t="s">
        <v>3</v>
      </c>
      <c r="C43" s="26">
        <v>14</v>
      </c>
      <c r="D43" s="17">
        <f>(C43/C$15)*100</f>
        <v>5.9921246361924328E-2</v>
      </c>
      <c r="E43" s="17">
        <f>(C43-I43)/I43*100</f>
        <v>-44</v>
      </c>
      <c r="F43" s="75">
        <v>15</v>
      </c>
      <c r="G43" s="69" t="s">
        <v>30</v>
      </c>
      <c r="H43" s="17">
        <v>-61.53846153846154</v>
      </c>
      <c r="I43" s="75">
        <v>25</v>
      </c>
      <c r="J43" s="17">
        <f>(I43/I$15)*100</f>
        <v>0.11367770098217533</v>
      </c>
      <c r="K43" s="17">
        <v>-10.714285714285714</v>
      </c>
      <c r="L43" s="29"/>
    </row>
    <row r="44" spans="2:12" x14ac:dyDescent="0.2">
      <c r="B44" s="28" t="s">
        <v>4</v>
      </c>
      <c r="C44" s="26">
        <v>695464</v>
      </c>
      <c r="D44" s="17">
        <f>(C44/C$16)*100</f>
        <v>18.249643910155147</v>
      </c>
      <c r="E44" s="17">
        <f>(C44-I44)/I44*100</f>
        <v>-14.30391585453461</v>
      </c>
      <c r="F44" s="75">
        <v>350548</v>
      </c>
      <c r="G44" s="67">
        <f>(F44/F$16)*100</f>
        <v>10.351259772185353</v>
      </c>
      <c r="H44" s="17">
        <v>-63.942439235128937</v>
      </c>
      <c r="I44" s="75">
        <v>811547</v>
      </c>
      <c r="J44" s="17">
        <f>(I44/I$16)*100</f>
        <v>22.192800651279274</v>
      </c>
      <c r="K44" s="17">
        <v>4.8186671040854305</v>
      </c>
      <c r="L44" s="29"/>
    </row>
    <row r="45" spans="2:12" x14ac:dyDescent="0.2">
      <c r="B45" s="28" t="s">
        <v>5</v>
      </c>
      <c r="C45" s="26">
        <v>14088824.965</v>
      </c>
      <c r="D45" s="17">
        <f>(C45/C$17)*100</f>
        <v>30.484016596424112</v>
      </c>
      <c r="E45" s="17">
        <f>(C45-I45)/I45*100</f>
        <v>36.587986979589196</v>
      </c>
      <c r="F45" s="75">
        <v>5330807.3320000004</v>
      </c>
      <c r="G45" s="67">
        <f>(F45/F$17)*100</f>
        <v>14.982468017860274</v>
      </c>
      <c r="H45" s="17">
        <v>-71.8810960669515</v>
      </c>
      <c r="I45" s="75">
        <v>10314834.618000001</v>
      </c>
      <c r="J45" s="17">
        <f>(I45/I$17)*100</f>
        <v>26.616405822946454</v>
      </c>
      <c r="K45" s="17">
        <v>-11.734204711981658</v>
      </c>
      <c r="L45" s="29"/>
    </row>
    <row r="46" spans="2:12" x14ac:dyDescent="0.2">
      <c r="B46" s="30" t="s">
        <v>22</v>
      </c>
      <c r="C46" s="26">
        <f>C45/C44*1000</f>
        <v>20258.165721015037</v>
      </c>
      <c r="D46" s="27"/>
      <c r="E46" s="17">
        <f>(C46-I46)/I46*100</f>
        <v>59.386497459717077</v>
      </c>
      <c r="F46" s="26">
        <f>F45/F44*1000</f>
        <v>15207.068167554802</v>
      </c>
      <c r="G46" s="63"/>
      <c r="H46" s="27">
        <v>-22.016621932886736</v>
      </c>
      <c r="I46" s="26">
        <f>I45/I44*1000</f>
        <v>12710.089025034904</v>
      </c>
      <c r="J46" s="27"/>
      <c r="K46" s="17">
        <v>-15.791912140639997</v>
      </c>
      <c r="L46" s="48"/>
    </row>
    <row r="47" spans="2:12" x14ac:dyDescent="0.2">
      <c r="B47" s="30" t="s">
        <v>7</v>
      </c>
      <c r="C47" s="32">
        <f>C44/C43</f>
        <v>49676</v>
      </c>
      <c r="D47" s="27"/>
      <c r="E47" s="17">
        <f>(C47-I47)/I47*100</f>
        <v>53.028721688331046</v>
      </c>
      <c r="F47" s="32">
        <f>F44/F43</f>
        <v>23369.866666666665</v>
      </c>
      <c r="G47" s="64"/>
      <c r="H47" s="27">
        <v>-6.2503420113352428</v>
      </c>
      <c r="I47" s="32">
        <f>I44/I43</f>
        <v>32461.88</v>
      </c>
      <c r="J47" s="51"/>
      <c r="K47" s="17">
        <v>17.396907156575679</v>
      </c>
      <c r="L47" s="48"/>
    </row>
    <row r="48" spans="2:12" ht="5.0999999999999996" customHeight="1" x14ac:dyDescent="0.2">
      <c r="B48" s="30"/>
      <c r="C48" s="26"/>
      <c r="D48" s="27"/>
      <c r="E48" s="27"/>
      <c r="F48" s="26"/>
      <c r="G48" s="63"/>
      <c r="H48" s="27"/>
      <c r="I48" s="26"/>
      <c r="J48" s="27"/>
      <c r="L48" s="48"/>
    </row>
    <row r="49" spans="2:12" x14ac:dyDescent="0.2">
      <c r="B49" s="24" t="s">
        <v>12</v>
      </c>
      <c r="C49" s="26"/>
      <c r="D49" s="27"/>
      <c r="E49" s="27"/>
      <c r="F49" s="26"/>
      <c r="G49" s="63"/>
      <c r="H49" s="27"/>
      <c r="I49" s="26"/>
      <c r="J49" s="27"/>
      <c r="L49" s="48"/>
    </row>
    <row r="50" spans="2:12" x14ac:dyDescent="0.2">
      <c r="B50" s="28" t="s">
        <v>3</v>
      </c>
      <c r="C50" s="53">
        <v>21</v>
      </c>
      <c r="D50" s="17">
        <f>(C50/C$15)*100</f>
        <v>8.9881869542886489E-2</v>
      </c>
      <c r="E50" s="17">
        <f>(C50-I50)/I50*100</f>
        <v>-44.736842105263158</v>
      </c>
      <c r="F50" s="72">
        <v>37</v>
      </c>
      <c r="G50" s="67">
        <f>(F50/F$15)*100</f>
        <v>0.14945871707868799</v>
      </c>
      <c r="H50" s="17">
        <v>-21.276595744680851</v>
      </c>
      <c r="I50" s="72">
        <v>38</v>
      </c>
      <c r="J50" s="17">
        <f>(I50/I$15)*100</f>
        <v>0.17279010549290652</v>
      </c>
      <c r="K50" s="17">
        <v>-19.148936170212767</v>
      </c>
      <c r="L50" s="29"/>
    </row>
    <row r="51" spans="2:12" x14ac:dyDescent="0.2">
      <c r="B51" s="28" t="s">
        <v>4</v>
      </c>
      <c r="C51" s="54">
        <v>5055</v>
      </c>
      <c r="D51" s="17">
        <f>(C51/C$16)*100</f>
        <v>0.13264805937594795</v>
      </c>
      <c r="E51" s="17">
        <f>(C51-I51)/I51*100</f>
        <v>-16.57039115365572</v>
      </c>
      <c r="F51" s="72">
        <v>13244</v>
      </c>
      <c r="G51" s="67">
        <f>(F51/F$16)*100</f>
        <v>0.39107935125239002</v>
      </c>
      <c r="H51" s="17">
        <v>-32.057661724721697</v>
      </c>
      <c r="I51" s="72">
        <v>6059</v>
      </c>
      <c r="J51" s="17">
        <f>(I51/I$16)*100</f>
        <v>0.16569117887947477</v>
      </c>
      <c r="K51" s="17">
        <v>-72.751394135635906</v>
      </c>
      <c r="L51" s="29"/>
    </row>
    <row r="52" spans="2:12" x14ac:dyDescent="0.2">
      <c r="B52" s="28" t="s">
        <v>5</v>
      </c>
      <c r="C52" s="55">
        <v>56965.279999999999</v>
      </c>
      <c r="D52" s="17">
        <f>(C52/C$17)*100</f>
        <v>0.1232558815411436</v>
      </c>
      <c r="E52" s="17">
        <f>(C52-I52)/I52*100</f>
        <v>-2.8814662229997632</v>
      </c>
      <c r="F52" s="72">
        <v>109179.64</v>
      </c>
      <c r="G52" s="67">
        <f>(F52/F$17)*100</f>
        <v>0.30685417097747358</v>
      </c>
      <c r="H52" s="17">
        <v>-11.984732920427128</v>
      </c>
      <c r="I52" s="72">
        <v>58655.415999999997</v>
      </c>
      <c r="J52" s="17">
        <f>(I52/I$17)*100</f>
        <v>0.15135447283326928</v>
      </c>
      <c r="K52" s="17">
        <v>-65.351359941945461</v>
      </c>
      <c r="L52" s="29"/>
    </row>
    <row r="53" spans="2:12" x14ac:dyDescent="0.2">
      <c r="B53" s="56" t="s">
        <v>22</v>
      </c>
      <c r="C53" s="57">
        <f>C52/C51*1000</f>
        <v>11269.095944609298</v>
      </c>
      <c r="D53" s="58"/>
      <c r="E53" s="59">
        <f>(C53-I53)/I53*100</f>
        <v>16.407753937654689</v>
      </c>
      <c r="F53" s="57">
        <f>F52/F51*1000</f>
        <v>8243.7058290546665</v>
      </c>
      <c r="G53" s="63"/>
      <c r="H53" s="58">
        <v>29.544065326345077</v>
      </c>
      <c r="I53" s="57">
        <f>I52/I51*1000</f>
        <v>9680.7090278923915</v>
      </c>
      <c r="J53" s="58"/>
      <c r="K53" s="59">
        <v>27.157478186317967</v>
      </c>
      <c r="L53" s="48"/>
    </row>
    <row r="54" spans="2:12" x14ac:dyDescent="0.2">
      <c r="H54" s="17"/>
    </row>
  </sheetData>
  <mergeCells count="7">
    <mergeCell ref="B1:K1"/>
    <mergeCell ref="B2:K2"/>
    <mergeCell ref="B4:K4"/>
    <mergeCell ref="B5:B6"/>
    <mergeCell ref="C5:E5"/>
    <mergeCell ref="F5:H5"/>
    <mergeCell ref="I5:K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64"/>
  <sheetViews>
    <sheetView topLeftCell="A10" zoomScale="94" zoomScaleNormal="94" zoomScaleSheetLayoutView="70" workbookViewId="0">
      <selection activeCell="M9" sqref="M9:M10"/>
    </sheetView>
  </sheetViews>
  <sheetFormatPr defaultColWidth="9" defaultRowHeight="15" x14ac:dyDescent="0.2"/>
  <cols>
    <col min="1" max="1" width="1.25" style="2" customWidth="1"/>
    <col min="2" max="2" width="24.25" style="10" customWidth="1"/>
    <col min="3" max="3" width="10.625" style="10" customWidth="1"/>
    <col min="4" max="4" width="8.625" style="10" customWidth="1"/>
    <col min="5" max="5" width="9.625" style="10" customWidth="1"/>
    <col min="6" max="6" width="10.625" style="10" customWidth="1"/>
    <col min="7" max="7" width="8.625" style="10" customWidth="1"/>
    <col min="8" max="8" width="9.625" style="10" customWidth="1"/>
    <col min="9" max="9" width="10.625" style="11" customWidth="1"/>
    <col min="10" max="10" width="8.625" style="11" customWidth="1"/>
    <col min="11" max="11" width="9.625" style="17" customWidth="1"/>
    <col min="12" max="12" width="10.125" style="2" customWidth="1"/>
    <col min="13" max="13" width="10.5" style="2" customWidth="1"/>
    <col min="14" max="14" width="13.625" style="2" customWidth="1"/>
    <col min="15" max="15" width="12.375" style="2" customWidth="1"/>
    <col min="16" max="16384" width="9" style="2"/>
  </cols>
  <sheetData>
    <row r="1" spans="2:14" s="60" customFormat="1" ht="15.75" x14ac:dyDescent="0.2">
      <c r="B1" s="84" t="s">
        <v>28</v>
      </c>
      <c r="C1" s="84"/>
      <c r="D1" s="84"/>
      <c r="E1" s="84"/>
      <c r="F1" s="84"/>
      <c r="G1" s="84"/>
      <c r="H1" s="84"/>
      <c r="I1" s="84"/>
      <c r="J1" s="84"/>
      <c r="K1" s="84"/>
    </row>
    <row r="2" spans="2:14" s="60" customFormat="1" ht="15.75" x14ac:dyDescent="0.2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4" s="1" customFormat="1" ht="4.5" customHeight="1" x14ac:dyDescent="0.25">
      <c r="B3" s="85"/>
      <c r="C3" s="85"/>
      <c r="D3" s="85"/>
      <c r="E3" s="19"/>
      <c r="F3" s="19"/>
      <c r="G3" s="19"/>
      <c r="H3" s="19"/>
      <c r="I3" s="19"/>
      <c r="J3" s="19"/>
      <c r="K3" s="20"/>
    </row>
    <row r="4" spans="2:14" ht="15.75" thickBot="1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2:14" ht="16.5" customHeight="1" thickTop="1" x14ac:dyDescent="0.2">
      <c r="B5" s="79" t="s">
        <v>0</v>
      </c>
      <c r="C5" s="81" t="s">
        <v>35</v>
      </c>
      <c r="D5" s="82"/>
      <c r="E5" s="83"/>
      <c r="F5" s="81" t="s">
        <v>27</v>
      </c>
      <c r="G5" s="82"/>
      <c r="H5" s="83"/>
      <c r="I5" s="81" t="s">
        <v>38</v>
      </c>
      <c r="J5" s="82"/>
      <c r="K5" s="82"/>
    </row>
    <row r="6" spans="2:14" ht="69" customHeight="1" thickBot="1" x14ac:dyDescent="0.25">
      <c r="B6" s="80"/>
      <c r="C6" s="21" t="s">
        <v>23</v>
      </c>
      <c r="D6" s="21" t="s">
        <v>24</v>
      </c>
      <c r="E6" s="22" t="s">
        <v>25</v>
      </c>
      <c r="F6" s="21" t="s">
        <v>23</v>
      </c>
      <c r="G6" s="21" t="s">
        <v>24</v>
      </c>
      <c r="H6" s="22" t="s">
        <v>25</v>
      </c>
      <c r="I6" s="21" t="s">
        <v>23</v>
      </c>
      <c r="J6" s="21" t="s">
        <v>24</v>
      </c>
      <c r="K6" s="23" t="s">
        <v>25</v>
      </c>
    </row>
    <row r="7" spans="2:14" ht="5.0999999999999996" customHeight="1" thickTop="1" x14ac:dyDescent="0.2">
      <c r="J7" s="17"/>
    </row>
    <row r="8" spans="2:14" x14ac:dyDescent="0.2">
      <c r="B8" s="24" t="s">
        <v>13</v>
      </c>
      <c r="C8" s="25"/>
      <c r="D8" s="25"/>
      <c r="E8" s="25"/>
      <c r="F8" s="25"/>
      <c r="G8" s="25"/>
      <c r="H8" s="25"/>
      <c r="I8" s="26"/>
      <c r="J8" s="27"/>
    </row>
    <row r="9" spans="2:14" x14ac:dyDescent="0.2">
      <c r="B9" s="28" t="s">
        <v>3</v>
      </c>
      <c r="C9" s="29">
        <v>5297</v>
      </c>
      <c r="D9" s="61">
        <f>C9/RESIDENTIAL!C$9*100</f>
        <v>15.75222291610908</v>
      </c>
      <c r="E9" s="17">
        <f>(C9-I9)/I9*100</f>
        <v>-13.532484492327784</v>
      </c>
      <c r="F9" s="72">
        <v>5076</v>
      </c>
      <c r="G9" s="61">
        <f>F9/RESIDENTIAL!F9*100</f>
        <v>14.587464436589363</v>
      </c>
      <c r="H9" s="17">
        <v>-23.311678501284185</v>
      </c>
      <c r="I9" s="72">
        <v>6126</v>
      </c>
      <c r="J9" s="61">
        <f>I9/RESIDENTIAL!I9*100</f>
        <v>18.46682543031984</v>
      </c>
      <c r="K9" s="17">
        <v>-11.178773379730318</v>
      </c>
      <c r="L9" s="4"/>
    </row>
    <row r="10" spans="2:14" x14ac:dyDescent="0.2">
      <c r="B10" s="28" t="s">
        <v>4</v>
      </c>
      <c r="C10" s="29">
        <v>2483295</v>
      </c>
      <c r="D10" s="61">
        <f>C10/RESIDENTIAL!C$10*100</f>
        <v>38.589027659591665</v>
      </c>
      <c r="E10" s="17">
        <f>(C10-I10)/I10*100</f>
        <v>-45.395217558706364</v>
      </c>
      <c r="F10" s="72">
        <v>2865182</v>
      </c>
      <c r="G10" s="61">
        <f>F10/RESIDENTIAL!F10*100</f>
        <v>45.441190068027403</v>
      </c>
      <c r="H10" s="17">
        <v>-40.192594748011814</v>
      </c>
      <c r="I10" s="72">
        <v>4547761</v>
      </c>
      <c r="J10" s="61">
        <f>I10/RESIDENTIAL!I10*100</f>
        <v>54.392327551831507</v>
      </c>
      <c r="K10" s="17">
        <v>-16.356155373847674</v>
      </c>
      <c r="L10" s="4"/>
      <c r="N10" s="29"/>
    </row>
    <row r="11" spans="2:14" x14ac:dyDescent="0.2">
      <c r="B11" s="28" t="s">
        <v>5</v>
      </c>
      <c r="C11" s="29">
        <v>29082088.397</v>
      </c>
      <c r="D11" s="61">
        <f>C11/RESIDENTIAL!C$11*100</f>
        <v>36.344011609409449</v>
      </c>
      <c r="E11" s="17">
        <f>(C11-I11)/I11*100</f>
        <v>-37.653060832003362</v>
      </c>
      <c r="F11" s="72">
        <v>28404240.322000001</v>
      </c>
      <c r="G11" s="61">
        <f>F11/RESIDENTIAL!F11*100</f>
        <v>40.342737759177176</v>
      </c>
      <c r="H11" s="17">
        <v>-48.899492103072184</v>
      </c>
      <c r="I11" s="72">
        <v>46645575.203999996</v>
      </c>
      <c r="J11" s="61">
        <f>I11/RESIDENTIAL!I11*100</f>
        <v>51.234149102030898</v>
      </c>
      <c r="K11" s="17">
        <v>-19.168133857172371</v>
      </c>
      <c r="L11" s="4"/>
      <c r="M11" s="6"/>
      <c r="N11" s="29"/>
    </row>
    <row r="12" spans="2:14" x14ac:dyDescent="0.2">
      <c r="B12" s="30" t="s">
        <v>22</v>
      </c>
      <c r="C12" s="31">
        <f>C11/C10*1000</f>
        <v>11711.088854525942</v>
      </c>
      <c r="D12" s="63"/>
      <c r="E12" s="17">
        <f>(C12-I12)/I12*100</f>
        <v>0.23236277593439697</v>
      </c>
      <c r="F12" s="31">
        <f>F11/F10*1000</f>
        <v>9913.5902438309331</v>
      </c>
      <c r="G12" s="63"/>
      <c r="H12" s="27">
        <v>-14.55822622361789</v>
      </c>
      <c r="I12" s="31">
        <v>11683.939727835841</v>
      </c>
      <c r="J12" s="27"/>
      <c r="K12" s="17">
        <v>-3.361847480699732</v>
      </c>
      <c r="L12" s="5"/>
      <c r="N12" s="26"/>
    </row>
    <row r="13" spans="2:14" x14ac:dyDescent="0.2">
      <c r="B13" s="30" t="s">
        <v>7</v>
      </c>
      <c r="C13" s="32">
        <f>C10/C9</f>
        <v>468.81159146686804</v>
      </c>
      <c r="D13" s="64"/>
      <c r="E13" s="17">
        <f>(C13-I13)/I13*100</f>
        <v>-36.849368088471806</v>
      </c>
      <c r="F13" s="32">
        <f>F10/F9</f>
        <v>564.45665878644604</v>
      </c>
      <c r="G13" s="64"/>
      <c r="H13" s="27">
        <v>-22.012368919836522</v>
      </c>
      <c r="I13" s="32">
        <f>I10/I9</f>
        <v>742.37038850799865</v>
      </c>
      <c r="J13" s="27"/>
      <c r="K13" s="17">
        <v>-5.8289917749636748</v>
      </c>
      <c r="L13" s="5"/>
      <c r="N13" s="33"/>
    </row>
    <row r="14" spans="2:14" ht="3" customHeight="1" x14ac:dyDescent="0.2">
      <c r="B14" s="28"/>
      <c r="C14" s="31"/>
      <c r="D14" s="63"/>
      <c r="E14" s="27"/>
      <c r="F14" s="31"/>
      <c r="G14" s="63"/>
      <c r="H14" s="27"/>
      <c r="I14" s="31"/>
      <c r="J14" s="27"/>
      <c r="L14" s="3"/>
    </row>
    <row r="15" spans="2:14" x14ac:dyDescent="0.2">
      <c r="B15" s="24" t="s">
        <v>14</v>
      </c>
      <c r="C15" s="31"/>
      <c r="D15" s="65"/>
      <c r="E15" s="17"/>
      <c r="F15" s="31"/>
      <c r="G15" s="65"/>
      <c r="H15" s="17"/>
      <c r="I15" s="31"/>
      <c r="J15" s="17"/>
    </row>
    <row r="16" spans="2:14" x14ac:dyDescent="0.2">
      <c r="B16" s="28" t="s">
        <v>3</v>
      </c>
      <c r="C16" s="33">
        <v>3570</v>
      </c>
      <c r="D16" s="61">
        <f>(C16/C$9)*100</f>
        <v>67.3966396073249</v>
      </c>
      <c r="E16" s="17">
        <f>(C16-I16)/I16*100</f>
        <v>-12.133891213389122</v>
      </c>
      <c r="F16" s="75">
        <v>3125</v>
      </c>
      <c r="G16" s="61">
        <f>(F16/F$9)*100</f>
        <v>61.564223798266347</v>
      </c>
      <c r="H16" s="17">
        <v>-25.382043935052529</v>
      </c>
      <c r="I16" s="75">
        <v>4063</v>
      </c>
      <c r="J16" s="17">
        <f>(I16/I$9)*100</f>
        <v>66.323865491348357</v>
      </c>
      <c r="K16" s="17">
        <v>-0.22102161100196463</v>
      </c>
      <c r="L16" s="4"/>
      <c r="N16" s="6"/>
    </row>
    <row r="17" spans="2:13" x14ac:dyDescent="0.2">
      <c r="B17" s="28" t="s">
        <v>4</v>
      </c>
      <c r="C17" s="33">
        <v>1261695</v>
      </c>
      <c r="D17" s="61">
        <f>(C17/C$10)*100</f>
        <v>50.807294340785127</v>
      </c>
      <c r="E17" s="17">
        <f>(C17-I17)/I17*100</f>
        <v>-32.173681649943418</v>
      </c>
      <c r="F17" s="75">
        <v>1098227</v>
      </c>
      <c r="G17" s="61">
        <f>(F17/F$10)*100</f>
        <v>38.330095609982195</v>
      </c>
      <c r="H17" s="17">
        <v>-53.377045700579487</v>
      </c>
      <c r="I17" s="75">
        <v>1860185</v>
      </c>
      <c r="J17" s="17">
        <f>(I17/I$10)*100</f>
        <v>40.903314839983892</v>
      </c>
      <c r="K17" s="17">
        <v>-38.390271400296228</v>
      </c>
      <c r="L17" s="4"/>
    </row>
    <row r="18" spans="2:13" x14ac:dyDescent="0.2">
      <c r="B18" s="28" t="s">
        <v>5</v>
      </c>
      <c r="C18" s="33">
        <v>12591326.43</v>
      </c>
      <c r="D18" s="61">
        <f>(C18/C$11)*100</f>
        <v>43.295812384982895</v>
      </c>
      <c r="E18" s="17">
        <f>(C18-I18)/I18*100</f>
        <v>-36.546150992595621</v>
      </c>
      <c r="F18" s="75">
        <v>10268497.069</v>
      </c>
      <c r="G18" s="61">
        <f>(F18/F$11)*100</f>
        <v>36.151282176861173</v>
      </c>
      <c r="H18" s="17">
        <v>-62.21677661124987</v>
      </c>
      <c r="I18" s="75">
        <v>19843282.364999998</v>
      </c>
      <c r="J18" s="17">
        <f>(I18/I$11)*100</f>
        <v>42.540545975083994</v>
      </c>
      <c r="K18" s="17">
        <v>-37.395744729463907</v>
      </c>
      <c r="L18" s="4"/>
    </row>
    <row r="19" spans="2:13" x14ac:dyDescent="0.2">
      <c r="B19" s="30" t="s">
        <v>22</v>
      </c>
      <c r="C19" s="31">
        <f>C18/C17*1000</f>
        <v>9979.6911535672261</v>
      </c>
      <c r="D19" s="65"/>
      <c r="E19" s="17">
        <f>(C19-I19)/I19*100</f>
        <v>-6.446567422524037</v>
      </c>
      <c r="F19" s="31">
        <f>F18/F17*1000</f>
        <v>9350.0679449694835</v>
      </c>
      <c r="G19" s="65"/>
      <c r="H19" s="17">
        <v>-18.960040270936371</v>
      </c>
      <c r="I19" s="31">
        <f>I18/I17*1000</f>
        <v>10667.370377139907</v>
      </c>
      <c r="J19" s="17"/>
      <c r="K19" s="17">
        <v>1.6142364094703894</v>
      </c>
      <c r="L19" s="3"/>
    </row>
    <row r="20" spans="2:13" x14ac:dyDescent="0.2">
      <c r="B20" s="30" t="s">
        <v>7</v>
      </c>
      <c r="C20" s="32">
        <f>C17/C16</f>
        <v>353.4159663865546</v>
      </c>
      <c r="D20" s="64"/>
      <c r="E20" s="17">
        <f>(C20-I20)/I20*100</f>
        <v>-22.807190068268945</v>
      </c>
      <c r="F20" s="32">
        <f>F17/F16</f>
        <v>351.43263999999999</v>
      </c>
      <c r="G20" s="64"/>
      <c r="H20" s="27">
        <v>-37.517781566088594</v>
      </c>
      <c r="I20" s="32">
        <f>I17/I16</f>
        <v>457.83534334235787</v>
      </c>
      <c r="J20" s="27"/>
      <c r="K20" s="17">
        <v>-38.253798952007436</v>
      </c>
      <c r="L20" s="3"/>
    </row>
    <row r="21" spans="2:13" ht="3" customHeight="1" x14ac:dyDescent="0.2">
      <c r="B21" s="28"/>
      <c r="C21" s="31"/>
      <c r="D21" s="65"/>
      <c r="E21" s="17"/>
      <c r="F21" s="31"/>
      <c r="G21" s="65"/>
      <c r="H21" s="17"/>
      <c r="I21" s="31"/>
      <c r="J21" s="17"/>
      <c r="L21" s="3"/>
    </row>
    <row r="22" spans="2:13" x14ac:dyDescent="0.2">
      <c r="B22" s="24" t="s">
        <v>15</v>
      </c>
      <c r="C22" s="31"/>
      <c r="D22" s="65"/>
      <c r="E22" s="17"/>
      <c r="F22" s="31"/>
      <c r="G22" s="65"/>
      <c r="H22" s="17"/>
      <c r="I22" s="31"/>
      <c r="J22" s="17"/>
    </row>
    <row r="23" spans="2:13" x14ac:dyDescent="0.2">
      <c r="B23" s="28" t="s">
        <v>3</v>
      </c>
      <c r="C23" s="26">
        <v>459</v>
      </c>
      <c r="D23" s="61">
        <f>(C23/C$9)*100</f>
        <v>8.6652822352274868</v>
      </c>
      <c r="E23" s="17">
        <f>(C23-I23)/I23*100</f>
        <v>-19.332161687170473</v>
      </c>
      <c r="F23" s="75">
        <v>568</v>
      </c>
      <c r="G23" s="61">
        <f>(F23/F$9)*100</f>
        <v>11.189913317572891</v>
      </c>
      <c r="H23" s="17">
        <v>-11.25</v>
      </c>
      <c r="I23" s="75">
        <v>569</v>
      </c>
      <c r="J23" s="17">
        <f>(I23/I$9)*100</f>
        <v>9.2882794645772115</v>
      </c>
      <c r="K23" s="17">
        <v>-19.519094766619517</v>
      </c>
      <c r="L23" s="4"/>
    </row>
    <row r="24" spans="2:13" x14ac:dyDescent="0.2">
      <c r="B24" s="28" t="s">
        <v>4</v>
      </c>
      <c r="C24" s="26">
        <v>604194</v>
      </c>
      <c r="D24" s="61">
        <f>(C24/C$10)*100</f>
        <v>24.330335300477792</v>
      </c>
      <c r="E24" s="17">
        <f>(C24-I24)/I24*100</f>
        <v>-24.887647363768934</v>
      </c>
      <c r="F24" s="75">
        <v>772908</v>
      </c>
      <c r="G24" s="61">
        <f>(F24/F$10)*100</f>
        <v>26.975877972149764</v>
      </c>
      <c r="H24" s="17">
        <v>-25.533132547532471</v>
      </c>
      <c r="I24" s="75">
        <v>804387</v>
      </c>
      <c r="J24" s="17">
        <f>(I24/I$10)*100</f>
        <v>17.687538988966221</v>
      </c>
      <c r="K24" s="17">
        <v>-24.714516088273751</v>
      </c>
      <c r="L24" s="4"/>
    </row>
    <row r="25" spans="2:13" x14ac:dyDescent="0.2">
      <c r="B25" s="28" t="s">
        <v>5</v>
      </c>
      <c r="C25" s="26">
        <v>7957168.4620000003</v>
      </c>
      <c r="D25" s="61">
        <f>(C25/C$11)*100</f>
        <v>27.361062772991339</v>
      </c>
      <c r="E25" s="17">
        <f>(C25-I25)/I25*100</f>
        <v>14.487282095934912</v>
      </c>
      <c r="F25" s="75">
        <v>5703111.0480000004</v>
      </c>
      <c r="G25" s="61">
        <f>(F25/F$11)*100</f>
        <v>20.078379084769104</v>
      </c>
      <c r="H25" s="17">
        <v>-47.045635294973053</v>
      </c>
      <c r="I25" s="75">
        <v>6950264.0959999999</v>
      </c>
      <c r="J25" s="17">
        <f>(I25/I$11)*100</f>
        <v>14.90015733668988</v>
      </c>
      <c r="K25" s="17">
        <v>-8.4448250403743046</v>
      </c>
      <c r="L25" s="4"/>
      <c r="M25" s="6"/>
    </row>
    <row r="26" spans="2:13" x14ac:dyDescent="0.2">
      <c r="B26" s="30" t="s">
        <v>22</v>
      </c>
      <c r="C26" s="31">
        <f>C25/C24*1000</f>
        <v>13169.889906222174</v>
      </c>
      <c r="D26" s="65"/>
      <c r="E26" s="17">
        <f>(C26-I26)/I26*100</f>
        <v>52.421376881105708</v>
      </c>
      <c r="F26" s="31">
        <f>F25/F24*1000</f>
        <v>7378.7708860562971</v>
      </c>
      <c r="G26" s="65"/>
      <c r="H26" s="34">
        <v>-28.88869034429586</v>
      </c>
      <c r="I26" s="31">
        <f>I25/I24*1000</f>
        <v>8640.4480629348818</v>
      </c>
      <c r="J26" s="17"/>
      <c r="K26" s="34">
        <v>21.610661448329147</v>
      </c>
      <c r="L26" s="3"/>
    </row>
    <row r="27" spans="2:13" x14ac:dyDescent="0.2">
      <c r="B27" s="30" t="s">
        <v>7</v>
      </c>
      <c r="C27" s="32">
        <f>C24/C23</f>
        <v>1316.3267973856209</v>
      </c>
      <c r="D27" s="64"/>
      <c r="E27" s="17">
        <f>(C27-I27)/I27*100</f>
        <v>-6.8868656862407951</v>
      </c>
      <c r="F27" s="32">
        <f>F24/F23</f>
        <v>1360.7535211267605</v>
      </c>
      <c r="G27" s="64"/>
      <c r="H27" s="27">
        <v>-16.093670476092932</v>
      </c>
      <c r="I27" s="32">
        <f>I24/I23</f>
        <v>1413.6854130052725</v>
      </c>
      <c r="J27" s="27"/>
      <c r="K27" s="35">
        <v>-6.4554707810360874</v>
      </c>
      <c r="L27" s="3"/>
    </row>
    <row r="28" spans="2:13" ht="3" customHeight="1" x14ac:dyDescent="0.2">
      <c r="B28" s="28"/>
      <c r="C28" s="31"/>
      <c r="D28" s="65"/>
      <c r="E28" s="17"/>
      <c r="F28" s="31"/>
      <c r="G28" s="65"/>
      <c r="H28" s="17"/>
      <c r="I28" s="31"/>
      <c r="J28" s="17"/>
      <c r="L28" s="3"/>
    </row>
    <row r="29" spans="2:13" x14ac:dyDescent="0.2">
      <c r="B29" s="24" t="s">
        <v>16</v>
      </c>
      <c r="C29" s="31"/>
      <c r="D29" s="65"/>
      <c r="E29" s="17"/>
      <c r="F29" s="31"/>
      <c r="G29" s="65"/>
      <c r="H29" s="17"/>
      <c r="I29" s="31"/>
      <c r="J29" s="17"/>
    </row>
    <row r="30" spans="2:13" x14ac:dyDescent="0.2">
      <c r="B30" s="28" t="s">
        <v>3</v>
      </c>
      <c r="C30" s="26">
        <v>897</v>
      </c>
      <c r="D30" s="61">
        <f>(C30/C$9)*100</f>
        <v>16.934113649235417</v>
      </c>
      <c r="E30" s="17">
        <f>(C30-I30)/I30*100</f>
        <v>-19.26192619261926</v>
      </c>
      <c r="F30" s="75">
        <v>1039</v>
      </c>
      <c r="G30" s="61">
        <f>(F30/F$9)*100</f>
        <v>20.468873128447594</v>
      </c>
      <c r="H30" s="17">
        <v>-24.927745664739884</v>
      </c>
      <c r="I30" s="75">
        <v>1111</v>
      </c>
      <c r="J30" s="17">
        <f>(I30/I$9)*100</f>
        <v>18.135814560888019</v>
      </c>
      <c r="K30" s="17">
        <v>-26.326259946949605</v>
      </c>
      <c r="L30" s="4"/>
      <c r="M30" s="8"/>
    </row>
    <row r="31" spans="2:13" x14ac:dyDescent="0.2">
      <c r="B31" s="28" t="s">
        <v>4</v>
      </c>
      <c r="C31" s="26">
        <v>524737</v>
      </c>
      <c r="D31" s="61">
        <f>(C31/C$10)*100</f>
        <v>21.130675171495934</v>
      </c>
      <c r="E31" s="17">
        <f>(C31-I31)/I31*100</f>
        <v>-68.22897020563434</v>
      </c>
      <c r="F31" s="75">
        <v>870461</v>
      </c>
      <c r="G31" s="61">
        <f>(F31/F$10)*100</f>
        <v>30.380652956775521</v>
      </c>
      <c r="H31" s="17">
        <v>-13.15191363690785</v>
      </c>
      <c r="I31" s="75">
        <v>1651621</v>
      </c>
      <c r="J31" s="17">
        <f>(I31/I$10)*100</f>
        <v>36.317233909169808</v>
      </c>
      <c r="K31" s="17">
        <v>60.515185383157586</v>
      </c>
      <c r="L31" s="4"/>
    </row>
    <row r="32" spans="2:13" x14ac:dyDescent="0.2">
      <c r="B32" s="28" t="s">
        <v>5</v>
      </c>
      <c r="C32" s="26">
        <v>7993791.8329999996</v>
      </c>
      <c r="D32" s="61">
        <f>(C32/C$11)*100</f>
        <v>27.486993794519272</v>
      </c>
      <c r="E32" s="17">
        <f>(C32-I32)/I32*100</f>
        <v>-57.26535129285697</v>
      </c>
      <c r="F32" s="75">
        <v>11734650.807</v>
      </c>
      <c r="G32" s="61">
        <f>(F32/F$11)*100</f>
        <v>41.313024653967368</v>
      </c>
      <c r="H32" s="17">
        <v>-23.147086541803652</v>
      </c>
      <c r="I32" s="75">
        <v>18705645.359999999</v>
      </c>
      <c r="J32" s="17">
        <f>(I32/I$11)*100</f>
        <v>40.101650109774909</v>
      </c>
      <c r="K32" s="17">
        <v>11.6173152904726</v>
      </c>
      <c r="L32" s="4"/>
    </row>
    <row r="33" spans="2:12" x14ac:dyDescent="0.2">
      <c r="B33" s="30" t="s">
        <v>22</v>
      </c>
      <c r="C33" s="31">
        <f>C32/C31*1000</f>
        <v>15233.90161738166</v>
      </c>
      <c r="D33" s="65"/>
      <c r="E33" s="17">
        <f>(C33-I33)/I33*100</f>
        <v>34.508226468383732</v>
      </c>
      <c r="F33" s="31">
        <f>F32/F31*1000</f>
        <v>13480.961016059307</v>
      </c>
      <c r="G33" s="65"/>
      <c r="H33" s="17">
        <v>-11.508800393261691</v>
      </c>
      <c r="I33" s="31">
        <f>I32/I31*1000</f>
        <v>11325.628191939919</v>
      </c>
      <c r="J33" s="17"/>
      <c r="K33" s="17">
        <v>-30.463080471771804</v>
      </c>
      <c r="L33" s="3"/>
    </row>
    <row r="34" spans="2:12" x14ac:dyDescent="0.2">
      <c r="B34" s="30" t="s">
        <v>7</v>
      </c>
      <c r="C34" s="32">
        <f>C31/C30</f>
        <v>584.99108138238569</v>
      </c>
      <c r="D34" s="64"/>
      <c r="E34" s="17">
        <f>(C34-I34)/I34*100</f>
        <v>-60.649259641538187</v>
      </c>
      <c r="F34" s="32">
        <f>F31/F30</f>
        <v>837.78729547641967</v>
      </c>
      <c r="G34" s="64"/>
      <c r="H34" s="27">
        <v>15.685997619364336</v>
      </c>
      <c r="I34" s="32">
        <f>I31/I30</f>
        <v>1486.6075607560756</v>
      </c>
      <c r="J34" s="27"/>
      <c r="K34" s="17">
        <v>117.87299690171167</v>
      </c>
      <c r="L34" s="3"/>
    </row>
    <row r="35" spans="2:12" ht="3" customHeight="1" x14ac:dyDescent="0.2">
      <c r="B35" s="28"/>
      <c r="C35" s="31"/>
      <c r="D35" s="65"/>
      <c r="E35" s="17"/>
      <c r="F35" s="31"/>
      <c r="G35" s="65"/>
      <c r="H35" s="17"/>
      <c r="I35" s="31"/>
      <c r="J35" s="17"/>
      <c r="L35" s="3"/>
    </row>
    <row r="36" spans="2:12" x14ac:dyDescent="0.2">
      <c r="B36" s="24" t="s">
        <v>17</v>
      </c>
      <c r="C36" s="31"/>
      <c r="D36" s="65"/>
      <c r="E36" s="17"/>
      <c r="F36" s="31"/>
      <c r="G36" s="65"/>
      <c r="H36" s="17"/>
      <c r="I36" s="31"/>
      <c r="J36" s="17"/>
    </row>
    <row r="37" spans="2:12" x14ac:dyDescent="0.2">
      <c r="B37" s="28" t="s">
        <v>3</v>
      </c>
      <c r="C37" s="26">
        <v>209</v>
      </c>
      <c r="D37" s="61">
        <f>(C37/C$9)*100</f>
        <v>3.9456296016613179</v>
      </c>
      <c r="E37" s="17">
        <f>(C37-I37)/I37*100</f>
        <v>-17.716535433070867</v>
      </c>
      <c r="F37" s="75">
        <v>196</v>
      </c>
      <c r="G37" s="61">
        <f>(F37/F$9)*100</f>
        <v>3.8613081166272654</v>
      </c>
      <c r="H37" s="17">
        <v>-22.222222222222221</v>
      </c>
      <c r="I37" s="75">
        <v>254</v>
      </c>
      <c r="J37" s="17">
        <f>(I37/I$9)*100</f>
        <v>4.1462618348024813</v>
      </c>
      <c r="K37" s="17">
        <v>-40.654205607476634</v>
      </c>
      <c r="L37" s="3"/>
    </row>
    <row r="38" spans="2:12" x14ac:dyDescent="0.2">
      <c r="B38" s="28" t="s">
        <v>4</v>
      </c>
      <c r="C38" s="26">
        <v>92669</v>
      </c>
      <c r="D38" s="61">
        <f>(C38/C$10)*100</f>
        <v>3.7316951872411455</v>
      </c>
      <c r="E38" s="17">
        <f>(C38-I38)/I38*100</f>
        <v>-59.981949146686929</v>
      </c>
      <c r="F38" s="75">
        <v>123586</v>
      </c>
      <c r="G38" s="61">
        <f>(F38/F$10)*100</f>
        <v>4.3133734610925245</v>
      </c>
      <c r="H38" s="17">
        <v>-68.706780206062362</v>
      </c>
      <c r="I38" s="75">
        <v>231568</v>
      </c>
      <c r="J38" s="17">
        <f>(I38/I$10)*100</f>
        <v>5.0919122618800765</v>
      </c>
      <c r="K38" s="17">
        <v>-27.714288389922302</v>
      </c>
      <c r="L38" s="3"/>
    </row>
    <row r="39" spans="2:12" x14ac:dyDescent="0.2">
      <c r="B39" s="28" t="s">
        <v>5</v>
      </c>
      <c r="C39" s="26">
        <v>443865.34899999999</v>
      </c>
      <c r="D39" s="61">
        <f>(C39/C$11)*100</f>
        <v>1.5262499134889758</v>
      </c>
      <c r="E39" s="17">
        <f>(C39-I39)/I39*100</f>
        <v>-58.88022801686553</v>
      </c>
      <c r="F39" s="75">
        <v>586074.92099999997</v>
      </c>
      <c r="G39" s="61">
        <f>(F39/F$11)*100</f>
        <v>2.0633360172849473</v>
      </c>
      <c r="H39" s="17">
        <v>-70.762447957867479</v>
      </c>
      <c r="I39" s="75">
        <v>1079445.064</v>
      </c>
      <c r="J39" s="17">
        <f>(I39/I$11)*100</f>
        <v>2.3141424653445681</v>
      </c>
      <c r="K39" s="17">
        <v>-21.827635299632263</v>
      </c>
      <c r="L39" s="3"/>
    </row>
    <row r="40" spans="2:12" x14ac:dyDescent="0.2">
      <c r="B40" s="30" t="s">
        <v>22</v>
      </c>
      <c r="C40" s="31">
        <f>C39/C38*1000</f>
        <v>4789.7932318250978</v>
      </c>
      <c r="D40" s="65"/>
      <c r="E40" s="17">
        <f>(C40-I40)/I40*100</f>
        <v>2.7530604472961029</v>
      </c>
      <c r="F40" s="31">
        <f>F39/F38*1000</f>
        <v>4742.2436279190197</v>
      </c>
      <c r="G40" s="65"/>
      <c r="H40" s="17">
        <v>-6.5690515879844344</v>
      </c>
      <c r="I40" s="31">
        <f>I39/I38*1000</f>
        <v>4661.4604090375187</v>
      </c>
      <c r="J40" s="17"/>
      <c r="K40" s="17">
        <v>8.1435915330594515</v>
      </c>
      <c r="L40" s="3"/>
    </row>
    <row r="41" spans="2:12" ht="30.75" customHeight="1" x14ac:dyDescent="0.2">
      <c r="B41" s="30" t="s">
        <v>7</v>
      </c>
      <c r="C41" s="32">
        <f>C38/C37</f>
        <v>443.39234449760767</v>
      </c>
      <c r="D41" s="64"/>
      <c r="E41" s="17">
        <f>(C41-I41)/I41*100</f>
        <v>-51.365622407935319</v>
      </c>
      <c r="F41" s="32">
        <f>F38/F37</f>
        <v>630.5408163265306</v>
      </c>
      <c r="G41" s="64"/>
      <c r="H41" s="27">
        <v>-59.765860264937309</v>
      </c>
      <c r="I41" s="32">
        <f>I38/I37</f>
        <v>911.6850393700787</v>
      </c>
      <c r="J41" s="27"/>
      <c r="K41" s="17">
        <v>21.804269957138782</v>
      </c>
      <c r="L41" s="3"/>
    </row>
    <row r="42" spans="2:12" ht="3" customHeight="1" x14ac:dyDescent="0.2">
      <c r="B42" s="28"/>
      <c r="C42" s="31"/>
      <c r="D42" s="65"/>
      <c r="E42" s="17"/>
      <c r="F42" s="31"/>
      <c r="G42" s="65"/>
      <c r="H42" s="17"/>
      <c r="I42" s="31"/>
      <c r="J42" s="17"/>
      <c r="L42" s="3"/>
    </row>
    <row r="43" spans="2:12" x14ac:dyDescent="0.2">
      <c r="B43" s="24" t="s">
        <v>18</v>
      </c>
      <c r="C43" s="31"/>
      <c r="D43" s="65"/>
      <c r="E43" s="17"/>
      <c r="F43" s="31"/>
      <c r="G43" s="65"/>
      <c r="H43" s="17"/>
      <c r="I43" s="31"/>
      <c r="J43" s="17"/>
      <c r="L43" s="3"/>
    </row>
    <row r="44" spans="2:12" x14ac:dyDescent="0.2">
      <c r="B44" s="28" t="s">
        <v>3</v>
      </c>
      <c r="C44" s="26">
        <v>162</v>
      </c>
      <c r="D44" s="61">
        <f>(C44/C$9)*100</f>
        <v>3.0583349065508778</v>
      </c>
      <c r="E44" s="17">
        <f>(C44-I44)/I44*100</f>
        <v>25.581395348837212</v>
      </c>
      <c r="F44" s="75">
        <v>148</v>
      </c>
      <c r="G44" s="61">
        <f>(F44/F$9)*100</f>
        <v>2.9156816390858946</v>
      </c>
      <c r="H44" s="17">
        <v>-4.5161290322580641</v>
      </c>
      <c r="I44" s="75">
        <v>129</v>
      </c>
      <c r="J44" s="17">
        <f>(I44/I$9)*100</f>
        <v>2.1057786483839371</v>
      </c>
      <c r="K44" s="17">
        <v>-29.120879120879124</v>
      </c>
      <c r="L44" s="4"/>
    </row>
    <row r="45" spans="2:12" x14ac:dyDescent="0.2">
      <c r="B45" s="28" t="s">
        <v>5</v>
      </c>
      <c r="C45" s="26">
        <v>95936.323000000004</v>
      </c>
      <c r="D45" s="61">
        <f>(C45/C$11)*100</f>
        <v>0.3298811340175159</v>
      </c>
      <c r="E45" s="17">
        <f>(C45-I45)/I45*100</f>
        <v>43.320484340217746</v>
      </c>
      <c r="F45" s="75">
        <v>111906.477</v>
      </c>
      <c r="G45" s="61">
        <f>(F45/F$11)*100</f>
        <v>0.3939780671174114</v>
      </c>
      <c r="H45" s="17">
        <v>-69.280545149328688</v>
      </c>
      <c r="I45" s="75">
        <v>66938.319000000003</v>
      </c>
      <c r="J45" s="17">
        <f>(I45/I$11)*100</f>
        <v>0.14350411310665936</v>
      </c>
      <c r="K45" s="17">
        <v>-76.06023226585431</v>
      </c>
      <c r="L45" s="4"/>
    </row>
    <row r="46" spans="2:12" ht="3" customHeight="1" x14ac:dyDescent="0.2">
      <c r="B46" s="28"/>
      <c r="C46" s="36"/>
      <c r="D46" s="66"/>
      <c r="E46" s="37"/>
      <c r="F46" s="36"/>
      <c r="G46" s="66"/>
      <c r="H46" s="37"/>
      <c r="I46" s="36"/>
      <c r="J46" s="37"/>
      <c r="L46" s="7"/>
    </row>
    <row r="47" spans="2:12" x14ac:dyDescent="0.2">
      <c r="B47" s="24" t="s">
        <v>19</v>
      </c>
      <c r="C47" s="38"/>
      <c r="D47" s="66"/>
      <c r="E47" s="37"/>
      <c r="F47" s="38"/>
      <c r="G47" s="66"/>
      <c r="H47" s="37"/>
      <c r="I47" s="38"/>
      <c r="J47" s="37"/>
      <c r="L47" s="8"/>
    </row>
    <row r="48" spans="2:12" x14ac:dyDescent="0.2">
      <c r="B48" s="28" t="s">
        <v>3</v>
      </c>
      <c r="C48" s="26">
        <v>872</v>
      </c>
      <c r="D48" s="61">
        <f>C48/RESIDENTIAL!C$9*100</f>
        <v>2.5931543105242811</v>
      </c>
      <c r="E48" s="17">
        <f>(C48-I48)/I48*100</f>
        <v>-30.407023144453309</v>
      </c>
      <c r="F48" s="75">
        <v>508</v>
      </c>
      <c r="G48" s="62">
        <f>F48/[1]RESIDENTIAL!F9*100</f>
        <v>2.9686769518466574</v>
      </c>
      <c r="H48" s="37">
        <v>-62.973760932944614</v>
      </c>
      <c r="I48" s="75">
        <v>1253</v>
      </c>
      <c r="J48" s="62">
        <f>I48/[1]RESIDENTIAL!I9*100</f>
        <v>2.8235983414458268</v>
      </c>
      <c r="K48" s="17">
        <v>-21.882793017456358</v>
      </c>
      <c r="L48" s="4"/>
    </row>
    <row r="49" spans="2:12" x14ac:dyDescent="0.2">
      <c r="B49" s="28" t="s">
        <v>4</v>
      </c>
      <c r="C49" s="26">
        <v>141105</v>
      </c>
      <c r="D49" s="61">
        <f>C49/RESIDENTIAL!C$10*100</f>
        <v>2.1926934769758248</v>
      </c>
      <c r="E49" s="17">
        <f>(C49-I49)/I49*100</f>
        <v>-9.8197737585479636</v>
      </c>
      <c r="F49" s="75">
        <v>53546</v>
      </c>
      <c r="G49" s="62">
        <f>F49/[1]RESIDENTIAL!F10*100</f>
        <v>1.9749474598913717</v>
      </c>
      <c r="H49" s="37">
        <v>-63.73720887709009</v>
      </c>
      <c r="I49" s="75">
        <v>156470</v>
      </c>
      <c r="J49" s="62">
        <f>I49/[1]RESIDENTIAL!I10*100</f>
        <v>1.4375349404043603</v>
      </c>
      <c r="K49" s="17">
        <v>-12.814540753783405</v>
      </c>
      <c r="L49" s="4"/>
    </row>
    <row r="50" spans="2:12" x14ac:dyDescent="0.2">
      <c r="B50" s="28" t="s">
        <v>5</v>
      </c>
      <c r="C50" s="26">
        <v>1424737.327</v>
      </c>
      <c r="D50" s="61">
        <f>C50/RESIDENTIAL!C$11*100</f>
        <v>1.7805003975639</v>
      </c>
      <c r="E50" s="17">
        <f>(C50-I50)/I50*100</f>
        <v>-19.676714015100224</v>
      </c>
      <c r="F50" s="75">
        <v>437275.59899999999</v>
      </c>
      <c r="G50" s="62">
        <f>F50/[1]RESIDENTIAL!F11*100</f>
        <v>1.6223203370001569</v>
      </c>
      <c r="H50" s="37">
        <v>-66.835303956736183</v>
      </c>
      <c r="I50" s="75">
        <v>1773753.787</v>
      </c>
      <c r="J50" s="62">
        <f>I50/[1]RESIDENTIAL!I11*100</f>
        <v>1.4022213790516422</v>
      </c>
      <c r="K50" s="17">
        <v>-9.471933262779217</v>
      </c>
      <c r="L50" s="4"/>
    </row>
    <row r="51" spans="2:12" x14ac:dyDescent="0.2">
      <c r="B51" s="30" t="s">
        <v>22</v>
      </c>
      <c r="C51" s="31">
        <f>C50/C49*1000</f>
        <v>10097.001006342794</v>
      </c>
      <c r="D51" s="66"/>
      <c r="E51" s="17">
        <f>(C51-I51)/I51*100</f>
        <v>-10.930267828515872</v>
      </c>
      <c r="F51" s="31">
        <f>F50/F49*1000</f>
        <v>8166.354144100399</v>
      </c>
      <c r="G51" s="66"/>
      <c r="H51" s="37">
        <v>-8.5434545541332927</v>
      </c>
      <c r="I51" s="31">
        <f>I50/I49*1000</f>
        <v>11336.063060011504</v>
      </c>
      <c r="J51" s="37"/>
      <c r="K51" s="17">
        <v>3.8339047817187812</v>
      </c>
      <c r="L51" s="3"/>
    </row>
    <row r="52" spans="2:12" ht="3" customHeight="1" x14ac:dyDescent="0.2">
      <c r="C52" s="31"/>
      <c r="D52" s="66"/>
      <c r="E52" s="17" t="e">
        <f>(C52-I52)/I52*100</f>
        <v>#DIV/0!</v>
      </c>
      <c r="F52" s="31"/>
      <c r="G52" s="66"/>
      <c r="H52" s="37">
        <v>-2.061910589306311</v>
      </c>
      <c r="I52" s="31"/>
      <c r="J52" s="37"/>
      <c r="K52" s="17">
        <v>11.608520854693875</v>
      </c>
      <c r="L52" s="3"/>
    </row>
    <row r="53" spans="2:12" x14ac:dyDescent="0.2">
      <c r="B53" s="24" t="s">
        <v>20</v>
      </c>
      <c r="C53" s="31"/>
      <c r="D53" s="66"/>
      <c r="E53" s="17"/>
      <c r="F53" s="31"/>
      <c r="G53" s="66"/>
      <c r="H53" s="37"/>
      <c r="I53" s="31"/>
      <c r="J53" s="37"/>
      <c r="L53" s="3"/>
    </row>
    <row r="54" spans="2:12" x14ac:dyDescent="0.2">
      <c r="B54" s="28" t="s">
        <v>3</v>
      </c>
      <c r="C54" s="33">
        <v>4094</v>
      </c>
      <c r="D54" s="61">
        <f>C54/RESIDENTIAL!C$9*100</f>
        <v>12.174740535878907</v>
      </c>
      <c r="E54" s="17">
        <f>(C54-I54)/I54*100</f>
        <v>7.6801683324566019</v>
      </c>
      <c r="F54" s="75">
        <v>4457</v>
      </c>
      <c r="G54" s="62">
        <f>F54/[1]RESIDENTIAL!F9*100</f>
        <v>26.046049555867228</v>
      </c>
      <c r="H54" s="37">
        <v>14.63477366255144</v>
      </c>
      <c r="I54" s="75">
        <v>3802</v>
      </c>
      <c r="J54" s="62">
        <f>I54/[1]RESIDENTIAL!I9*100</f>
        <v>8.5676942491436812</v>
      </c>
      <c r="K54" s="17">
        <v>-13.551614370168258</v>
      </c>
      <c r="L54" s="4"/>
    </row>
    <row r="55" spans="2:12" x14ac:dyDescent="0.2">
      <c r="B55" s="28" t="s">
        <v>5</v>
      </c>
      <c r="C55" s="33">
        <v>3295013.423</v>
      </c>
      <c r="D55" s="61">
        <f>C55/RESIDENTIAL!C$11*100</f>
        <v>4.1177925210840547</v>
      </c>
      <c r="E55" s="17">
        <f>(C55-I55)/I55*100</f>
        <v>-14.877639641036428</v>
      </c>
      <c r="F55" s="75">
        <v>5985501.949</v>
      </c>
      <c r="G55" s="62">
        <f>F55/[1]RESIDENTIAL!F11*100</f>
        <v>22.206593647629479</v>
      </c>
      <c r="H55" s="37">
        <v>-1.6359639523578278</v>
      </c>
      <c r="I55" s="75">
        <v>3870914.0690000001</v>
      </c>
      <c r="J55" s="62">
        <f>I55/[1]RESIDENTIAL!I11*100</f>
        <v>3.0601081749930512</v>
      </c>
      <c r="K55" s="17">
        <v>-41.658582889006063</v>
      </c>
      <c r="L55" s="4"/>
    </row>
    <row r="56" spans="2:12" ht="3" customHeight="1" x14ac:dyDescent="0.2">
      <c r="B56" s="39"/>
      <c r="C56" s="40"/>
      <c r="D56" s="40"/>
      <c r="E56" s="40"/>
      <c r="F56" s="40"/>
      <c r="G56" s="40"/>
      <c r="H56" s="40"/>
      <c r="I56" s="41"/>
      <c r="J56" s="41"/>
      <c r="K56" s="42"/>
    </row>
    <row r="57" spans="2:12" x14ac:dyDescent="0.2">
      <c r="B57" s="10" t="s">
        <v>34</v>
      </c>
    </row>
    <row r="58" spans="2:12" x14ac:dyDescent="0.2">
      <c r="B58" s="70" t="s">
        <v>31</v>
      </c>
    </row>
    <row r="59" spans="2:12" s="9" customFormat="1" x14ac:dyDescent="0.2">
      <c r="B59" s="70" t="s">
        <v>33</v>
      </c>
      <c r="C59" s="11"/>
      <c r="D59" s="11"/>
      <c r="E59" s="11"/>
      <c r="F59" s="11"/>
      <c r="G59" s="11"/>
      <c r="H59" s="11"/>
      <c r="I59" s="12"/>
      <c r="J59" s="12"/>
      <c r="K59" s="13"/>
    </row>
    <row r="60" spans="2:12" s="9" customFormat="1" ht="12.75" x14ac:dyDescent="0.2">
      <c r="B60" s="10" t="s">
        <v>26</v>
      </c>
      <c r="C60" s="15"/>
      <c r="D60" s="16"/>
      <c r="E60" s="16"/>
      <c r="F60" s="16"/>
      <c r="G60" s="16"/>
      <c r="H60" s="16"/>
      <c r="I60" s="11"/>
      <c r="J60" s="11"/>
      <c r="K60" s="17"/>
    </row>
    <row r="61" spans="2:12" s="9" customFormat="1" ht="12.75" x14ac:dyDescent="0.2">
      <c r="B61" s="14" t="s">
        <v>36</v>
      </c>
      <c r="C61" s="10"/>
      <c r="D61" s="10"/>
      <c r="E61" s="10"/>
      <c r="F61" s="10"/>
      <c r="G61" s="10"/>
      <c r="H61" s="10"/>
      <c r="I61" s="11"/>
      <c r="J61" s="11"/>
      <c r="K61" s="17"/>
    </row>
    <row r="62" spans="2:12" s="9" customFormat="1" ht="12.75" x14ac:dyDescent="0.2">
      <c r="B62" s="18" t="s">
        <v>21</v>
      </c>
      <c r="C62" s="10"/>
      <c r="D62" s="10"/>
      <c r="E62" s="10"/>
      <c r="F62" s="10"/>
      <c r="G62" s="10"/>
      <c r="H62" s="10"/>
      <c r="I62" s="11"/>
      <c r="J62" s="11"/>
      <c r="K62" s="17"/>
    </row>
    <row r="63" spans="2:12" s="9" customFormat="1" ht="12.75" x14ac:dyDescent="0.2">
      <c r="B63" s="18"/>
      <c r="C63" s="10"/>
      <c r="D63" s="10"/>
      <c r="E63" s="10"/>
      <c r="F63" s="10"/>
      <c r="G63" s="10"/>
      <c r="H63" s="10"/>
      <c r="I63" s="11"/>
      <c r="J63" s="11"/>
      <c r="K63" s="17"/>
    </row>
    <row r="64" spans="2:12" s="9" customFormat="1" ht="12.75" x14ac:dyDescent="0.2">
      <c r="B64" s="71"/>
      <c r="C64" s="10"/>
      <c r="D64" s="10"/>
      <c r="E64" s="10"/>
      <c r="F64" s="10"/>
      <c r="G64" s="10"/>
      <c r="H64" s="10"/>
      <c r="I64" s="11"/>
      <c r="J64" s="11"/>
      <c r="K64" s="17"/>
    </row>
  </sheetData>
  <mergeCells count="8">
    <mergeCell ref="B1:K1"/>
    <mergeCell ref="B2:K2"/>
    <mergeCell ref="B3:D3"/>
    <mergeCell ref="B4:K4"/>
    <mergeCell ref="B5:B6"/>
    <mergeCell ref="C5:E5"/>
    <mergeCell ref="F5:H5"/>
    <mergeCell ref="I5:K5"/>
  </mergeCells>
  <printOptions horizontalCentered="1"/>
  <pageMargins left="0.74803149606299202" right="0.74803149606299202" top="0.59055118110236204" bottom="0.59055118110236204" header="0.511811023622047" footer="0.511811023622047"/>
  <pageSetup paperSize="9" scale="65" firstPageNumber="6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RESIDENTIAL</vt:lpstr>
      <vt:lpstr>NON-RESIDENTIAL</vt:lpstr>
      <vt:lpstr>'NON-RESIDENTIAL'!Print_Area</vt:lpstr>
      <vt:lpstr>RESIDENTIAL!Print_Area</vt:lpstr>
      <vt:lpstr>'NON-RESIDENTIAL'!Print_Titles</vt:lpstr>
      <vt:lpstr>RESIDENTIAL!Print_Titles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 ISD</dc:creator>
  <cp:lastModifiedBy>PSA</cp:lastModifiedBy>
  <cp:lastPrinted>2021-03-11T08:02:09Z</cp:lastPrinted>
  <dcterms:created xsi:type="dcterms:W3CDTF">2020-03-05T05:27:51Z</dcterms:created>
  <dcterms:modified xsi:type="dcterms:W3CDTF">2021-05-20T18:43:05Z</dcterms:modified>
</cp:coreProperties>
</file>