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ephine Albino\Desktop\03 ISD\Building Permit\Q4 2020 BP\Comment ni ANS\"/>
    </mc:Choice>
  </mc:AlternateContent>
  <bookViews>
    <workbookView xWindow="0" yWindow="0" windowWidth="19368" windowHeight="8172"/>
  </bookViews>
  <sheets>
    <sheet name="RESIDENTIAL" sheetId="5" r:id="rId1"/>
    <sheet name="NON-RESIDENTIAL" sheetId="6" r:id="rId2"/>
  </sheets>
  <externalReferences>
    <externalReference r:id="rId3"/>
  </externalReferences>
  <definedNames>
    <definedName name="_xlnm.Print_Area" localSheetId="1">'NON-RESIDENTIAL'!$B$1:$K$64</definedName>
    <definedName name="_xlnm.Print_Area" localSheetId="0">RESIDENTIAL!$B$1:$K$53</definedName>
    <definedName name="_xlnm.Print_Titles" localSheetId="1">'NON-RESIDENTIAL'!$3:$5</definedName>
    <definedName name="_xlnm.Print_Titles" localSheetId="0">RESIDENTIAL!$1:$5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5" l="1"/>
  <c r="D55" i="6"/>
  <c r="D54" i="6"/>
  <c r="D50" i="6"/>
  <c r="D49" i="6"/>
  <c r="D48" i="6"/>
  <c r="D11" i="6"/>
  <c r="D10" i="6"/>
  <c r="D9" i="6"/>
  <c r="E48" i="6" l="1"/>
  <c r="I12" i="5" l="1"/>
  <c r="G10" i="6" l="1"/>
  <c r="G11" i="6"/>
  <c r="G9" i="6"/>
  <c r="G16" i="6"/>
  <c r="F12" i="5" l="1"/>
  <c r="C12" i="5"/>
  <c r="E12" i="5" l="1"/>
  <c r="E11" i="5"/>
  <c r="E10" i="5"/>
  <c r="E9" i="5"/>
  <c r="I13" i="6"/>
  <c r="F13" i="6"/>
  <c r="I20" i="6"/>
  <c r="I19" i="6"/>
  <c r="F20" i="6"/>
  <c r="F19" i="6"/>
  <c r="I27" i="6"/>
  <c r="I26" i="6"/>
  <c r="F27" i="6"/>
  <c r="F26" i="6"/>
  <c r="I33" i="6"/>
  <c r="F33" i="6"/>
  <c r="I34" i="6"/>
  <c r="F34" i="6"/>
  <c r="I40" i="6"/>
  <c r="F40" i="6"/>
  <c r="I51" i="6"/>
  <c r="F51" i="6"/>
  <c r="F12" i="6"/>
  <c r="F46" i="5"/>
  <c r="F39" i="5"/>
  <c r="F25" i="5"/>
  <c r="F18" i="5"/>
  <c r="C18" i="5"/>
  <c r="F47" i="5"/>
  <c r="I53" i="5"/>
  <c r="F53" i="5"/>
  <c r="F32" i="5"/>
  <c r="C41" i="6"/>
  <c r="I41" i="6"/>
  <c r="F41" i="6"/>
  <c r="G52" i="5" l="1"/>
  <c r="G51" i="5"/>
  <c r="G50" i="5"/>
  <c r="G45" i="5"/>
  <c r="G44" i="5"/>
  <c r="G38" i="5"/>
  <c r="G37" i="5"/>
  <c r="G36" i="5"/>
  <c r="G31" i="5"/>
  <c r="G30" i="5"/>
  <c r="G29" i="5"/>
  <c r="G24" i="5"/>
  <c r="G23" i="5"/>
  <c r="G22" i="5"/>
  <c r="G17" i="5"/>
  <c r="G16" i="5"/>
  <c r="G15" i="5"/>
  <c r="G11" i="5"/>
  <c r="G10" i="5"/>
  <c r="G9" i="5"/>
  <c r="E10" i="6"/>
  <c r="E9" i="6"/>
  <c r="D45" i="6"/>
  <c r="D44" i="6"/>
  <c r="D39" i="6"/>
  <c r="D38" i="6"/>
  <c r="D37" i="6"/>
  <c r="D32" i="6"/>
  <c r="D31" i="6"/>
  <c r="D30" i="6"/>
  <c r="D25" i="6"/>
  <c r="D24" i="6"/>
  <c r="D23" i="6"/>
  <c r="D18" i="6"/>
  <c r="D17" i="6"/>
  <c r="D16" i="6"/>
  <c r="G55" i="6"/>
  <c r="J55" i="6"/>
  <c r="G54" i="6"/>
  <c r="G50" i="6"/>
  <c r="G49" i="6"/>
  <c r="G48" i="6"/>
  <c r="G45" i="6"/>
  <c r="G44" i="6"/>
  <c r="G39" i="6"/>
  <c r="G38" i="6"/>
  <c r="G37" i="6"/>
  <c r="G32" i="6"/>
  <c r="G31" i="6"/>
  <c r="G30" i="6"/>
  <c r="G25" i="6"/>
  <c r="G24" i="6"/>
  <c r="G23" i="6"/>
  <c r="G18" i="6"/>
  <c r="G17" i="6"/>
  <c r="J54" i="6"/>
  <c r="J49" i="6"/>
  <c r="J50" i="6"/>
  <c r="J48" i="6"/>
  <c r="J10" i="6"/>
  <c r="J11" i="6"/>
  <c r="J9" i="6"/>
  <c r="J16" i="6"/>
  <c r="D50" i="5" l="1"/>
  <c r="E55" i="6" l="1"/>
  <c r="E54" i="6"/>
  <c r="E52" i="6"/>
  <c r="C51" i="6"/>
  <c r="E51" i="6" s="1"/>
  <c r="E50" i="6"/>
  <c r="E49" i="6"/>
  <c r="J45" i="6"/>
  <c r="E45" i="6"/>
  <c r="J44" i="6"/>
  <c r="E44" i="6"/>
  <c r="C40" i="6"/>
  <c r="J39" i="6"/>
  <c r="E39" i="6"/>
  <c r="J38" i="6"/>
  <c r="E38" i="6"/>
  <c r="J37" i="6"/>
  <c r="E37" i="6"/>
  <c r="C34" i="6"/>
  <c r="E34" i="6" s="1"/>
  <c r="C33" i="6"/>
  <c r="E33" i="6" s="1"/>
  <c r="J32" i="6"/>
  <c r="E32" i="6"/>
  <c r="J31" i="6"/>
  <c r="E31" i="6"/>
  <c r="J30" i="6"/>
  <c r="E30" i="6"/>
  <c r="C27" i="6"/>
  <c r="E27" i="6" s="1"/>
  <c r="C26" i="6"/>
  <c r="J25" i="6"/>
  <c r="E25" i="6"/>
  <c r="J24" i="6"/>
  <c r="E24" i="6"/>
  <c r="J23" i="6"/>
  <c r="E23" i="6"/>
  <c r="C20" i="6"/>
  <c r="C19" i="6"/>
  <c r="E19" i="6" s="1"/>
  <c r="J18" i="6"/>
  <c r="E18" i="6"/>
  <c r="J17" i="6"/>
  <c r="E17" i="6"/>
  <c r="E16" i="6"/>
  <c r="C13" i="6"/>
  <c r="C12" i="6"/>
  <c r="E11" i="6"/>
  <c r="C53" i="5"/>
  <c r="J52" i="5"/>
  <c r="E52" i="5"/>
  <c r="D52" i="5"/>
  <c r="J51" i="5"/>
  <c r="E51" i="5"/>
  <c r="D51" i="5"/>
  <c r="J50" i="5"/>
  <c r="E50" i="5"/>
  <c r="I47" i="5"/>
  <c r="C47" i="5"/>
  <c r="I46" i="5"/>
  <c r="C46" i="5"/>
  <c r="J45" i="5"/>
  <c r="E45" i="5"/>
  <c r="D45" i="5"/>
  <c r="J44" i="5"/>
  <c r="E44" i="5"/>
  <c r="J43" i="5"/>
  <c r="E43" i="5"/>
  <c r="D43" i="5"/>
  <c r="I40" i="5"/>
  <c r="C40" i="5"/>
  <c r="I39" i="5"/>
  <c r="C39" i="5"/>
  <c r="J38" i="5"/>
  <c r="E38" i="5"/>
  <c r="D38" i="5"/>
  <c r="J37" i="5"/>
  <c r="E37" i="5"/>
  <c r="D37" i="5"/>
  <c r="J36" i="5"/>
  <c r="E36" i="5"/>
  <c r="D36" i="5"/>
  <c r="I33" i="5"/>
  <c r="C33" i="5"/>
  <c r="I32" i="5"/>
  <c r="C32" i="5"/>
  <c r="J31" i="5"/>
  <c r="E31" i="5"/>
  <c r="D31" i="5"/>
  <c r="J30" i="5"/>
  <c r="E30" i="5"/>
  <c r="D30" i="5"/>
  <c r="J29" i="5"/>
  <c r="E29" i="5"/>
  <c r="D29" i="5"/>
  <c r="I26" i="5"/>
  <c r="C26" i="5"/>
  <c r="I25" i="5"/>
  <c r="C25" i="5"/>
  <c r="J24" i="5"/>
  <c r="E24" i="5"/>
  <c r="D24" i="5"/>
  <c r="J23" i="5"/>
  <c r="E23" i="5"/>
  <c r="D23" i="5"/>
  <c r="J22" i="5"/>
  <c r="E22" i="5"/>
  <c r="D22" i="5"/>
  <c r="I19" i="5"/>
  <c r="C19" i="5"/>
  <c r="I18" i="5"/>
  <c r="J17" i="5"/>
  <c r="E17" i="5"/>
  <c r="D17" i="5"/>
  <c r="J16" i="5"/>
  <c r="E16" i="5"/>
  <c r="D16" i="5"/>
  <c r="J15" i="5"/>
  <c r="E15" i="5"/>
  <c r="D15" i="5"/>
  <c r="J11" i="5"/>
  <c r="D11" i="5"/>
  <c r="J10" i="5"/>
  <c r="D10" i="5"/>
  <c r="J9" i="5"/>
  <c r="D9" i="5"/>
  <c r="E20" i="6" l="1"/>
  <c r="E12" i="6"/>
  <c r="E40" i="6"/>
  <c r="E13" i="6"/>
  <c r="E41" i="6"/>
  <c r="E26" i="6"/>
  <c r="E18" i="5"/>
  <c r="E25" i="5"/>
  <c r="E32" i="5"/>
  <c r="E39" i="5"/>
  <c r="E46" i="5"/>
  <c r="E53" i="5"/>
  <c r="E19" i="5"/>
  <c r="E26" i="5"/>
  <c r="E33" i="5"/>
  <c r="E40" i="5"/>
  <c r="E47" i="5"/>
</calcChain>
</file>

<file path=xl/sharedStrings.xml><?xml version="1.0" encoding="utf-8"?>
<sst xmlns="http://schemas.openxmlformats.org/spreadsheetml/2006/main" count="118" uniqueCount="39">
  <si>
    <t>TYPE OF CONSTRUCTION</t>
  </si>
  <si>
    <t>TOTAL</t>
  </si>
  <si>
    <t xml:space="preserve"> </t>
  </si>
  <si>
    <t>Number</t>
  </si>
  <si>
    <t>Floor Area (sq.m.)</t>
  </si>
  <si>
    <t>Value (PhP '000)</t>
  </si>
  <si>
    <t>RESIDENTIAL</t>
  </si>
  <si>
    <t>Average Floor Area per Building</t>
  </si>
  <si>
    <t>Single House</t>
  </si>
  <si>
    <t>Duplex/Quadruplex</t>
  </si>
  <si>
    <t>Apartment/Accessoria</t>
  </si>
  <si>
    <t>Residential Condominium</t>
  </si>
  <si>
    <t>Other Residential</t>
  </si>
  <si>
    <t>NON-RESIDENTIAL</t>
  </si>
  <si>
    <t>Commercial</t>
  </si>
  <si>
    <t>Industrial</t>
  </si>
  <si>
    <t>Institutional</t>
  </si>
  <si>
    <t>Agricultural</t>
  </si>
  <si>
    <t xml:space="preserve">Other Non-residential  </t>
  </si>
  <si>
    <t>ADDITION</t>
  </si>
  <si>
    <t>ALTERATION AND REPAIR</t>
  </si>
  <si>
    <t xml:space="preserve">                Philippine Statistics Authority</t>
  </si>
  <si>
    <t>Average Cost per Square Meter</t>
  </si>
  <si>
    <t>Level</t>
  </si>
  <si>
    <t>Percent Share</t>
  </si>
  <si>
    <t>Annual Growth Rate (percent)</t>
  </si>
  <si>
    <t>Note: Details of floor area and value may not add up to their respective totals due to rounding.</t>
  </si>
  <si>
    <r>
      <t>Third  Quarter 2020</t>
    </r>
    <r>
      <rPr>
        <b/>
        <vertAlign val="superscript"/>
        <sz val="10"/>
        <rFont val="Arial Narrow"/>
        <family val="2"/>
      </rPr>
      <t>r</t>
    </r>
  </si>
  <si>
    <r>
      <t>Fourth Quarter 2020</t>
    </r>
    <r>
      <rPr>
        <b/>
        <vertAlign val="superscript"/>
        <sz val="10"/>
        <rFont val="Arial Narrow"/>
        <family val="2"/>
      </rPr>
      <t>p</t>
    </r>
  </si>
  <si>
    <t>Source:   Generation of Construction Statistics from Approved Building Permit: Fourth Quarter, 2020 - Preliminary Results</t>
  </si>
  <si>
    <t>Table 1. (cont.)</t>
  </si>
  <si>
    <t>Table 1. Comparative Construction Statistics by Type of Construction</t>
  </si>
  <si>
    <t>b/</t>
  </si>
  <si>
    <r>
      <rPr>
        <vertAlign val="superscript"/>
        <sz val="10"/>
        <rFont val="Arial Narrow"/>
        <family val="2"/>
      </rPr>
      <t xml:space="preserve">a/ </t>
    </r>
    <r>
      <rPr>
        <sz val="10"/>
        <rFont val="Arial Narrow"/>
        <family val="2"/>
      </rPr>
      <t xml:space="preserve"> excluding alteration and repair</t>
    </r>
  </si>
  <si>
    <r>
      <t xml:space="preserve">Average Cost per Square Meter </t>
    </r>
    <r>
      <rPr>
        <vertAlign val="superscript"/>
        <sz val="10"/>
        <rFont val="Arial Narrow"/>
        <family val="2"/>
      </rPr>
      <t>a/</t>
    </r>
  </si>
  <si>
    <r>
      <rPr>
        <vertAlign val="superscript"/>
        <sz val="10"/>
        <rFont val="Arial Narrow"/>
        <family val="2"/>
      </rPr>
      <t>b/</t>
    </r>
    <r>
      <rPr>
        <sz val="10"/>
        <rFont val="Arial Narrow"/>
        <family val="2"/>
      </rPr>
      <t xml:space="preserve">  less than 0.05 percent share</t>
    </r>
  </si>
  <si>
    <r>
      <t>Fourth Quarter  2020</t>
    </r>
    <r>
      <rPr>
        <b/>
        <vertAlign val="superscript"/>
        <sz val="10"/>
        <rFont val="Arial Narrow"/>
        <family val="2"/>
      </rPr>
      <t>p</t>
    </r>
    <r>
      <rPr>
        <b/>
        <sz val="10"/>
        <rFont val="Arial Narrow"/>
        <family val="2"/>
      </rPr>
      <t>, Third  Quarter  2020</t>
    </r>
    <r>
      <rPr>
        <b/>
        <vertAlign val="superscript"/>
        <sz val="10"/>
        <rFont val="Arial Narrow"/>
        <family val="2"/>
      </rPr>
      <t>r</t>
    </r>
    <r>
      <rPr>
        <b/>
        <sz val="10"/>
        <rFont val="Arial Narrow"/>
        <family val="2"/>
      </rPr>
      <t xml:space="preserve"> and Fourth Quarter 2019</t>
    </r>
    <r>
      <rPr>
        <b/>
        <sz val="10"/>
        <rFont val="Arial Narrow"/>
        <family val="2"/>
      </rPr>
      <t xml:space="preserve"> </t>
    </r>
  </si>
  <si>
    <t>Fourth Quarter 2019</t>
  </si>
  <si>
    <t>p - preliminary; r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</si>
</sst>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_(* #,##0_);_(* \(#,##0\);_(* &quot;-&quot;?_);_(@_)"/>
    <numFmt numFmtId="170" formatCode="_(* #,##0_);_(* \(#,##0\);_(* \-??_);_(@_)"/>
    <numFmt numFmtId="171" formatCode="#,##0.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9"/>
      <color indexed="8"/>
      <name val="Arial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4" fillId="0" borderId="0" xfId="1" applyFont="1"/>
    <xf numFmtId="0" fontId="5" fillId="0" borderId="0" xfId="1" applyFont="1"/>
    <xf numFmtId="3" fontId="5" fillId="0" borderId="0" xfId="1" applyNumberFormat="1" applyFont="1"/>
    <xf numFmtId="164" fontId="6" fillId="0" borderId="0" xfId="1" applyNumberFormat="1" applyFont="1"/>
    <xf numFmtId="3" fontId="7" fillId="0" borderId="0" xfId="1" applyNumberFormat="1" applyFont="1"/>
    <xf numFmtId="164" fontId="5" fillId="0" borderId="0" xfId="1" applyNumberFormat="1" applyFont="1"/>
    <xf numFmtId="169" fontId="5" fillId="0" borderId="0" xfId="1" applyNumberFormat="1" applyFont="1" applyAlignment="1">
      <alignment horizontal="justify" vertical="justify"/>
    </xf>
    <xf numFmtId="167" fontId="5" fillId="0" borderId="0" xfId="2" applyNumberFormat="1" applyFont="1"/>
    <xf numFmtId="0" fontId="1" fillId="0" borderId="0" xfId="1" applyFont="1"/>
    <xf numFmtId="0" fontId="8" fillId="0" borderId="0" xfId="1" applyFont="1"/>
    <xf numFmtId="3" fontId="8" fillId="0" borderId="0" xfId="1" applyNumberFormat="1" applyFont="1"/>
    <xf numFmtId="164" fontId="9" fillId="0" borderId="0" xfId="2" applyNumberFormat="1" applyFont="1"/>
    <xf numFmtId="166" fontId="9" fillId="0" borderId="0" xfId="1" applyNumberFormat="1" applyFont="1"/>
    <xf numFmtId="0" fontId="9" fillId="0" borderId="0" xfId="1" applyFont="1"/>
    <xf numFmtId="0" fontId="8" fillId="0" borderId="0" xfId="1" applyFont="1" applyAlignment="1">
      <alignment horizontal="right"/>
    </xf>
    <xf numFmtId="3" fontId="9" fillId="0" borderId="0" xfId="8" applyNumberFormat="1" applyFont="1"/>
    <xf numFmtId="166" fontId="8" fillId="0" borderId="0" xfId="1" applyNumberFormat="1" applyFont="1"/>
    <xf numFmtId="0" fontId="9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3" fontId="10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167" fontId="11" fillId="0" borderId="0" xfId="2" applyNumberFormat="1" applyFont="1"/>
    <xf numFmtId="164" fontId="11" fillId="0" borderId="0" xfId="1" applyNumberFormat="1" applyFont="1"/>
    <xf numFmtId="166" fontId="11" fillId="0" borderId="0" xfId="1" applyNumberFormat="1" applyFont="1"/>
    <xf numFmtId="0" fontId="8" fillId="0" borderId="0" xfId="1" applyFont="1" applyAlignment="1">
      <alignment horizontal="left"/>
    </xf>
    <xf numFmtId="164" fontId="9" fillId="0" borderId="0" xfId="1" applyNumberFormat="1" applyFont="1"/>
    <xf numFmtId="0" fontId="8" fillId="0" borderId="0" xfId="1" applyFont="1" applyAlignment="1">
      <alignment horizontal="left" wrapText="1"/>
    </xf>
    <xf numFmtId="164" fontId="8" fillId="0" borderId="0" xfId="1" applyNumberFormat="1" applyFont="1"/>
    <xf numFmtId="168" fontId="8" fillId="0" borderId="0" xfId="1" applyNumberFormat="1" applyFont="1"/>
    <xf numFmtId="170" fontId="11" fillId="0" borderId="0" xfId="1" applyNumberFormat="1" applyFont="1"/>
    <xf numFmtId="166" fontId="8" fillId="0" borderId="0" xfId="1" applyNumberFormat="1" applyFont="1" applyAlignment="1">
      <alignment horizontal="right"/>
    </xf>
    <xf numFmtId="166" fontId="8" fillId="0" borderId="0" xfId="1" quotePrefix="1" applyNumberFormat="1" applyFont="1" applyAlignment="1">
      <alignment horizontal="right"/>
    </xf>
    <xf numFmtId="164" fontId="11" fillId="0" borderId="0" xfId="6" applyNumberFormat="1" applyFont="1"/>
    <xf numFmtId="164" fontId="11" fillId="0" borderId="0" xfId="7" applyNumberFormat="1" applyFont="1"/>
    <xf numFmtId="164" fontId="8" fillId="0" borderId="0" xfId="1" applyNumberFormat="1" applyFont="1" applyAlignment="1">
      <alignment horizontal="justify" vertical="justify"/>
    </xf>
    <xf numFmtId="166" fontId="8" fillId="0" borderId="0" xfId="2" applyNumberFormat="1" applyFont="1"/>
    <xf numFmtId="164" fontId="8" fillId="0" borderId="0" xfId="2" applyNumberFormat="1" applyFont="1"/>
    <xf numFmtId="0" fontId="8" fillId="0" borderId="2" xfId="1" applyFont="1" applyBorder="1" applyAlignment="1">
      <alignment horizontal="left"/>
    </xf>
    <xf numFmtId="3" fontId="8" fillId="0" borderId="2" xfId="1" applyNumberFormat="1" applyFont="1" applyBorder="1"/>
    <xf numFmtId="164" fontId="9" fillId="0" borderId="2" xfId="2" applyNumberFormat="1" applyFont="1" applyBorder="1"/>
    <xf numFmtId="166" fontId="9" fillId="0" borderId="2" xfId="1" applyNumberFormat="1" applyFont="1" applyBorder="1"/>
    <xf numFmtId="0" fontId="10" fillId="0" borderId="0" xfId="1" applyFont="1"/>
    <xf numFmtId="0" fontId="8" fillId="0" borderId="0" xfId="1" applyFont="1" applyAlignment="1">
      <alignment horizontal="center"/>
    </xf>
    <xf numFmtId="3" fontId="12" fillId="0" borderId="0" xfId="1" applyNumberFormat="1" applyFont="1"/>
    <xf numFmtId="166" fontId="12" fillId="0" borderId="0" xfId="1" applyNumberFormat="1" applyFont="1"/>
    <xf numFmtId="166" fontId="11" fillId="0" borderId="0" xfId="1" applyNumberFormat="1" applyFont="1" applyAlignment="1">
      <alignment horizontal="right"/>
    </xf>
    <xf numFmtId="3" fontId="11" fillId="0" borderId="0" xfId="1" applyNumberFormat="1" applyFont="1"/>
    <xf numFmtId="166" fontId="11" fillId="0" borderId="0" xfId="2" applyNumberFormat="1" applyFont="1"/>
    <xf numFmtId="166" fontId="8" fillId="0" borderId="0" xfId="1" applyNumberFormat="1" applyFont="1" applyFill="1"/>
    <xf numFmtId="166" fontId="13" fillId="0" borderId="0" xfId="1" applyNumberFormat="1" applyFont="1"/>
    <xf numFmtId="0" fontId="10" fillId="0" borderId="0" xfId="1" applyFont="1" applyAlignment="1">
      <alignment horizontal="left" wrapText="1"/>
    </xf>
    <xf numFmtId="164" fontId="11" fillId="0" borderId="0" xfId="3" applyNumberFormat="1" applyFont="1"/>
    <xf numFmtId="164" fontId="11" fillId="0" borderId="0" xfId="4" applyNumberFormat="1" applyFont="1"/>
    <xf numFmtId="164" fontId="11" fillId="0" borderId="0" xfId="5" applyNumberFormat="1" applyFont="1"/>
    <xf numFmtId="0" fontId="8" fillId="0" borderId="0" xfId="1" applyFont="1" applyBorder="1" applyAlignment="1">
      <alignment horizontal="left" wrapText="1"/>
    </xf>
    <xf numFmtId="164" fontId="11" fillId="0" borderId="0" xfId="1" applyNumberFormat="1" applyFont="1" applyBorder="1"/>
    <xf numFmtId="166" fontId="11" fillId="0" borderId="0" xfId="1" applyNumberFormat="1" applyFont="1" applyBorder="1"/>
    <xf numFmtId="166" fontId="8" fillId="0" borderId="0" xfId="1" applyNumberFormat="1" applyFont="1" applyBorder="1"/>
    <xf numFmtId="0" fontId="4" fillId="0" borderId="0" xfId="1" applyFont="1" applyAlignment="1">
      <alignment vertical="center"/>
    </xf>
    <xf numFmtId="164" fontId="14" fillId="0" borderId="0" xfId="0" applyNumberFormat="1" applyFont="1"/>
    <xf numFmtId="164" fontId="14" fillId="0" borderId="0" xfId="3" applyNumberFormat="1" applyFont="1"/>
    <xf numFmtId="164" fontId="14" fillId="0" borderId="0" xfId="4" applyNumberFormat="1" applyFont="1"/>
    <xf numFmtId="164" fontId="14" fillId="0" borderId="0" xfId="5" applyNumberFormat="1" applyFont="1"/>
    <xf numFmtId="171" fontId="16" fillId="0" borderId="0" xfId="0" applyNumberFormat="1" applyFont="1"/>
    <xf numFmtId="168" fontId="8" fillId="0" borderId="0" xfId="2" applyNumberFormat="1" applyFont="1"/>
    <xf numFmtId="3" fontId="11" fillId="0" borderId="0" xfId="0" applyNumberFormat="1" applyFont="1"/>
    <xf numFmtId="168" fontId="11" fillId="0" borderId="0" xfId="0" applyNumberFormat="1" applyFont="1"/>
    <xf numFmtId="3" fontId="8" fillId="0" borderId="0" xfId="0" applyNumberFormat="1" applyFont="1"/>
    <xf numFmtId="167" fontId="8" fillId="0" borderId="0" xfId="2" applyNumberFormat="1" applyFont="1"/>
    <xf numFmtId="171" fontId="8" fillId="0" borderId="0" xfId="0" applyNumberFormat="1" applyFont="1"/>
    <xf numFmtId="0" fontId="8" fillId="0" borderId="0" xfId="1" applyFont="1" applyFill="1" applyAlignment="1">
      <alignment horizontal="left" wrapText="1"/>
    </xf>
    <xf numFmtId="171" fontId="8" fillId="0" borderId="0" xfId="0" applyNumberFormat="1" applyFont="1" applyFill="1" applyAlignment="1">
      <alignment horizontal="right"/>
    </xf>
    <xf numFmtId="0" fontId="8" fillId="0" borderId="0" xfId="1" quotePrefix="1" applyFont="1" applyFill="1" applyAlignment="1">
      <alignment horizontal="left"/>
    </xf>
    <xf numFmtId="0" fontId="18" fillId="0" borderId="0" xfId="1" applyFont="1" applyFill="1" applyAlignment="1">
      <alignment horizontal="left" vertical="center"/>
    </xf>
    <xf numFmtId="0" fontId="10" fillId="0" borderId="0" xfId="1" applyFont="1" applyAlignment="1">
      <alignment horizontal="center" vertical="center"/>
    </xf>
    <xf numFmtId="3" fontId="10" fillId="0" borderId="0" xfId="1" applyNumberFormat="1" applyFont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3" fontId="10" fillId="0" borderId="8" xfId="1" applyNumberFormat="1" applyFont="1" applyBorder="1" applyAlignment="1">
      <alignment horizontal="center" vertical="center" wrapText="1"/>
    </xf>
    <xf numFmtId="3" fontId="10" fillId="0" borderId="9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 vertical="center" wrapText="1"/>
    </xf>
    <xf numFmtId="3" fontId="10" fillId="0" borderId="4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/>
    </xf>
  </cellXfs>
  <cellStyles count="9">
    <cellStyle name="Comma 2" xfId="2"/>
    <cellStyle name="Normal" xfId="0" builtinId="0"/>
    <cellStyle name="Normal 2" xfId="1"/>
    <cellStyle name="Normal 38" xfId="3"/>
    <cellStyle name="Normal 39" xfId="4"/>
    <cellStyle name="Normal 40" xfId="5"/>
    <cellStyle name="Normal 56" xfId="6"/>
    <cellStyle name="Normal 57" xfId="7"/>
    <cellStyle name="Normal 6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%20ISD/Desktop/BP2020Q3%20SR%20draft/Working%20Files%203Q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IDENTIAL"/>
      <sheetName val="NON-RESIDENTIAL"/>
      <sheetName val="Regn_3Q2020"/>
      <sheetName val="Prv_Rank"/>
      <sheetName val="2020 2019"/>
      <sheetName val="reg3Q2020"/>
      <sheetName val="province 3Q2020"/>
      <sheetName val="  province3Q2019"/>
      <sheetName val="reg3Q2019"/>
      <sheetName val="fig1n3"/>
      <sheetName val="fig5"/>
      <sheetName val="fig2"/>
      <sheetName val="fig4"/>
    </sheetNames>
    <sheetDataSet>
      <sheetData sheetId="0"/>
      <sheetData sheetId="1">
        <row r="9">
          <cell r="C9">
            <v>28696</v>
          </cell>
          <cell r="F9">
            <v>17112</v>
          </cell>
          <cell r="I9">
            <v>44376</v>
          </cell>
        </row>
        <row r="10">
          <cell r="F10">
            <v>2711262</v>
          </cell>
          <cell r="I10">
            <v>10884605</v>
          </cell>
        </row>
        <row r="11">
          <cell r="F11">
            <v>26953714.936999999</v>
          </cell>
          <cell r="I11">
            <v>126495987.973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zoomScale="73" zoomScaleNormal="73" zoomScaleSheetLayoutView="70" workbookViewId="0">
      <selection activeCell="M12" sqref="M12"/>
    </sheetView>
  </sheetViews>
  <sheetFormatPr defaultColWidth="9" defaultRowHeight="13.8" x14ac:dyDescent="0.3"/>
  <cols>
    <col min="1" max="1" width="1.69921875" style="10" customWidth="1"/>
    <col min="2" max="2" width="24.19921875" style="10" customWidth="1"/>
    <col min="3" max="3" width="10.59765625" style="10" customWidth="1"/>
    <col min="4" max="4" width="8.59765625" style="10" customWidth="1"/>
    <col min="5" max="5" width="9.59765625" style="10" customWidth="1"/>
    <col min="6" max="6" width="10.59765625" style="10" customWidth="1"/>
    <col min="7" max="7" width="8.59765625" style="10" customWidth="1"/>
    <col min="8" max="8" width="9.59765625" style="10" customWidth="1"/>
    <col min="9" max="9" width="10.59765625" style="11" customWidth="1"/>
    <col min="10" max="10" width="8.59765625" style="11" customWidth="1"/>
    <col min="11" max="11" width="9.59765625" style="17" customWidth="1"/>
    <col min="12" max="12" width="13.59765625" style="10" customWidth="1"/>
    <col min="13" max="13" width="12.3984375" style="10" customWidth="1"/>
    <col min="14" max="16384" width="9" style="10"/>
  </cols>
  <sheetData>
    <row r="1" spans="2:12" s="45" customFormat="1" ht="15.75" customHeight="1" x14ac:dyDescent="0.3">
      <c r="B1" s="78" t="s">
        <v>31</v>
      </c>
      <c r="C1" s="78"/>
      <c r="D1" s="78"/>
      <c r="E1" s="78"/>
      <c r="F1" s="78"/>
      <c r="G1" s="78"/>
      <c r="H1" s="78"/>
      <c r="I1" s="78"/>
      <c r="J1" s="78"/>
      <c r="K1" s="78"/>
    </row>
    <row r="2" spans="2:12" s="45" customFormat="1" ht="15.75" customHeight="1" x14ac:dyDescent="0.3">
      <c r="B2" s="79" t="s">
        <v>36</v>
      </c>
      <c r="C2" s="79"/>
      <c r="D2" s="79"/>
      <c r="E2" s="79"/>
      <c r="F2" s="79"/>
      <c r="G2" s="79"/>
      <c r="H2" s="79"/>
      <c r="I2" s="79"/>
      <c r="J2" s="79"/>
      <c r="K2" s="79"/>
    </row>
    <row r="3" spans="2:12" s="45" customFormat="1" ht="5.0999999999999996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20"/>
    </row>
    <row r="4" spans="2:12" ht="14.4" thickBot="1" x14ac:dyDescent="0.35"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2:12" ht="16.5" customHeight="1" thickTop="1" x14ac:dyDescent="0.3">
      <c r="B5" s="81" t="s">
        <v>0</v>
      </c>
      <c r="C5" s="83" t="s">
        <v>28</v>
      </c>
      <c r="D5" s="84"/>
      <c r="E5" s="85"/>
      <c r="F5" s="86" t="s">
        <v>27</v>
      </c>
      <c r="G5" s="86"/>
      <c r="H5" s="86"/>
      <c r="I5" s="83" t="s">
        <v>37</v>
      </c>
      <c r="J5" s="84"/>
      <c r="K5" s="84"/>
    </row>
    <row r="6" spans="2:12" ht="69" customHeight="1" thickBot="1" x14ac:dyDescent="0.35">
      <c r="B6" s="82"/>
      <c r="C6" s="21" t="s">
        <v>23</v>
      </c>
      <c r="D6" s="21" t="s">
        <v>24</v>
      </c>
      <c r="E6" s="22" t="s">
        <v>25</v>
      </c>
      <c r="F6" s="21" t="s">
        <v>23</v>
      </c>
      <c r="G6" s="21" t="s">
        <v>24</v>
      </c>
      <c r="H6" s="22" t="s">
        <v>25</v>
      </c>
      <c r="I6" s="21" t="s">
        <v>23</v>
      </c>
      <c r="J6" s="21" t="s">
        <v>24</v>
      </c>
      <c r="K6" s="23" t="s">
        <v>25</v>
      </c>
    </row>
    <row r="7" spans="2:12" ht="14.4" thickTop="1" x14ac:dyDescent="0.3">
      <c r="J7" s="17"/>
    </row>
    <row r="8" spans="2:12" x14ac:dyDescent="0.3">
      <c r="B8" s="24" t="s">
        <v>1</v>
      </c>
      <c r="I8" s="47" t="s">
        <v>2</v>
      </c>
      <c r="J8" s="48"/>
    </row>
    <row r="9" spans="2:12" x14ac:dyDescent="0.3">
      <c r="B9" s="28" t="s">
        <v>3</v>
      </c>
      <c r="C9" s="29">
        <v>31026</v>
      </c>
      <c r="D9" s="17">
        <f>(C9/C$9)*100</f>
        <v>100</v>
      </c>
      <c r="E9" s="17">
        <f>(C9-I9)/I9*100</f>
        <v>-20.936751439783905</v>
      </c>
      <c r="F9" s="29">
        <v>30897</v>
      </c>
      <c r="G9" s="73">
        <f>(F9/F$9)*100</f>
        <v>100</v>
      </c>
      <c r="H9" s="17">
        <v>-30.374526771227689</v>
      </c>
      <c r="I9" s="29">
        <v>39242</v>
      </c>
      <c r="J9" s="49">
        <f>(I9/I$9)*100</f>
        <v>100</v>
      </c>
      <c r="K9" s="17">
        <v>-10.359321104689677</v>
      </c>
      <c r="L9" s="29"/>
    </row>
    <row r="10" spans="2:12" x14ac:dyDescent="0.3">
      <c r="B10" s="28" t="s">
        <v>4</v>
      </c>
      <c r="C10" s="29">
        <v>5784549</v>
      </c>
      <c r="D10" s="17">
        <f>(C10/C$10)*100</f>
        <v>100</v>
      </c>
      <c r="E10" s="17">
        <f>(C10-I10)/I10*100</f>
        <v>-39.574327752462949</v>
      </c>
      <c r="F10" s="29">
        <v>6017259</v>
      </c>
      <c r="G10" s="73">
        <f>(F10/F$10)*100</f>
        <v>100</v>
      </c>
      <c r="H10" s="17">
        <v>-44.717709094634117</v>
      </c>
      <c r="I10" s="29">
        <v>9572999</v>
      </c>
      <c r="J10" s="17">
        <f>(I10/I$10)*100</f>
        <v>100</v>
      </c>
      <c r="K10" s="17">
        <v>-14.942475322608662</v>
      </c>
      <c r="L10" s="29"/>
    </row>
    <row r="11" spans="2:12" x14ac:dyDescent="0.3">
      <c r="B11" s="28" t="s">
        <v>5</v>
      </c>
      <c r="C11" s="29">
        <v>62964656.420999996</v>
      </c>
      <c r="D11" s="17">
        <f>(C11/C$11)*100</f>
        <v>100</v>
      </c>
      <c r="E11" s="17">
        <f>(C11-I11)/I11*100</f>
        <v>-46.645447667796866</v>
      </c>
      <c r="F11" s="29">
        <v>67673748.147</v>
      </c>
      <c r="G11" s="73">
        <f>(F11/F$11)*100</f>
        <v>100</v>
      </c>
      <c r="H11" s="17">
        <v>-46.501269145828836</v>
      </c>
      <c r="I11" s="29">
        <v>118011779.06799999</v>
      </c>
      <c r="J11" s="49">
        <f>(I11/I$11)*100</f>
        <v>100</v>
      </c>
      <c r="K11" s="17">
        <v>-12.11531503184686</v>
      </c>
      <c r="L11" s="29"/>
    </row>
    <row r="12" spans="2:12" ht="15.6" x14ac:dyDescent="0.3">
      <c r="B12" s="74" t="s">
        <v>34</v>
      </c>
      <c r="C12" s="26">
        <f>(C11-'NON-RESIDENTIAL'!C45-'NON-RESIDENTIAL'!C55)/RESIDENTIAL!C10*1000</f>
        <v>10176.173091627368</v>
      </c>
      <c r="D12" s="17"/>
      <c r="E12" s="17">
        <f>(C12-I12)/I12*100</f>
        <v>-12.679847594990681</v>
      </c>
      <c r="F12" s="26">
        <f>(F11-'NON-RESIDENTIAL'!F45-'NON-RESIDENTIAL'!F55)/RESIDENTIAL!F10*1000</f>
        <v>10438.178148389492</v>
      </c>
      <c r="G12" s="69"/>
      <c r="H12" s="27">
        <v>-4.31059449758299</v>
      </c>
      <c r="I12" s="26">
        <f>(I11-'NON-RESIDENTIAL'!I45-'NON-RESIDENTIAL'!I55)/RESIDENTIAL!I10*1000</f>
        <v>11653.865472460615</v>
      </c>
      <c r="J12" s="27"/>
      <c r="K12" s="52">
        <v>1.9238676038840441</v>
      </c>
      <c r="L12" s="29"/>
    </row>
    <row r="13" spans="2:12" x14ac:dyDescent="0.3">
      <c r="B13" s="28"/>
      <c r="C13" s="50"/>
      <c r="D13" s="27"/>
      <c r="E13" s="27"/>
      <c r="F13" s="50"/>
      <c r="G13" s="69"/>
      <c r="H13" s="27"/>
      <c r="I13" s="50"/>
      <c r="J13" s="27"/>
      <c r="L13" s="50"/>
    </row>
    <row r="14" spans="2:12" x14ac:dyDescent="0.3">
      <c r="B14" s="24" t="s">
        <v>6</v>
      </c>
      <c r="C14" s="25"/>
      <c r="D14" s="51"/>
      <c r="E14" s="51"/>
      <c r="F14" s="25"/>
      <c r="G14" s="25"/>
      <c r="H14" s="51"/>
      <c r="I14" s="25"/>
      <c r="J14" s="27"/>
      <c r="L14" s="25"/>
    </row>
    <row r="15" spans="2:12" x14ac:dyDescent="0.3">
      <c r="B15" s="28" t="s">
        <v>3</v>
      </c>
      <c r="C15" s="29">
        <v>21892</v>
      </c>
      <c r="D15" s="17">
        <f>(C15/C$9)*100</f>
        <v>70.560175336814297</v>
      </c>
      <c r="E15" s="17">
        <f>(C15-I15)/I15*100</f>
        <v>-19.994152687936264</v>
      </c>
      <c r="F15" s="29">
        <v>21698</v>
      </c>
      <c r="G15" s="73">
        <f>(F15/F$9)*100</f>
        <v>70.226882868886946</v>
      </c>
      <c r="H15" s="17">
        <v>-32.505910165484636</v>
      </c>
      <c r="I15" s="29">
        <v>27363</v>
      </c>
      <c r="J15" s="17">
        <f>(I15/I$9)*100</f>
        <v>69.728861933642534</v>
      </c>
      <c r="K15" s="17">
        <v>-15.863108049935429</v>
      </c>
      <c r="L15" s="29"/>
    </row>
    <row r="16" spans="2:12" x14ac:dyDescent="0.3">
      <c r="B16" s="28" t="s">
        <v>4</v>
      </c>
      <c r="C16" s="29">
        <v>3079209</v>
      </c>
      <c r="D16" s="17">
        <f>(C16/C$10)*100</f>
        <v>53.23161753837681</v>
      </c>
      <c r="E16" s="17">
        <f>(C16-I16)/I16*100</f>
        <v>-33.561232255159332</v>
      </c>
      <c r="F16" s="29">
        <v>2960715</v>
      </c>
      <c r="G16" s="73">
        <f>(F16/F$10)*100</f>
        <v>49.203715512328792</v>
      </c>
      <c r="H16" s="17">
        <v>-43.059384335957738</v>
      </c>
      <c r="I16" s="29">
        <v>4634657</v>
      </c>
      <c r="J16" s="17">
        <f>(I16/I$10)*100</f>
        <v>48.413846068509983</v>
      </c>
      <c r="K16" s="17">
        <v>-22.187516946664033</v>
      </c>
      <c r="L16" s="29"/>
    </row>
    <row r="17" spans="2:13" x14ac:dyDescent="0.3">
      <c r="B17" s="28" t="s">
        <v>5</v>
      </c>
      <c r="C17" s="29">
        <v>32609392.583000001</v>
      </c>
      <c r="D17" s="17">
        <f>(C17/C$11)*100</f>
        <v>51.789995271258405</v>
      </c>
      <c r="E17" s="17">
        <f>(C17-I17)/I17*100</f>
        <v>-40.735178787709017</v>
      </c>
      <c r="F17" s="29">
        <v>30576387.916999999</v>
      </c>
      <c r="G17" s="73">
        <f>(F17/F$11)*100</f>
        <v>45.18205176190682</v>
      </c>
      <c r="H17" s="17">
        <v>-42.977223598264622</v>
      </c>
      <c r="I17" s="29">
        <v>55023185.619999997</v>
      </c>
      <c r="J17" s="17">
        <f>(I17/I$11)*100</f>
        <v>46.625164076456208</v>
      </c>
      <c r="K17" s="17">
        <v>-17.131139053617954</v>
      </c>
      <c r="L17" s="29"/>
      <c r="M17" s="33"/>
    </row>
    <row r="18" spans="2:13" x14ac:dyDescent="0.3">
      <c r="B18" s="30" t="s">
        <v>22</v>
      </c>
      <c r="C18" s="26">
        <f>C17/C16*1000</f>
        <v>10590.184876375719</v>
      </c>
      <c r="D18" s="17"/>
      <c r="E18" s="17">
        <f>(C18-I18)/I18*100</f>
        <v>-10.797832012931609</v>
      </c>
      <c r="F18" s="26">
        <f>F17/F16*1000</f>
        <v>10327.366165605268</v>
      </c>
      <c r="G18" s="69"/>
      <c r="H18" s="27">
        <v>0.14429197284743261</v>
      </c>
      <c r="I18" s="26">
        <f>I17/I16*1000</f>
        <v>11872.116020667765</v>
      </c>
      <c r="J18" s="27"/>
      <c r="K18" s="52">
        <v>6.4981577436363498</v>
      </c>
      <c r="L18" s="50"/>
    </row>
    <row r="19" spans="2:13" x14ac:dyDescent="0.3">
      <c r="B19" s="30" t="s">
        <v>7</v>
      </c>
      <c r="C19" s="32">
        <f>C16/C15</f>
        <v>140.65453133564773</v>
      </c>
      <c r="D19" s="27"/>
      <c r="E19" s="17">
        <f>(C19-I19)/I19*100</f>
        <v>-16.957610003559513</v>
      </c>
      <c r="F19" s="32">
        <v>109.39100669052435</v>
      </c>
      <c r="G19" s="70"/>
      <c r="H19" s="27">
        <v>-15.636145618599375</v>
      </c>
      <c r="I19" s="32">
        <f>I16/I15</f>
        <v>169.37678617110697</v>
      </c>
      <c r="J19" s="53"/>
      <c r="K19" s="17">
        <v>-7.5168083228961544</v>
      </c>
      <c r="L19" s="50"/>
    </row>
    <row r="20" spans="2:13" ht="5.0999999999999996" customHeight="1" x14ac:dyDescent="0.3">
      <c r="B20" s="28"/>
      <c r="C20" s="26"/>
      <c r="D20" s="27"/>
      <c r="E20" s="27"/>
      <c r="F20" s="26"/>
      <c r="G20" s="69"/>
      <c r="H20" s="27"/>
      <c r="I20" s="26"/>
      <c r="J20" s="27"/>
      <c r="L20" s="50"/>
    </row>
    <row r="21" spans="2:13" x14ac:dyDescent="0.3">
      <c r="B21" s="24" t="s">
        <v>8</v>
      </c>
      <c r="C21" s="26"/>
      <c r="D21" s="27"/>
      <c r="E21" s="27"/>
      <c r="F21" s="26"/>
      <c r="G21" s="69"/>
      <c r="H21" s="27"/>
      <c r="I21" s="26"/>
      <c r="J21" s="27"/>
      <c r="L21" s="50"/>
    </row>
    <row r="22" spans="2:13" x14ac:dyDescent="0.3">
      <c r="B22" s="28" t="s">
        <v>3</v>
      </c>
      <c r="C22" s="26">
        <v>19581</v>
      </c>
      <c r="D22" s="17">
        <f>(C22/C$15)*100</f>
        <v>89.443632377124061</v>
      </c>
      <c r="E22" s="17">
        <f>(C22-I22)/I22*100</f>
        <v>-13.702071397091228</v>
      </c>
      <c r="F22" s="26">
        <v>18647</v>
      </c>
      <c r="G22" s="73">
        <f>(F22/F$15)*100</f>
        <v>85.938796202414963</v>
      </c>
      <c r="H22" s="17">
        <v>-28.333141166070945</v>
      </c>
      <c r="I22" s="63">
        <v>22690</v>
      </c>
      <c r="J22" s="17">
        <f>(I22/I$15)*100</f>
        <v>82.922194203851916</v>
      </c>
      <c r="K22" s="17">
        <v>-17.905857664893809</v>
      </c>
      <c r="L22" s="29"/>
    </row>
    <row r="23" spans="2:13" x14ac:dyDescent="0.3">
      <c r="B23" s="28" t="s">
        <v>4</v>
      </c>
      <c r="C23" s="26">
        <v>2180200</v>
      </c>
      <c r="D23" s="17">
        <f>(C23/C$16)*100</f>
        <v>70.803898014067897</v>
      </c>
      <c r="E23" s="17">
        <f>(C23-I23)/I23*100</f>
        <v>-15.895133166682097</v>
      </c>
      <c r="F23" s="26">
        <v>2050648</v>
      </c>
      <c r="G23" s="73">
        <f>(F23/F$16)*100</f>
        <v>69.261918151527595</v>
      </c>
      <c r="H23" s="17">
        <v>-26.051850481538818</v>
      </c>
      <c r="I23" s="63">
        <v>2592240</v>
      </c>
      <c r="J23" s="17">
        <f>(I23/I$16)*100</f>
        <v>55.931647153176598</v>
      </c>
      <c r="K23" s="17">
        <v>-2.9904758340662014</v>
      </c>
      <c r="L23" s="29"/>
    </row>
    <row r="24" spans="2:13" x14ac:dyDescent="0.3">
      <c r="B24" s="28" t="s">
        <v>5</v>
      </c>
      <c r="C24" s="26">
        <v>21825903.078000002</v>
      </c>
      <c r="D24" s="17">
        <f>(C24/C$17)*100</f>
        <v>66.931338946124157</v>
      </c>
      <c r="E24" s="17">
        <f>(C24-I24)/I24*100</f>
        <v>-15.981414739101957</v>
      </c>
      <c r="F24" s="26">
        <v>20445648.333000001</v>
      </c>
      <c r="G24" s="73">
        <f>(F24/F$17)*100</f>
        <v>66.867441597418164</v>
      </c>
      <c r="H24" s="17">
        <v>-28.798466854027851</v>
      </c>
      <c r="I24" s="63">
        <v>25977470.353999998</v>
      </c>
      <c r="J24" s="17">
        <f>(I24/I$17)*100</f>
        <v>47.211861802050272</v>
      </c>
      <c r="K24" s="17">
        <v>2.809920079692219</v>
      </c>
      <c r="L24" s="29"/>
    </row>
    <row r="25" spans="2:13" x14ac:dyDescent="0.3">
      <c r="B25" s="30" t="s">
        <v>22</v>
      </c>
      <c r="C25" s="26">
        <f>C24/C23*1000</f>
        <v>10010.963708834053</v>
      </c>
      <c r="D25" s="27"/>
      <c r="E25" s="17">
        <f>(C25-I25)/I25*100</f>
        <v>-0.10258808517092211</v>
      </c>
      <c r="F25" s="26">
        <f>F24/F23*1000</f>
        <v>9970.3353930074791</v>
      </c>
      <c r="G25" s="69"/>
      <c r="H25" s="27">
        <v>-3.7142462527792297</v>
      </c>
      <c r="I25" s="26">
        <f>I24/I23*1000</f>
        <v>10021.244311483504</v>
      </c>
      <c r="J25" s="27"/>
      <c r="K25" s="17">
        <v>5.9792025201947201</v>
      </c>
      <c r="L25" s="50"/>
    </row>
    <row r="26" spans="2:13" x14ac:dyDescent="0.3">
      <c r="B26" s="30" t="s">
        <v>7</v>
      </c>
      <c r="C26" s="32">
        <f>C23/C22</f>
        <v>111.34262805781114</v>
      </c>
      <c r="D26" s="27"/>
      <c r="E26" s="17">
        <f>(C26-I26)/I26*100</f>
        <v>-2.5412681452436936</v>
      </c>
      <c r="F26" s="32">
        <v>92.773137798444068</v>
      </c>
      <c r="G26" s="70"/>
      <c r="H26" s="27">
        <v>3.1831877685869849</v>
      </c>
      <c r="I26" s="32">
        <f>I23/I22</f>
        <v>114.24592331423534</v>
      </c>
      <c r="J26" s="53"/>
      <c r="K26" s="17">
        <v>18.168631045493353</v>
      </c>
      <c r="L26" s="50"/>
    </row>
    <row r="27" spans="2:13" ht="5.0999999999999996" customHeight="1" x14ac:dyDescent="0.3">
      <c r="B27" s="28"/>
      <c r="C27" s="26"/>
      <c r="D27" s="17"/>
      <c r="E27" s="17"/>
      <c r="F27" s="26"/>
      <c r="G27" s="73"/>
      <c r="H27" s="17"/>
      <c r="I27" s="26"/>
      <c r="J27" s="27"/>
      <c r="L27" s="50"/>
    </row>
    <row r="28" spans="2:13" x14ac:dyDescent="0.3">
      <c r="B28" s="24" t="s">
        <v>9</v>
      </c>
      <c r="C28" s="26"/>
      <c r="D28" s="17"/>
      <c r="E28" s="17"/>
      <c r="F28" s="26"/>
      <c r="G28" s="73"/>
      <c r="H28" s="17"/>
      <c r="I28" s="26"/>
      <c r="J28" s="27"/>
      <c r="L28" s="50"/>
    </row>
    <row r="29" spans="2:13" x14ac:dyDescent="0.3">
      <c r="B29" s="28" t="s">
        <v>3</v>
      </c>
      <c r="C29" s="26">
        <v>255</v>
      </c>
      <c r="D29" s="17">
        <f>(C29/C$15)*100</f>
        <v>1.1648090626712955</v>
      </c>
      <c r="E29" s="17">
        <f>(C29-I29)/I29*100</f>
        <v>-69.786729857819907</v>
      </c>
      <c r="F29" s="26">
        <v>727</v>
      </c>
      <c r="G29" s="73">
        <f>(F29/F$15)*100</f>
        <v>3.3505392202046269</v>
      </c>
      <c r="H29" s="17">
        <v>-56.414868105515595</v>
      </c>
      <c r="I29" s="63">
        <v>844</v>
      </c>
      <c r="J29" s="17">
        <f>(I29/I$15)*100</f>
        <v>3.0844571136205827</v>
      </c>
      <c r="K29" s="17">
        <v>33.333333333333329</v>
      </c>
      <c r="L29" s="29"/>
    </row>
    <row r="30" spans="2:13" x14ac:dyDescent="0.3">
      <c r="B30" s="28" t="s">
        <v>4</v>
      </c>
      <c r="C30" s="26">
        <v>43357</v>
      </c>
      <c r="D30" s="17">
        <f>(C30/C$16)*100</f>
        <v>1.4080564196844061</v>
      </c>
      <c r="E30" s="17">
        <f>(C30-I30)/I30*100</f>
        <v>-52.390521368647605</v>
      </c>
      <c r="F30" s="26">
        <v>78044</v>
      </c>
      <c r="G30" s="73">
        <f>(F30/F$16)*100</f>
        <v>2.6359848887853103</v>
      </c>
      <c r="H30" s="17">
        <v>-45.044080781905755</v>
      </c>
      <c r="I30" s="63">
        <v>91068</v>
      </c>
      <c r="J30" s="17">
        <f>(I30/I$16)*100</f>
        <v>1.9649350534462422</v>
      </c>
      <c r="K30" s="17">
        <v>-0.35669737619537384</v>
      </c>
      <c r="L30" s="29"/>
    </row>
    <row r="31" spans="2:13" x14ac:dyDescent="0.3">
      <c r="B31" s="28" t="s">
        <v>5</v>
      </c>
      <c r="C31" s="26">
        <v>474943.886</v>
      </c>
      <c r="D31" s="17">
        <f>(C31/C$17)*100</f>
        <v>1.4564634554021063</v>
      </c>
      <c r="E31" s="17">
        <f>(C31-I31)/I31*100</f>
        <v>-56.795394557372788</v>
      </c>
      <c r="F31" s="26">
        <v>823403.29500000004</v>
      </c>
      <c r="G31" s="73">
        <f>(F31/F$17)*100</f>
        <v>2.6929384112836972</v>
      </c>
      <c r="H31" s="17">
        <v>-51.381269120310357</v>
      </c>
      <c r="I31" s="63">
        <v>1099289.9509999999</v>
      </c>
      <c r="J31" s="17">
        <f>(I31/I$17)*100</f>
        <v>1.99786678763366</v>
      </c>
      <c r="K31" s="17">
        <v>19.260901487454365</v>
      </c>
      <c r="L31" s="29"/>
    </row>
    <row r="32" spans="2:13" x14ac:dyDescent="0.3">
      <c r="B32" s="30" t="s">
        <v>22</v>
      </c>
      <c r="C32" s="26">
        <f>C31/C30*1000</f>
        <v>10954.260811403003</v>
      </c>
      <c r="D32" s="27"/>
      <c r="E32" s="17">
        <f>(C32-I32)/I32*100</f>
        <v>-9.2520928927468393</v>
      </c>
      <c r="F32" s="26">
        <f>F31/F30*1000</f>
        <v>10550.500935369791</v>
      </c>
      <c r="G32" s="69"/>
      <c r="H32" s="27">
        <v>-11.531402674305708</v>
      </c>
      <c r="I32" s="26">
        <f>I31/I30*1000</f>
        <v>12071.089197083496</v>
      </c>
      <c r="J32" s="27"/>
      <c r="K32" s="17">
        <v>19.68782481820622</v>
      </c>
      <c r="L32" s="50"/>
    </row>
    <row r="33" spans="2:12" x14ac:dyDescent="0.3">
      <c r="B33" s="30" t="s">
        <v>7</v>
      </c>
      <c r="C33" s="32">
        <f>C30/C29</f>
        <v>170.02745098039216</v>
      </c>
      <c r="D33" s="27"/>
      <c r="E33" s="17">
        <f>(C33-I33)/I33*100</f>
        <v>57.578039077887922</v>
      </c>
      <c r="F33" s="32">
        <v>84.401629802095457</v>
      </c>
      <c r="G33" s="70"/>
      <c r="H33" s="27">
        <v>26.088683983192841</v>
      </c>
      <c r="I33" s="32">
        <f>I30/I29</f>
        <v>107.90047393364929</v>
      </c>
      <c r="J33" s="53"/>
      <c r="K33" s="17">
        <v>-25.267523032146528</v>
      </c>
      <c r="L33" s="50"/>
    </row>
    <row r="34" spans="2:12" ht="5.0999999999999996" customHeight="1" x14ac:dyDescent="0.3">
      <c r="B34" s="30"/>
      <c r="C34" s="26"/>
      <c r="D34" s="27"/>
      <c r="E34" s="27"/>
      <c r="F34" s="26"/>
      <c r="G34" s="69"/>
      <c r="H34" s="27"/>
      <c r="I34" s="26"/>
      <c r="J34" s="27"/>
      <c r="L34" s="50"/>
    </row>
    <row r="35" spans="2:12" x14ac:dyDescent="0.3">
      <c r="B35" s="54" t="s">
        <v>10</v>
      </c>
      <c r="C35" s="26"/>
      <c r="D35" s="27"/>
      <c r="E35" s="27"/>
      <c r="F35" s="26"/>
      <c r="G35" s="69"/>
      <c r="H35" s="27"/>
      <c r="I35" s="26"/>
      <c r="J35" s="27"/>
      <c r="L35" s="50"/>
    </row>
    <row r="36" spans="2:12" x14ac:dyDescent="0.3">
      <c r="B36" s="28" t="s">
        <v>3</v>
      </c>
      <c r="C36" s="26">
        <v>2010</v>
      </c>
      <c r="D36" s="17">
        <f>(C36/C$15)*100</f>
        <v>9.1814361410560927</v>
      </c>
      <c r="E36" s="17">
        <f>(C36-I36)/I36*100</f>
        <v>-46.299759551162168</v>
      </c>
      <c r="F36" s="26">
        <v>2291</v>
      </c>
      <c r="G36" s="73">
        <f>(F36/F$15)*100</f>
        <v>10.55857682735736</v>
      </c>
      <c r="H36" s="17">
        <v>-47.454128440366972</v>
      </c>
      <c r="I36" s="63">
        <v>3743</v>
      </c>
      <c r="J36" s="17">
        <f>(I36/I$15)*100</f>
        <v>13.679055659101708</v>
      </c>
      <c r="K36" s="17">
        <v>-9.3265503875968996</v>
      </c>
      <c r="L36" s="29"/>
    </row>
    <row r="37" spans="2:12" x14ac:dyDescent="0.3">
      <c r="B37" s="28" t="s">
        <v>4</v>
      </c>
      <c r="C37" s="26">
        <v>495948</v>
      </c>
      <c r="D37" s="17">
        <f>(C37/C$16)*100</f>
        <v>16.106344194239494</v>
      </c>
      <c r="E37" s="17">
        <f>(C37-I37)/I37*100</f>
        <v>-48.320769934539726</v>
      </c>
      <c r="F37" s="26">
        <v>602748</v>
      </c>
      <c r="G37" s="73">
        <f>(F37/F$16)*100</f>
        <v>20.358190504658502</v>
      </c>
      <c r="H37" s="17">
        <v>-46.888787262783083</v>
      </c>
      <c r="I37" s="63">
        <v>959666</v>
      </c>
      <c r="J37" s="17">
        <f>(I37/I$16)*100</f>
        <v>20.706300379941815</v>
      </c>
      <c r="K37" s="17">
        <v>-6.53307932649229</v>
      </c>
      <c r="L37" s="29"/>
    </row>
    <row r="38" spans="2:12" x14ac:dyDescent="0.3">
      <c r="B38" s="28" t="s">
        <v>5</v>
      </c>
      <c r="C38" s="26">
        <v>4904315.3140000002</v>
      </c>
      <c r="D38" s="17">
        <f>(C38/C$17)*100</f>
        <v>15.039578862185641</v>
      </c>
      <c r="E38" s="17">
        <f>(C38-I38)/I38*100</f>
        <v>-44.673332437386229</v>
      </c>
      <c r="F38" s="26">
        <v>5339786.2850000001</v>
      </c>
      <c r="G38" s="73">
        <f>(F38/F$17)*100</f>
        <v>17.463757653438069</v>
      </c>
      <c r="H38" s="17">
        <v>-46.843435204412394</v>
      </c>
      <c r="I38" s="63">
        <v>8864288.2899999991</v>
      </c>
      <c r="J38" s="17">
        <f>(I38/I$17)*100</f>
        <v>16.110096480451652</v>
      </c>
      <c r="K38" s="17">
        <v>-10.632037166811614</v>
      </c>
      <c r="L38" s="29"/>
    </row>
    <row r="39" spans="2:12" x14ac:dyDescent="0.3">
      <c r="B39" s="30" t="s">
        <v>22</v>
      </c>
      <c r="C39" s="26">
        <f>C38/C37*1000</f>
        <v>9888.7692137078884</v>
      </c>
      <c r="D39" s="27"/>
      <c r="E39" s="17">
        <f>(C39-I39)/I39*100</f>
        <v>7.0578402436209027</v>
      </c>
      <c r="F39" s="26">
        <f>F38/F37*1000</f>
        <v>8859.0692710718249</v>
      </c>
      <c r="G39" s="69"/>
      <c r="H39" s="27">
        <v>8.5390741490092445E-2</v>
      </c>
      <c r="I39" s="26">
        <f>I38/I37*1000</f>
        <v>9236.8472885358024</v>
      </c>
      <c r="J39" s="27"/>
      <c r="K39" s="17">
        <v>-4.3854636600659127</v>
      </c>
      <c r="L39" s="50"/>
    </row>
    <row r="40" spans="2:12" x14ac:dyDescent="0.3">
      <c r="B40" s="30" t="s">
        <v>7</v>
      </c>
      <c r="C40" s="32">
        <f>C37/C36</f>
        <v>246.74029850746268</v>
      </c>
      <c r="D40" s="27"/>
      <c r="E40" s="17">
        <f>(C40-I40)/I40*100</f>
        <v>-3.7635034154140206</v>
      </c>
      <c r="F40" s="32">
        <v>225.02518891687657</v>
      </c>
      <c r="G40" s="70"/>
      <c r="H40" s="27">
        <v>1.0759002768510602</v>
      </c>
      <c r="I40" s="32">
        <f>I37/I36</f>
        <v>256.38952711728558</v>
      </c>
      <c r="J40" s="53"/>
      <c r="K40" s="17">
        <v>3.0808037777824713</v>
      </c>
      <c r="L40" s="50"/>
    </row>
    <row r="41" spans="2:12" ht="5.0999999999999996" customHeight="1" x14ac:dyDescent="0.3">
      <c r="B41" s="30"/>
      <c r="C41" s="26"/>
      <c r="D41" s="27"/>
      <c r="E41" s="27"/>
      <c r="F41" s="26"/>
      <c r="G41" s="69"/>
      <c r="H41" s="27"/>
      <c r="I41" s="26"/>
      <c r="J41" s="27"/>
      <c r="L41" s="50"/>
    </row>
    <row r="42" spans="2:12" x14ac:dyDescent="0.3">
      <c r="B42" s="54" t="s">
        <v>11</v>
      </c>
      <c r="C42" s="26"/>
      <c r="D42" s="27"/>
      <c r="E42" s="27"/>
      <c r="F42" s="26"/>
      <c r="G42" s="69"/>
      <c r="H42" s="27"/>
      <c r="I42" s="26"/>
      <c r="J42" s="27"/>
      <c r="L42" s="50"/>
    </row>
    <row r="43" spans="2:12" x14ac:dyDescent="0.3">
      <c r="B43" s="28" t="s">
        <v>3</v>
      </c>
      <c r="C43" s="26">
        <v>14</v>
      </c>
      <c r="D43" s="17">
        <f>(C43/C$15)*100</f>
        <v>6.3950301479992699E-2</v>
      </c>
      <c r="E43" s="17">
        <f>(C43-I43)/I43*100</f>
        <v>-64.102564102564102</v>
      </c>
      <c r="F43" s="26">
        <v>9</v>
      </c>
      <c r="G43" s="75" t="s">
        <v>32</v>
      </c>
      <c r="H43" s="17">
        <v>-80.434782608695656</v>
      </c>
      <c r="I43" s="63">
        <v>39</v>
      </c>
      <c r="J43" s="17">
        <f>(I43/I$15)*100</f>
        <v>0.14252823155355773</v>
      </c>
      <c r="K43" s="17">
        <v>-41.791044776119399</v>
      </c>
      <c r="L43" s="29"/>
    </row>
    <row r="44" spans="2:12" x14ac:dyDescent="0.3">
      <c r="B44" s="28" t="s">
        <v>4</v>
      </c>
      <c r="C44" s="26">
        <v>347509</v>
      </c>
      <c r="D44" s="17">
        <f>(C44/C$16)*100</f>
        <v>11.285658102454233</v>
      </c>
      <c r="E44" s="17">
        <f>(C44-I44)/I44*100</f>
        <v>-64.255032452504139</v>
      </c>
      <c r="F44" s="26">
        <v>226696</v>
      </c>
      <c r="G44" s="73">
        <f>(F44/F$16)*100</f>
        <v>7.6567991177806718</v>
      </c>
      <c r="H44" s="17">
        <v>-80.134129851647444</v>
      </c>
      <c r="I44" s="63">
        <v>972190</v>
      </c>
      <c r="J44" s="17">
        <f>(I44/I$16)*100</f>
        <v>20.976525339415623</v>
      </c>
      <c r="K44" s="17">
        <v>-54.951849138576158</v>
      </c>
      <c r="L44" s="29"/>
    </row>
    <row r="45" spans="2:12" x14ac:dyDescent="0.3">
      <c r="B45" s="28" t="s">
        <v>5</v>
      </c>
      <c r="C45" s="26">
        <v>5306732.2369999997</v>
      </c>
      <c r="D45" s="17">
        <f>(C45/C$17)*100</f>
        <v>16.273631051215954</v>
      </c>
      <c r="E45" s="17">
        <f>(C45-I45)/I45*100</f>
        <v>-72.008087203813716</v>
      </c>
      <c r="F45" s="26">
        <v>3936200.0819999999</v>
      </c>
      <c r="G45" s="73">
        <f>(F45/F$17)*100</f>
        <v>12.873332496581567</v>
      </c>
      <c r="H45" s="17">
        <v>-69.902464219541599</v>
      </c>
      <c r="I45" s="63">
        <v>18958090.772999998</v>
      </c>
      <c r="J45" s="17">
        <f>(I45/I$17)*100</f>
        <v>34.454731327131761</v>
      </c>
      <c r="K45" s="17">
        <v>-37.268352445945716</v>
      </c>
      <c r="L45" s="29"/>
    </row>
    <row r="46" spans="2:12" x14ac:dyDescent="0.3">
      <c r="B46" s="30" t="s">
        <v>22</v>
      </c>
      <c r="C46" s="26">
        <f>C45/C44*1000</f>
        <v>15270.776402913307</v>
      </c>
      <c r="D46" s="27"/>
      <c r="E46" s="17">
        <f>(C46-I46)/I46*100</f>
        <v>-21.689919681722319</v>
      </c>
      <c r="F46" s="26">
        <f>F45/F44*1000</f>
        <v>17363.341576384231</v>
      </c>
      <c r="G46" s="69"/>
      <c r="H46" s="27">
        <v>51.503737594672231</v>
      </c>
      <c r="I46" s="26">
        <f>I45/I44*1000</f>
        <v>19500.39680823707</v>
      </c>
      <c r="J46" s="27"/>
      <c r="K46" s="17">
        <v>39.254656083505012</v>
      </c>
      <c r="L46" s="50"/>
    </row>
    <row r="47" spans="2:12" x14ac:dyDescent="0.3">
      <c r="B47" s="30" t="s">
        <v>7</v>
      </c>
      <c r="C47" s="32">
        <f>C44/C43</f>
        <v>24822.071428571428</v>
      </c>
      <c r="D47" s="27"/>
      <c r="E47" s="17">
        <f>(C47-I47)/I47*100</f>
        <v>-0.42473326054725469</v>
      </c>
      <c r="F47" s="32">
        <f>F44/F43</f>
        <v>25188.444444444445</v>
      </c>
      <c r="G47" s="70"/>
      <c r="H47" s="27">
        <v>1.5366696471352965</v>
      </c>
      <c r="I47" s="32">
        <f>I44/I43</f>
        <v>24927.948717948719</v>
      </c>
      <c r="J47" s="53"/>
      <c r="K47" s="17">
        <v>-22.609586981656463</v>
      </c>
      <c r="L47" s="50"/>
    </row>
    <row r="48" spans="2:12" ht="5.0999999999999996" customHeight="1" x14ac:dyDescent="0.3">
      <c r="B48" s="30"/>
      <c r="C48" s="26"/>
      <c r="D48" s="27"/>
      <c r="E48" s="27"/>
      <c r="F48" s="26"/>
      <c r="G48" s="69"/>
      <c r="H48" s="27"/>
      <c r="I48" s="26"/>
      <c r="J48" s="27"/>
      <c r="L48" s="50"/>
    </row>
    <row r="49" spans="2:12" x14ac:dyDescent="0.3">
      <c r="B49" s="24" t="s">
        <v>12</v>
      </c>
      <c r="C49" s="26"/>
      <c r="D49" s="27"/>
      <c r="E49" s="27"/>
      <c r="F49" s="26"/>
      <c r="G49" s="69"/>
      <c r="H49" s="27"/>
      <c r="I49" s="26"/>
      <c r="J49" s="27"/>
      <c r="L49" s="50"/>
    </row>
    <row r="50" spans="2:12" x14ac:dyDescent="0.3">
      <c r="B50" s="28" t="s">
        <v>3</v>
      </c>
      <c r="C50" s="55">
        <v>32</v>
      </c>
      <c r="D50" s="17">
        <f>(C50/C$15)*100</f>
        <v>0.14617211766855473</v>
      </c>
      <c r="E50" s="17">
        <f>(C50-I50)/I50*100</f>
        <v>-31.914893617021278</v>
      </c>
      <c r="F50" s="55">
        <v>24</v>
      </c>
      <c r="G50" s="73">
        <f>(F50/F$15)*100</f>
        <v>0.11060927274403171</v>
      </c>
      <c r="H50" s="17">
        <v>-56.36363636363636</v>
      </c>
      <c r="I50" s="64">
        <v>47</v>
      </c>
      <c r="J50" s="17">
        <f>(I50/I$15)*100</f>
        <v>0.17176479187223623</v>
      </c>
      <c r="K50" s="17">
        <v>-14.545454545454545</v>
      </c>
      <c r="L50" s="29"/>
    </row>
    <row r="51" spans="2:12" x14ac:dyDescent="0.3">
      <c r="B51" s="28" t="s">
        <v>4</v>
      </c>
      <c r="C51" s="56">
        <v>12195</v>
      </c>
      <c r="D51" s="17">
        <f>(C51/C$16)*100</f>
        <v>0.39604326955396663</v>
      </c>
      <c r="E51" s="17">
        <f>(C51-I51)/I51*100</f>
        <v>-37.439080695634331</v>
      </c>
      <c r="F51" s="56">
        <v>2579</v>
      </c>
      <c r="G51" s="73">
        <f>(F51/F$16)*100</f>
        <v>8.7107337247928282E-2</v>
      </c>
      <c r="H51" s="17">
        <v>-69.804472544198575</v>
      </c>
      <c r="I51" s="65">
        <v>19493</v>
      </c>
      <c r="J51" s="17">
        <f>(I51/I$16)*100</f>
        <v>0.4205920740197171</v>
      </c>
      <c r="K51" s="17">
        <v>150.35961983046494</v>
      </c>
      <c r="L51" s="29"/>
    </row>
    <row r="52" spans="2:12" x14ac:dyDescent="0.3">
      <c r="B52" s="28" t="s">
        <v>5</v>
      </c>
      <c r="C52" s="57">
        <v>97498.067999999999</v>
      </c>
      <c r="D52" s="17">
        <f>(C52/C$17)*100</f>
        <v>0.29898768507214668</v>
      </c>
      <c r="E52" s="17">
        <f>(C52-I52)/I52*100</f>
        <v>-21.401842919042807</v>
      </c>
      <c r="F52" s="57">
        <v>31349.921999999999</v>
      </c>
      <c r="G52" s="73">
        <f>(F52/F$17)*100</f>
        <v>0.10252984127850473</v>
      </c>
      <c r="H52" s="17">
        <v>-64.793421997829924</v>
      </c>
      <c r="I52" s="66">
        <v>124046.25199999999</v>
      </c>
      <c r="J52" s="17">
        <f>(I52/I$17)*100</f>
        <v>0.22544360273264746</v>
      </c>
      <c r="K52" s="17">
        <v>80.104408249922571</v>
      </c>
      <c r="L52" s="29"/>
    </row>
    <row r="53" spans="2:12" x14ac:dyDescent="0.3">
      <c r="B53" s="58" t="s">
        <v>22</v>
      </c>
      <c r="C53" s="59">
        <f>C52/C51*1000</f>
        <v>7994.9215252152526</v>
      </c>
      <c r="D53" s="60"/>
      <c r="E53" s="61">
        <f>(C53-I53)/I53*100</f>
        <v>25.634594176227864</v>
      </c>
      <c r="F53" s="59">
        <f>F52/F51*1000</f>
        <v>12155.84412563009</v>
      </c>
      <c r="G53" s="69"/>
      <c r="H53" s="60">
        <v>16.595340332118898</v>
      </c>
      <c r="I53" s="59">
        <f>I52/I51*1000</f>
        <v>6363.6306366387926</v>
      </c>
      <c r="J53" s="60"/>
      <c r="K53" s="61">
        <v>-28.061718430518802</v>
      </c>
      <c r="L53" s="50"/>
    </row>
    <row r="54" spans="2:12" x14ac:dyDescent="0.3">
      <c r="H54" s="17"/>
    </row>
  </sheetData>
  <mergeCells count="7">
    <mergeCell ref="B1:K1"/>
    <mergeCell ref="B2:K2"/>
    <mergeCell ref="B4:K4"/>
    <mergeCell ref="B5:B6"/>
    <mergeCell ref="C5:E5"/>
    <mergeCell ref="F5:H5"/>
    <mergeCell ref="I5:K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zoomScale="94" zoomScaleNormal="94" zoomScaleSheetLayoutView="70" workbookViewId="0">
      <selection activeCell="C65" sqref="C65"/>
    </sheetView>
  </sheetViews>
  <sheetFormatPr defaultColWidth="9" defaultRowHeight="15.6" x14ac:dyDescent="0.3"/>
  <cols>
    <col min="1" max="1" width="1.19921875" style="2" customWidth="1"/>
    <col min="2" max="2" width="24.19921875" style="10" customWidth="1"/>
    <col min="3" max="3" width="10.59765625" style="10" customWidth="1"/>
    <col min="4" max="4" width="8.59765625" style="10" customWidth="1"/>
    <col min="5" max="5" width="9.59765625" style="10" customWidth="1"/>
    <col min="6" max="6" width="10.59765625" style="10" customWidth="1"/>
    <col min="7" max="7" width="8.59765625" style="10" customWidth="1"/>
    <col min="8" max="8" width="9.59765625" style="10" customWidth="1"/>
    <col min="9" max="9" width="10.59765625" style="11" customWidth="1"/>
    <col min="10" max="10" width="8.59765625" style="11" customWidth="1"/>
    <col min="11" max="11" width="9.59765625" style="17" customWidth="1"/>
    <col min="12" max="12" width="10.09765625" style="2" customWidth="1"/>
    <col min="13" max="13" width="10.5" style="2" customWidth="1"/>
    <col min="14" max="14" width="13.59765625" style="2" customWidth="1"/>
    <col min="15" max="15" width="12.3984375" style="2" customWidth="1"/>
    <col min="16" max="16384" width="9" style="2"/>
  </cols>
  <sheetData>
    <row r="1" spans="2:14" s="62" customFormat="1" x14ac:dyDescent="0.25">
      <c r="B1" s="87" t="s">
        <v>30</v>
      </c>
      <c r="C1" s="87"/>
      <c r="D1" s="87"/>
      <c r="E1" s="87"/>
      <c r="F1" s="87"/>
      <c r="G1" s="87"/>
      <c r="H1" s="87"/>
      <c r="I1" s="87"/>
      <c r="J1" s="87"/>
      <c r="K1" s="87"/>
    </row>
    <row r="2" spans="2:14" s="62" customForma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2:14" s="1" customFormat="1" ht="4.5" customHeight="1" x14ac:dyDescent="0.3">
      <c r="B3" s="88"/>
      <c r="C3" s="88"/>
      <c r="D3" s="88"/>
      <c r="E3" s="19"/>
      <c r="F3" s="19"/>
      <c r="G3" s="19"/>
      <c r="H3" s="19"/>
      <c r="I3" s="19"/>
      <c r="J3" s="19"/>
      <c r="K3" s="20"/>
    </row>
    <row r="4" spans="2:14" ht="16.2" thickBot="1" x14ac:dyDescent="0.35"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2:14" ht="16.5" customHeight="1" thickTop="1" x14ac:dyDescent="0.25">
      <c r="B5" s="81" t="s">
        <v>0</v>
      </c>
      <c r="C5" s="83" t="s">
        <v>28</v>
      </c>
      <c r="D5" s="84"/>
      <c r="E5" s="85"/>
      <c r="F5" s="86" t="s">
        <v>27</v>
      </c>
      <c r="G5" s="86"/>
      <c r="H5" s="86"/>
      <c r="I5" s="86" t="s">
        <v>37</v>
      </c>
      <c r="J5" s="86"/>
      <c r="K5" s="83"/>
    </row>
    <row r="6" spans="2:14" ht="69" customHeight="1" thickBot="1" x14ac:dyDescent="0.3">
      <c r="B6" s="82"/>
      <c r="C6" s="21" t="s">
        <v>23</v>
      </c>
      <c r="D6" s="21" t="s">
        <v>24</v>
      </c>
      <c r="E6" s="22" t="s">
        <v>25</v>
      </c>
      <c r="F6" s="21" t="s">
        <v>23</v>
      </c>
      <c r="G6" s="21" t="s">
        <v>24</v>
      </c>
      <c r="H6" s="22" t="s">
        <v>25</v>
      </c>
      <c r="I6" s="21" t="s">
        <v>23</v>
      </c>
      <c r="J6" s="21" t="s">
        <v>24</v>
      </c>
      <c r="K6" s="23" t="s">
        <v>25</v>
      </c>
    </row>
    <row r="7" spans="2:14" ht="5.0999999999999996" customHeight="1" thickTop="1" x14ac:dyDescent="0.3">
      <c r="J7" s="17"/>
    </row>
    <row r="8" spans="2:14" x14ac:dyDescent="0.3">
      <c r="B8" s="24" t="s">
        <v>13</v>
      </c>
      <c r="C8" s="25"/>
      <c r="D8" s="25"/>
      <c r="E8" s="25"/>
      <c r="F8" s="25"/>
      <c r="G8" s="25"/>
      <c r="H8" s="25"/>
      <c r="I8" s="26"/>
      <c r="J8" s="27"/>
    </row>
    <row r="9" spans="2:14" x14ac:dyDescent="0.3">
      <c r="B9" s="28" t="s">
        <v>3</v>
      </c>
      <c r="C9" s="29">
        <v>4670</v>
      </c>
      <c r="D9" s="67">
        <f>C9/RESIDENTIAL!C$9*100</f>
        <v>15.05189196158061</v>
      </c>
      <c r="E9" s="17">
        <f>(C9-I9)/I9*100</f>
        <v>-29.445535579392658</v>
      </c>
      <c r="F9" s="29">
        <v>4762</v>
      </c>
      <c r="G9" s="67">
        <f>F9/RESIDENTIAL!F9*100</f>
        <v>15.412499595429976</v>
      </c>
      <c r="H9" s="17">
        <v>-30.339379754242245</v>
      </c>
      <c r="I9" s="29">
        <v>6619</v>
      </c>
      <c r="J9" s="67">
        <f>I9/[1]RESIDENTIAL!I9*100</f>
        <v>14.91572020912205</v>
      </c>
      <c r="K9" s="17">
        <v>11.713080168776372</v>
      </c>
      <c r="L9" s="4"/>
    </row>
    <row r="10" spans="2:14" x14ac:dyDescent="0.3">
      <c r="B10" s="28" t="s">
        <v>4</v>
      </c>
      <c r="C10" s="29">
        <v>2655746</v>
      </c>
      <c r="D10" s="67">
        <f>C10/RESIDENTIAL!C$10*100</f>
        <v>45.911029537479934</v>
      </c>
      <c r="E10" s="17">
        <f>(C10-I10)/I10*100</f>
        <v>-44.564332294302211</v>
      </c>
      <c r="F10" s="29">
        <v>2997008</v>
      </c>
      <c r="G10" s="67">
        <f>F10/RESIDENTIAL!F10*100</f>
        <v>49.806863889355604</v>
      </c>
      <c r="H10" s="17">
        <v>-45.532128961109464</v>
      </c>
      <c r="I10" s="29">
        <v>4790681</v>
      </c>
      <c r="J10" s="67">
        <f>I10/[1]RESIDENTIAL!I10*100</f>
        <v>44.013365666461944</v>
      </c>
      <c r="K10" s="17">
        <v>-6.6308406142154706</v>
      </c>
      <c r="L10" s="4"/>
      <c r="N10" s="29"/>
    </row>
    <row r="11" spans="2:14" x14ac:dyDescent="0.3">
      <c r="B11" s="28" t="s">
        <v>5</v>
      </c>
      <c r="C11" s="29">
        <v>25953247.967999998</v>
      </c>
      <c r="D11" s="67">
        <f>C11/RESIDENTIAL!C$11*100</f>
        <v>41.218755796059682</v>
      </c>
      <c r="E11" s="17">
        <f>(C11-I11)/I11*100</f>
        <v>-53.308937760517885</v>
      </c>
      <c r="F11" s="29">
        <v>31806096.963</v>
      </c>
      <c r="G11" s="67">
        <f>F11/RESIDENTIAL!F11*100</f>
        <v>46.999165605415008</v>
      </c>
      <c r="H11" s="17">
        <v>-50.526393677816294</v>
      </c>
      <c r="I11" s="29">
        <v>55585045.023999996</v>
      </c>
      <c r="J11" s="67">
        <f>I11/[1]RESIDENTIAL!I11*100</f>
        <v>43.94214070715379</v>
      </c>
      <c r="K11" s="17">
        <v>-0.52221390530679435</v>
      </c>
      <c r="L11" s="4"/>
      <c r="M11" s="6"/>
      <c r="N11" s="29"/>
    </row>
    <row r="12" spans="2:14" x14ac:dyDescent="0.3">
      <c r="B12" s="30" t="s">
        <v>22</v>
      </c>
      <c r="C12" s="31">
        <f>C11/C10*1000</f>
        <v>9772.4887726461784</v>
      </c>
      <c r="D12" s="69"/>
      <c r="E12" s="17">
        <f>(C12-I12)/I12*100</f>
        <v>-16.359644090219142</v>
      </c>
      <c r="F12" s="31">
        <f>F11/F10*1000</f>
        <v>10612.616637326293</v>
      </c>
      <c r="G12" s="69"/>
      <c r="H12" s="27">
        <v>-9.1691939145939418</v>
      </c>
      <c r="I12" s="31">
        <v>11683.939727835841</v>
      </c>
      <c r="J12" s="27"/>
      <c r="K12" s="17">
        <v>6.542445866593849</v>
      </c>
      <c r="L12" s="5"/>
      <c r="N12" s="26"/>
    </row>
    <row r="13" spans="2:14" x14ac:dyDescent="0.3">
      <c r="B13" s="30" t="s">
        <v>7</v>
      </c>
      <c r="C13" s="32">
        <f>C10/C9</f>
        <v>568.68222698072805</v>
      </c>
      <c r="D13" s="70"/>
      <c r="E13" s="17">
        <f>(C13-I13)/I13*100</f>
        <v>-21.42854720684932</v>
      </c>
      <c r="F13" s="32">
        <f>F10/F9</f>
        <v>629.35909281814361</v>
      </c>
      <c r="G13" s="70"/>
      <c r="H13" s="27">
        <v>-21.80966685807314</v>
      </c>
      <c r="I13" s="32">
        <f>I10/I9</f>
        <v>723.77715667019186</v>
      </c>
      <c r="J13" s="27"/>
      <c r="K13" s="17">
        <v>-16.420566647413011</v>
      </c>
      <c r="L13" s="5"/>
      <c r="N13" s="33"/>
    </row>
    <row r="14" spans="2:14" ht="3" customHeight="1" x14ac:dyDescent="0.3">
      <c r="B14" s="28"/>
      <c r="C14" s="31"/>
      <c r="D14" s="69"/>
      <c r="E14" s="27"/>
      <c r="F14" s="31"/>
      <c r="G14" s="69"/>
      <c r="H14" s="27"/>
      <c r="I14" s="31"/>
      <c r="J14" s="27"/>
      <c r="L14" s="3"/>
    </row>
    <row r="15" spans="2:14" x14ac:dyDescent="0.3">
      <c r="B15" s="24" t="s">
        <v>14</v>
      </c>
      <c r="C15" s="31"/>
      <c r="D15" s="71"/>
      <c r="E15" s="17"/>
      <c r="F15" s="31"/>
      <c r="G15" s="71"/>
      <c r="H15" s="17"/>
      <c r="I15" s="31"/>
      <c r="J15" s="17"/>
    </row>
    <row r="16" spans="2:14" x14ac:dyDescent="0.3">
      <c r="B16" s="28" t="s">
        <v>3</v>
      </c>
      <c r="C16" s="33">
        <v>2854</v>
      </c>
      <c r="D16" s="67">
        <f>(C16/C$9)*100</f>
        <v>61.113490364025694</v>
      </c>
      <c r="E16" s="17">
        <f>(C16-I16)/I16*100</f>
        <v>-31.852913085004776</v>
      </c>
      <c r="F16" s="26">
        <v>3034</v>
      </c>
      <c r="G16" s="67">
        <f>(F16/F$9)*100</f>
        <v>63.712725745485088</v>
      </c>
      <c r="H16" s="17">
        <v>-27.847800237812127</v>
      </c>
      <c r="I16" s="26">
        <v>4188</v>
      </c>
      <c r="J16" s="17">
        <f>(I16/I$9)*100</f>
        <v>63.272397643148516</v>
      </c>
      <c r="K16" s="17">
        <v>21.250723798494501</v>
      </c>
      <c r="L16" s="4"/>
      <c r="N16" s="6"/>
    </row>
    <row r="17" spans="2:13" x14ac:dyDescent="0.3">
      <c r="B17" s="28" t="s">
        <v>4</v>
      </c>
      <c r="C17" s="33">
        <v>1014296</v>
      </c>
      <c r="D17" s="67">
        <f>(C17/C$10)*100</f>
        <v>38.192507867845791</v>
      </c>
      <c r="E17" s="17">
        <f>(C17-I17)/I17*100</f>
        <v>-56.940162594723098</v>
      </c>
      <c r="F17" s="26">
        <v>1552311</v>
      </c>
      <c r="G17" s="67">
        <f>(F17/F$10)*100</f>
        <v>51.795357236283657</v>
      </c>
      <c r="H17" s="17">
        <v>-52.386033867237025</v>
      </c>
      <c r="I17" s="26">
        <v>2355550</v>
      </c>
      <c r="J17" s="17">
        <f>(I17/I$10)*100</f>
        <v>49.169418711035028</v>
      </c>
      <c r="K17" s="17">
        <v>-14.133090702037759</v>
      </c>
      <c r="L17" s="4"/>
    </row>
    <row r="18" spans="2:13" x14ac:dyDescent="0.3">
      <c r="B18" s="28" t="s">
        <v>5</v>
      </c>
      <c r="C18" s="33">
        <v>9538918.6539999992</v>
      </c>
      <c r="D18" s="67">
        <f>(C18/C$11)*100</f>
        <v>36.754238489769584</v>
      </c>
      <c r="E18" s="17">
        <f>(C18-I18)/I18*100</f>
        <v>-64.901280881770134</v>
      </c>
      <c r="F18" s="26">
        <v>15748098.214</v>
      </c>
      <c r="G18" s="67">
        <f>(F18/F$11)*100</f>
        <v>49.512828412488794</v>
      </c>
      <c r="H18" s="17">
        <v>-58.361200535095826</v>
      </c>
      <c r="I18" s="26">
        <v>27177398.188999999</v>
      </c>
      <c r="J18" s="17">
        <f>(I18/I$11)*100</f>
        <v>48.893363632728182</v>
      </c>
      <c r="K18" s="17">
        <v>-15.549860635832372</v>
      </c>
      <c r="L18" s="4"/>
    </row>
    <row r="19" spans="2:13" x14ac:dyDescent="0.3">
      <c r="B19" s="30" t="s">
        <v>22</v>
      </c>
      <c r="C19" s="31">
        <f>C18/C17*1000</f>
        <v>9404.4723177455107</v>
      </c>
      <c r="D19" s="71"/>
      <c r="E19" s="17">
        <f>(C19-I19)/I19*100</f>
        <v>-18.488500576807589</v>
      </c>
      <c r="F19" s="31">
        <f>F18/F17*1000</f>
        <v>10144.937589181549</v>
      </c>
      <c r="G19" s="71"/>
      <c r="H19" s="17">
        <v>-12.549189141686142</v>
      </c>
      <c r="I19" s="31">
        <f>I18/I17*1000</f>
        <v>11537.601914202627</v>
      </c>
      <c r="J19" s="17"/>
      <c r="K19" s="17">
        <v>-1.6499603227575754</v>
      </c>
      <c r="L19" s="3"/>
    </row>
    <row r="20" spans="2:13" x14ac:dyDescent="0.3">
      <c r="B20" s="30" t="s">
        <v>7</v>
      </c>
      <c r="C20" s="32">
        <f>C17/C16</f>
        <v>355.39453398738613</v>
      </c>
      <c r="D20" s="70"/>
      <c r="E20" s="17">
        <f>(C20-I20)/I20*100</f>
        <v>-36.81338505490551</v>
      </c>
      <c r="F20" s="32">
        <f>F17/F16</f>
        <v>511.63843111404088</v>
      </c>
      <c r="G20" s="70"/>
      <c r="H20" s="27">
        <v>-34.008988929377601</v>
      </c>
      <c r="I20" s="32">
        <f>I17/I16</f>
        <v>562.45224450811838</v>
      </c>
      <c r="J20" s="27"/>
      <c r="K20" s="17">
        <v>-29.182353219875466</v>
      </c>
      <c r="L20" s="3"/>
    </row>
    <row r="21" spans="2:13" ht="3" customHeight="1" x14ac:dyDescent="0.3">
      <c r="B21" s="28"/>
      <c r="C21" s="31"/>
      <c r="D21" s="71"/>
      <c r="E21" s="17"/>
      <c r="F21" s="31"/>
      <c r="G21" s="71"/>
      <c r="H21" s="17"/>
      <c r="I21" s="31"/>
      <c r="J21" s="17"/>
      <c r="L21" s="3"/>
    </row>
    <row r="22" spans="2:13" x14ac:dyDescent="0.3">
      <c r="B22" s="24" t="s">
        <v>15</v>
      </c>
      <c r="C22" s="31"/>
      <c r="D22" s="71"/>
      <c r="E22" s="17"/>
      <c r="F22" s="31"/>
      <c r="G22" s="71"/>
      <c r="H22" s="17"/>
      <c r="I22" s="31"/>
      <c r="J22" s="17"/>
    </row>
    <row r="23" spans="2:13" x14ac:dyDescent="0.3">
      <c r="B23" s="28" t="s">
        <v>3</v>
      </c>
      <c r="C23" s="26">
        <v>533</v>
      </c>
      <c r="D23" s="67">
        <f>(C23/C$9)*100</f>
        <v>11.413276231263383</v>
      </c>
      <c r="E23" s="17">
        <f>(C23-I23)/I23*100</f>
        <v>-16.71875</v>
      </c>
      <c r="F23" s="26">
        <v>464</v>
      </c>
      <c r="G23" s="67">
        <f>(F23/F$9)*100</f>
        <v>9.7438051238975234</v>
      </c>
      <c r="H23" s="17">
        <v>-29.909365558912388</v>
      </c>
      <c r="I23" s="26">
        <v>640</v>
      </c>
      <c r="J23" s="17">
        <f>(I23/I$9)*100</f>
        <v>9.6691343103187783</v>
      </c>
      <c r="K23" s="17">
        <v>-8.8319088319088319</v>
      </c>
      <c r="L23" s="4"/>
    </row>
    <row r="24" spans="2:13" x14ac:dyDescent="0.3">
      <c r="B24" s="28" t="s">
        <v>4</v>
      </c>
      <c r="C24" s="26">
        <v>724446</v>
      </c>
      <c r="D24" s="67">
        <f>(C24/C$10)*100</f>
        <v>27.27843701920289</v>
      </c>
      <c r="E24" s="17">
        <f>(C24-I24)/I24*100</f>
        <v>-30.202269534704918</v>
      </c>
      <c r="F24" s="26">
        <v>727510</v>
      </c>
      <c r="G24" s="67">
        <f>(F24/F$10)*100</f>
        <v>24.274543144362646</v>
      </c>
      <c r="H24" s="17">
        <v>-31.141502031652706</v>
      </c>
      <c r="I24" s="26">
        <v>1037922</v>
      </c>
      <c r="J24" s="17">
        <f>(I24/I$10)*100</f>
        <v>21.665437544265629</v>
      </c>
      <c r="K24" s="17">
        <v>-18.729612362796978</v>
      </c>
      <c r="L24" s="4"/>
    </row>
    <row r="25" spans="2:13" x14ac:dyDescent="0.3">
      <c r="B25" s="28" t="s">
        <v>5</v>
      </c>
      <c r="C25" s="26">
        <v>5321066.5219999999</v>
      </c>
      <c r="D25" s="67">
        <f>(C25/C$11)*100</f>
        <v>20.502507156563997</v>
      </c>
      <c r="E25" s="17">
        <f>(C25-I25)/I25*100</f>
        <v>-50.592984275746957</v>
      </c>
      <c r="F25" s="26">
        <v>7046528.8399999999</v>
      </c>
      <c r="G25" s="67">
        <f>(F25/F$11)*100</f>
        <v>22.154648048131211</v>
      </c>
      <c r="H25" s="17">
        <v>-28.362175925404067</v>
      </c>
      <c r="I25" s="26">
        <v>10769860.198999999</v>
      </c>
      <c r="J25" s="17">
        <f>(I25/I$11)*100</f>
        <v>19.375463659964453</v>
      </c>
      <c r="K25" s="17">
        <v>13.448347613622641</v>
      </c>
      <c r="L25" s="4"/>
      <c r="M25" s="6"/>
    </row>
    <row r="26" spans="2:13" x14ac:dyDescent="0.3">
      <c r="B26" s="30" t="s">
        <v>22</v>
      </c>
      <c r="C26" s="31">
        <f>C25/C24*1000</f>
        <v>7345.0147036494091</v>
      </c>
      <c r="D26" s="71"/>
      <c r="E26" s="17">
        <f>(C26-I26)/I26*100</f>
        <v>-29.214008256587558</v>
      </c>
      <c r="F26" s="31">
        <f>F25/F24*1000</f>
        <v>9685.8171571524799</v>
      </c>
      <c r="G26" s="71"/>
      <c r="H26" s="34">
        <v>4.0362862802006561</v>
      </c>
      <c r="I26" s="31">
        <f>I25/I24*1000</f>
        <v>10376.367587352421</v>
      </c>
      <c r="J26" s="17"/>
      <c r="K26" s="34">
        <v>39.593708006001386</v>
      </c>
      <c r="L26" s="3"/>
    </row>
    <row r="27" spans="2:13" x14ac:dyDescent="0.3">
      <c r="B27" s="30" t="s">
        <v>7</v>
      </c>
      <c r="C27" s="32">
        <f>C24/C23</f>
        <v>1359.1857410881801</v>
      </c>
      <c r="D27" s="70"/>
      <c r="E27" s="17">
        <f>(C27-I27)/I27*100</f>
        <v>-16.190342405649435</v>
      </c>
      <c r="F27" s="32">
        <f>F24/F23</f>
        <v>1567.9094827586207</v>
      </c>
      <c r="G27" s="70"/>
      <c r="H27" s="27">
        <v>-1.7579188468838189</v>
      </c>
      <c r="I27" s="32">
        <f>I24/I23</f>
        <v>1621.753125</v>
      </c>
      <c r="J27" s="27"/>
      <c r="K27" s="35">
        <v>-10.856543560442939</v>
      </c>
      <c r="L27" s="3"/>
    </row>
    <row r="28" spans="2:13" ht="3" customHeight="1" x14ac:dyDescent="0.3">
      <c r="B28" s="28"/>
      <c r="C28" s="31"/>
      <c r="D28" s="71"/>
      <c r="E28" s="17"/>
      <c r="F28" s="31"/>
      <c r="G28" s="71"/>
      <c r="H28" s="17"/>
      <c r="I28" s="31"/>
      <c r="J28" s="17"/>
      <c r="L28" s="3"/>
    </row>
    <row r="29" spans="2:13" x14ac:dyDescent="0.3">
      <c r="B29" s="24" t="s">
        <v>16</v>
      </c>
      <c r="C29" s="31"/>
      <c r="D29" s="71"/>
      <c r="E29" s="17"/>
      <c r="F29" s="31"/>
      <c r="G29" s="71"/>
      <c r="H29" s="17"/>
      <c r="I29" s="31"/>
      <c r="J29" s="17"/>
    </row>
    <row r="30" spans="2:13" x14ac:dyDescent="0.3">
      <c r="B30" s="28" t="s">
        <v>3</v>
      </c>
      <c r="C30" s="26">
        <v>961</v>
      </c>
      <c r="D30" s="67">
        <f>(C30/C$9)*100</f>
        <v>20.578158458244111</v>
      </c>
      <c r="E30" s="17">
        <f>(C30-I30)/I30*100</f>
        <v>-30.563583815028899</v>
      </c>
      <c r="F30" s="26">
        <v>921</v>
      </c>
      <c r="G30" s="67">
        <f>(F30/F$9)*100</f>
        <v>19.340613187736245</v>
      </c>
      <c r="H30" s="17">
        <v>-41.929382093316519</v>
      </c>
      <c r="I30" s="26">
        <v>1384</v>
      </c>
      <c r="J30" s="17">
        <f>(I30/I$9)*100</f>
        <v>20.909502946064361</v>
      </c>
      <c r="K30" s="17">
        <v>-0.8595988538681949</v>
      </c>
      <c r="L30" s="4"/>
      <c r="M30" s="8"/>
    </row>
    <row r="31" spans="2:13" x14ac:dyDescent="0.3">
      <c r="B31" s="28" t="s">
        <v>4</v>
      </c>
      <c r="C31" s="26">
        <v>800971</v>
      </c>
      <c r="D31" s="67">
        <f>(C31/C$10)*100</f>
        <v>30.15992493258015</v>
      </c>
      <c r="E31" s="17">
        <f>(C31-I31)/I31*100</f>
        <v>-20.085105958414815</v>
      </c>
      <c r="F31" s="26">
        <v>552087</v>
      </c>
      <c r="G31" s="67">
        <f>(F31/F$10)*100</f>
        <v>18.421272148756358</v>
      </c>
      <c r="H31" s="17">
        <v>-44.617620859013869</v>
      </c>
      <c r="I31" s="26">
        <v>1002280</v>
      </c>
      <c r="J31" s="17">
        <f>(I31/I$10)*100</f>
        <v>20.921451459615032</v>
      </c>
      <c r="K31" s="17">
        <v>13.734029769111794</v>
      </c>
      <c r="L31" s="4"/>
    </row>
    <row r="32" spans="2:13" x14ac:dyDescent="0.3">
      <c r="B32" s="28" t="s">
        <v>5</v>
      </c>
      <c r="C32" s="26">
        <v>10475646.710000001</v>
      </c>
      <c r="D32" s="67">
        <f>(C32/C$11)*100</f>
        <v>40.363528768793529</v>
      </c>
      <c r="E32" s="17">
        <f>(C32-I32)/I32*100</f>
        <v>-31.392592479870174</v>
      </c>
      <c r="F32" s="26">
        <v>8105275.8909999998</v>
      </c>
      <c r="G32" s="67">
        <f>(F32/F$11)*100</f>
        <v>25.483403073407153</v>
      </c>
      <c r="H32" s="17">
        <v>-45.965770337470616</v>
      </c>
      <c r="I32" s="26">
        <v>15268973.262</v>
      </c>
      <c r="J32" s="17">
        <f>(I32/I$11)*100</f>
        <v>27.469570736890297</v>
      </c>
      <c r="K32" s="17">
        <v>18.282980805253011</v>
      </c>
      <c r="L32" s="4"/>
    </row>
    <row r="33" spans="2:12" x14ac:dyDescent="0.3">
      <c r="B33" s="30" t="s">
        <v>22</v>
      </c>
      <c r="C33" s="31">
        <f>C32/C31*1000</f>
        <v>13078.684134631592</v>
      </c>
      <c r="D33" s="71"/>
      <c r="E33" s="17">
        <f>(C33-I33)/I33*100</f>
        <v>-14.149410641239543</v>
      </c>
      <c r="F33" s="31">
        <f>F32/F31*1000</f>
        <v>14681.156939033159</v>
      </c>
      <c r="G33" s="71"/>
      <c r="H33" s="17">
        <v>-2.4342570676221369</v>
      </c>
      <c r="I33" s="31">
        <f>I32/I31*1000</f>
        <v>15234.239196631681</v>
      </c>
      <c r="J33" s="17"/>
      <c r="K33" s="17">
        <v>3.999639373875973</v>
      </c>
      <c r="L33" s="3"/>
    </row>
    <row r="34" spans="2:12" x14ac:dyDescent="0.3">
      <c r="B34" s="30" t="s">
        <v>7</v>
      </c>
      <c r="C34" s="32">
        <f>C31/C30</f>
        <v>833.47658688865761</v>
      </c>
      <c r="D34" s="70"/>
      <c r="E34" s="17">
        <f>(C34-I34)/I34*100</f>
        <v>15.090752709213213</v>
      </c>
      <c r="F34" s="32">
        <f>F31/F30</f>
        <v>599.44299674267097</v>
      </c>
      <c r="G34" s="70"/>
      <c r="H34" s="27">
        <v>-4.6292580699196586</v>
      </c>
      <c r="I34" s="32">
        <f>I31/I30</f>
        <v>724.19075144508668</v>
      </c>
      <c r="J34" s="27"/>
      <c r="K34" s="17">
        <v>14.720162975202358</v>
      </c>
      <c r="L34" s="3"/>
    </row>
    <row r="35" spans="2:12" ht="3" customHeight="1" x14ac:dyDescent="0.3">
      <c r="B35" s="28"/>
      <c r="C35" s="31"/>
      <c r="D35" s="71"/>
      <c r="E35" s="17"/>
      <c r="F35" s="31"/>
      <c r="G35" s="71"/>
      <c r="H35" s="17"/>
      <c r="I35" s="31"/>
      <c r="J35" s="17"/>
      <c r="L35" s="3"/>
    </row>
    <row r="36" spans="2:12" x14ac:dyDescent="0.3">
      <c r="B36" s="24" t="s">
        <v>17</v>
      </c>
      <c r="C36" s="31"/>
      <c r="D36" s="71"/>
      <c r="E36" s="17"/>
      <c r="F36" s="31"/>
      <c r="G36" s="71"/>
      <c r="H36" s="17"/>
      <c r="I36" s="31"/>
      <c r="J36" s="17"/>
    </row>
    <row r="37" spans="2:12" x14ac:dyDescent="0.3">
      <c r="B37" s="28" t="s">
        <v>3</v>
      </c>
      <c r="C37" s="26">
        <v>183</v>
      </c>
      <c r="D37" s="67">
        <f>(C37/C$9)*100</f>
        <v>3.918629550321199</v>
      </c>
      <c r="E37" s="17">
        <f>(C37-I37)/I37*100</f>
        <v>-27.380952380952383</v>
      </c>
      <c r="F37" s="26">
        <v>211</v>
      </c>
      <c r="G37" s="67">
        <f>(F37/F$9)*100</f>
        <v>4.430911381772364</v>
      </c>
      <c r="H37" s="17">
        <v>-2.7649769585253456</v>
      </c>
      <c r="I37" s="26">
        <v>252</v>
      </c>
      <c r="J37" s="17">
        <f>(I37/I$9)*100</f>
        <v>3.8072216346880192</v>
      </c>
      <c r="K37" s="17">
        <v>2.8571428571428572</v>
      </c>
      <c r="L37" s="3"/>
    </row>
    <row r="38" spans="2:12" x14ac:dyDescent="0.3">
      <c r="B38" s="28" t="s">
        <v>4</v>
      </c>
      <c r="C38" s="26">
        <v>116033</v>
      </c>
      <c r="D38" s="67">
        <f>(C38/C$10)*100</f>
        <v>4.3691301803711644</v>
      </c>
      <c r="E38" s="17">
        <f>(C38-I38)/I38*100</f>
        <v>-70.619275869839896</v>
      </c>
      <c r="F38" s="26">
        <v>165100</v>
      </c>
      <c r="G38" s="67">
        <f>(F38/F$10)*100</f>
        <v>5.5088274705973426</v>
      </c>
      <c r="H38" s="17">
        <v>-12.52841104759281</v>
      </c>
      <c r="I38" s="26">
        <v>394929</v>
      </c>
      <c r="J38" s="17">
        <f>(I38/I$10)*100</f>
        <v>8.2436922850843128</v>
      </c>
      <c r="K38" s="17">
        <v>72.251226692836113</v>
      </c>
      <c r="L38" s="3"/>
    </row>
    <row r="39" spans="2:12" x14ac:dyDescent="0.3">
      <c r="B39" s="28" t="s">
        <v>5</v>
      </c>
      <c r="C39" s="26">
        <v>512657.94900000002</v>
      </c>
      <c r="D39" s="67">
        <f>(C39/C$11)*100</f>
        <v>1.975313261878052</v>
      </c>
      <c r="E39" s="17">
        <f>(C39-I39)/I39*100</f>
        <v>-74.425004506035805</v>
      </c>
      <c r="F39" s="26">
        <v>830583.74199999997</v>
      </c>
      <c r="G39" s="67">
        <f>(F39/F$11)*100</f>
        <v>2.6113978806208671</v>
      </c>
      <c r="H39" s="17">
        <v>-15.263823491117948</v>
      </c>
      <c r="I39" s="26">
        <v>2004528.013</v>
      </c>
      <c r="J39" s="17">
        <f>(I39/I$11)*100</f>
        <v>3.6062361956071163</v>
      </c>
      <c r="K39" s="17">
        <v>81.452835024917221</v>
      </c>
      <c r="L39" s="3"/>
    </row>
    <row r="40" spans="2:12" x14ac:dyDescent="0.3">
      <c r="B40" s="30" t="s">
        <v>22</v>
      </c>
      <c r="C40" s="31">
        <f>C39/C38*1000</f>
        <v>4418.2081735368392</v>
      </c>
      <c r="D40" s="71"/>
      <c r="E40" s="17">
        <f>(C40-I40)/I40*100</f>
        <v>-12.95314785073395</v>
      </c>
      <c r="F40" s="31">
        <f>F39/F38*1000</f>
        <v>5030.7918958207147</v>
      </c>
      <c r="G40" s="71"/>
      <c r="H40" s="17">
        <v>-3.1272010446882881</v>
      </c>
      <c r="I40" s="31">
        <f>I39/I38*1000</f>
        <v>5075.666798335903</v>
      </c>
      <c r="J40" s="17"/>
      <c r="K40" s="17">
        <v>5.3419696966743206</v>
      </c>
      <c r="L40" s="3"/>
    </row>
    <row r="41" spans="2:12" ht="30.75" customHeight="1" x14ac:dyDescent="0.3">
      <c r="B41" s="30" t="s">
        <v>7</v>
      </c>
      <c r="C41" s="32">
        <f>C38/C37</f>
        <v>634.06010928961746</v>
      </c>
      <c r="D41" s="70"/>
      <c r="E41" s="17">
        <f>(C41-I41)/I41*100</f>
        <v>-59.541297919123792</v>
      </c>
      <c r="F41" s="32">
        <f>F38/F37</f>
        <v>782.46445497630327</v>
      </c>
      <c r="G41" s="70"/>
      <c r="H41" s="27">
        <v>-10.041067285912993</v>
      </c>
      <c r="I41" s="32">
        <f>I38/I37</f>
        <v>1567.1785714285713</v>
      </c>
      <c r="J41" s="27"/>
      <c r="K41" s="17">
        <v>67.466470395812877</v>
      </c>
      <c r="L41" s="3"/>
    </row>
    <row r="42" spans="2:12" ht="3" customHeight="1" x14ac:dyDescent="0.3">
      <c r="B42" s="28"/>
      <c r="C42" s="31"/>
      <c r="D42" s="71"/>
      <c r="E42" s="17"/>
      <c r="F42" s="31"/>
      <c r="G42" s="71"/>
      <c r="H42" s="17"/>
      <c r="I42" s="31"/>
      <c r="J42" s="17"/>
      <c r="L42" s="3"/>
    </row>
    <row r="43" spans="2:12" x14ac:dyDescent="0.3">
      <c r="B43" s="24" t="s">
        <v>18</v>
      </c>
      <c r="C43" s="31"/>
      <c r="D43" s="71"/>
      <c r="E43" s="17"/>
      <c r="F43" s="31"/>
      <c r="G43" s="71"/>
      <c r="H43" s="17"/>
      <c r="I43" s="31"/>
      <c r="J43" s="17"/>
      <c r="L43" s="3"/>
    </row>
    <row r="44" spans="2:12" x14ac:dyDescent="0.3">
      <c r="B44" s="28" t="s">
        <v>3</v>
      </c>
      <c r="C44" s="26">
        <v>139</v>
      </c>
      <c r="D44" s="67">
        <f>(C44/C$9)*100</f>
        <v>2.9764453961456101</v>
      </c>
      <c r="E44" s="17">
        <f>(C44-I44)/I44*100</f>
        <v>-10.32258064516129</v>
      </c>
      <c r="F44" s="36">
        <v>132</v>
      </c>
      <c r="G44" s="67">
        <f>(F44/F$9)*100</f>
        <v>2.7719445611087781</v>
      </c>
      <c r="H44" s="17">
        <v>-20.481927710843372</v>
      </c>
      <c r="I44" s="26">
        <v>155</v>
      </c>
      <c r="J44" s="17">
        <f>(I44/I$9)*100</f>
        <v>2.3417434657803291</v>
      </c>
      <c r="K44" s="17">
        <v>21.09375</v>
      </c>
      <c r="L44" s="4"/>
    </row>
    <row r="45" spans="2:12" x14ac:dyDescent="0.3">
      <c r="B45" s="28" t="s">
        <v>5</v>
      </c>
      <c r="C45" s="26">
        <v>104958.133</v>
      </c>
      <c r="D45" s="67">
        <f>(C45/C$11)*100</f>
        <v>0.40441232299484042</v>
      </c>
      <c r="E45" s="17">
        <f>(C45-I45)/I45*100</f>
        <v>-71.187935548142974</v>
      </c>
      <c r="F45" s="37">
        <v>75610.275999999998</v>
      </c>
      <c r="G45" s="67">
        <f>(F45/F$11)*100</f>
        <v>0.23772258535197624</v>
      </c>
      <c r="H45" s="17">
        <v>-88.394502236223602</v>
      </c>
      <c r="I45" s="26">
        <v>364285.36099999998</v>
      </c>
      <c r="J45" s="17">
        <f>(I45/I$11)*100</f>
        <v>0.65536577480995506</v>
      </c>
      <c r="K45" s="17">
        <v>93.248349093856646</v>
      </c>
      <c r="L45" s="4"/>
    </row>
    <row r="46" spans="2:12" ht="3" customHeight="1" x14ac:dyDescent="0.3">
      <c r="B46" s="28"/>
      <c r="C46" s="38"/>
      <c r="D46" s="72"/>
      <c r="E46" s="39"/>
      <c r="F46" s="38"/>
      <c r="G46" s="72"/>
      <c r="H46" s="39"/>
      <c r="I46" s="38"/>
      <c r="J46" s="39"/>
      <c r="L46" s="7"/>
    </row>
    <row r="47" spans="2:12" x14ac:dyDescent="0.3">
      <c r="B47" s="24" t="s">
        <v>19</v>
      </c>
      <c r="C47" s="40"/>
      <c r="D47" s="72"/>
      <c r="E47" s="39"/>
      <c r="F47" s="40"/>
      <c r="G47" s="72"/>
      <c r="H47" s="39"/>
      <c r="I47" s="40"/>
      <c r="J47" s="39"/>
      <c r="L47" s="8"/>
    </row>
    <row r="48" spans="2:12" x14ac:dyDescent="0.3">
      <c r="B48" s="28" t="s">
        <v>3</v>
      </c>
      <c r="C48" s="26">
        <v>465</v>
      </c>
      <c r="D48" s="67">
        <f>C48/RESIDENTIAL!C$9*100</f>
        <v>1.4987429897505318</v>
      </c>
      <c r="E48" s="17">
        <f>(C48-I48)/I48*100</f>
        <v>-66.10787172011662</v>
      </c>
      <c r="F48" s="26">
        <v>894</v>
      </c>
      <c r="G48" s="68">
        <f>F48/[1]RESIDENTIAL!F9*100</f>
        <v>5.2244039270687237</v>
      </c>
      <c r="H48" s="39">
        <v>-43.093570973901976</v>
      </c>
      <c r="I48" s="26">
        <v>1372</v>
      </c>
      <c r="J48" s="68">
        <f>I48/[1]RESIDENTIAL!I9*100</f>
        <v>3.0917613124211285</v>
      </c>
      <c r="K48" s="17">
        <v>8.716323296354993</v>
      </c>
      <c r="L48" s="4"/>
    </row>
    <row r="49" spans="2:12" x14ac:dyDescent="0.3">
      <c r="B49" s="28" t="s">
        <v>4</v>
      </c>
      <c r="C49" s="26">
        <v>49594</v>
      </c>
      <c r="D49" s="67">
        <f>C49/RESIDENTIAL!C$10*100</f>
        <v>0.85735292414326514</v>
      </c>
      <c r="E49" s="17">
        <f>(C49-I49)/I49*100</f>
        <v>-66.413609551608076</v>
      </c>
      <c r="F49" s="26">
        <v>59536</v>
      </c>
      <c r="G49" s="68">
        <f>F49/[1]RESIDENTIAL!F10*100</f>
        <v>2.1958777868018657</v>
      </c>
      <c r="H49" s="39">
        <v>-67.397185258200537</v>
      </c>
      <c r="I49" s="26">
        <v>147661</v>
      </c>
      <c r="J49" s="68">
        <f>I49/[1]RESIDENTIAL!I10*100</f>
        <v>1.356604121141741</v>
      </c>
      <c r="K49" s="17">
        <v>-11.920427092964299</v>
      </c>
      <c r="L49" s="4"/>
    </row>
    <row r="50" spans="2:12" x14ac:dyDescent="0.3">
      <c r="B50" s="28" t="s">
        <v>5</v>
      </c>
      <c r="C50" s="26">
        <v>406889.46299999999</v>
      </c>
      <c r="D50" s="67">
        <f>C50/RESIDENTIAL!C$11*100</f>
        <v>0.64621882517617302</v>
      </c>
      <c r="E50" s="17">
        <f>(C50-I50)/I50*100</f>
        <v>-69.139907659009708</v>
      </c>
      <c r="F50" s="26">
        <v>502346.80300000001</v>
      </c>
      <c r="G50" s="68">
        <f>F50/[1]RESIDENTIAL!F11*100</f>
        <v>1.8637386504018292</v>
      </c>
      <c r="H50" s="39">
        <v>-65.935490629555005</v>
      </c>
      <c r="I50" s="26">
        <v>1318497.2309999999</v>
      </c>
      <c r="J50" s="68">
        <f>I50/[1]RESIDENTIAL!I11*100</f>
        <v>1.0423233591261623</v>
      </c>
      <c r="K50" s="17">
        <v>-11.998697743515594</v>
      </c>
      <c r="L50" s="4"/>
    </row>
    <row r="51" spans="2:12" x14ac:dyDescent="0.3">
      <c r="B51" s="30" t="s">
        <v>22</v>
      </c>
      <c r="C51" s="31">
        <f>C50/C49*1000</f>
        <v>8204.4090615800305</v>
      </c>
      <c r="D51" s="72"/>
      <c r="E51" s="17">
        <f>(C51-I51)/I51*100</f>
        <v>-8.1172703318351509</v>
      </c>
      <c r="F51" s="31">
        <f>F50/F49*1000</f>
        <v>8437.6982497984409</v>
      </c>
      <c r="G51" s="72"/>
      <c r="H51" s="39">
        <v>4.4833387553238309</v>
      </c>
      <c r="I51" s="31">
        <f>I50/I49*1000</f>
        <v>8929.2178097127871</v>
      </c>
      <c r="J51" s="39"/>
      <c r="K51" s="17">
        <v>-8.8863567303977528E-2</v>
      </c>
      <c r="L51" s="3"/>
    </row>
    <row r="52" spans="2:12" ht="3" customHeight="1" x14ac:dyDescent="0.3">
      <c r="C52" s="31"/>
      <c r="D52" s="72"/>
      <c r="E52" s="17" t="e">
        <f>(C52-I52)/I52*100</f>
        <v>#DIV/0!</v>
      </c>
      <c r="F52" s="31"/>
      <c r="G52" s="72"/>
      <c r="H52" s="39"/>
      <c r="I52" s="31"/>
      <c r="J52" s="39"/>
      <c r="L52" s="3"/>
    </row>
    <row r="53" spans="2:12" x14ac:dyDescent="0.3">
      <c r="B53" s="24" t="s">
        <v>20</v>
      </c>
      <c r="C53" s="31"/>
      <c r="D53" s="72"/>
      <c r="E53" s="17"/>
      <c r="F53" s="31"/>
      <c r="G53" s="72"/>
      <c r="H53" s="39"/>
      <c r="I53" s="31"/>
      <c r="J53" s="39"/>
      <c r="L53" s="3"/>
    </row>
    <row r="54" spans="2:12" x14ac:dyDescent="0.3">
      <c r="B54" s="28" t="s">
        <v>3</v>
      </c>
      <c r="C54" s="33">
        <v>3999</v>
      </c>
      <c r="D54" s="67">
        <f>C54/RESIDENTIAL!C$9*100</f>
        <v>12.889189711854574</v>
      </c>
      <c r="E54" s="17">
        <f>(C54-I54)/I54*100</f>
        <v>2.8549382716049383</v>
      </c>
      <c r="F54" s="33">
        <v>3543</v>
      </c>
      <c r="G54" s="68">
        <f>F54/[1]RESIDENTIAL!F9*100</f>
        <v>20.70476858345021</v>
      </c>
      <c r="H54" s="39">
        <v>-7.2755823082962578</v>
      </c>
      <c r="I54" s="26">
        <v>3888</v>
      </c>
      <c r="J54" s="68">
        <f>I54/[1]RESIDENTIAL!I9*100</f>
        <v>8.7614926987560846</v>
      </c>
      <c r="K54" s="17">
        <v>-4.4247787610619467</v>
      </c>
      <c r="L54" s="4"/>
    </row>
    <row r="55" spans="2:12" x14ac:dyDescent="0.3">
      <c r="B55" s="28" t="s">
        <v>5</v>
      </c>
      <c r="C55" s="33">
        <v>3995126.4070000001</v>
      </c>
      <c r="D55" s="67">
        <f>C55/RESIDENTIAL!C$11*100</f>
        <v>6.345030107505746</v>
      </c>
      <c r="E55" s="17">
        <f>(C55-I55)/I55*100</f>
        <v>-34.345229312189943</v>
      </c>
      <c r="F55" s="33">
        <v>4788916.4639999997</v>
      </c>
      <c r="G55" s="68">
        <f>F55/[1]RESIDENTIAL!F11*100</f>
        <v>17.767185247723095</v>
      </c>
      <c r="H55" s="39">
        <v>-32.654007600551815</v>
      </c>
      <c r="I55" s="26">
        <v>6085051.193</v>
      </c>
      <c r="J55" s="68">
        <f>I55/[1]RESIDENTIAL!I11*100</f>
        <v>4.8104697156868141</v>
      </c>
      <c r="K55" s="17">
        <v>-42.087066797877675</v>
      </c>
      <c r="L55" s="4"/>
    </row>
    <row r="56" spans="2:12" ht="3" customHeight="1" x14ac:dyDescent="0.3">
      <c r="B56" s="41"/>
      <c r="C56" s="42"/>
      <c r="D56" s="42"/>
      <c r="E56" s="42"/>
      <c r="F56" s="42"/>
      <c r="G56" s="42"/>
      <c r="H56" s="42"/>
      <c r="I56" s="43"/>
      <c r="J56" s="43"/>
      <c r="K56" s="44"/>
    </row>
    <row r="57" spans="2:12" x14ac:dyDescent="0.3">
      <c r="B57" s="10" t="s">
        <v>38</v>
      </c>
    </row>
    <row r="58" spans="2:12" x14ac:dyDescent="0.3">
      <c r="B58" s="76" t="s">
        <v>33</v>
      </c>
    </row>
    <row r="59" spans="2:12" s="9" customFormat="1" x14ac:dyDescent="0.3">
      <c r="B59" s="76" t="s">
        <v>35</v>
      </c>
      <c r="C59" s="11"/>
      <c r="D59" s="11"/>
      <c r="E59" s="11"/>
      <c r="F59" s="11"/>
      <c r="G59" s="11"/>
      <c r="H59" s="11"/>
      <c r="I59" s="12"/>
      <c r="J59" s="12"/>
      <c r="K59" s="13"/>
    </row>
    <row r="60" spans="2:12" s="9" customFormat="1" ht="13.8" x14ac:dyDescent="0.3">
      <c r="B60" s="10" t="s">
        <v>26</v>
      </c>
      <c r="C60" s="15"/>
      <c r="D60" s="16"/>
      <c r="E60" s="16"/>
      <c r="F60" s="16"/>
      <c r="G60" s="16"/>
      <c r="H60" s="16"/>
      <c r="I60" s="11"/>
      <c r="J60" s="11"/>
      <c r="K60" s="17"/>
    </row>
    <row r="61" spans="2:12" s="9" customFormat="1" ht="13.8" x14ac:dyDescent="0.3">
      <c r="B61" s="14" t="s">
        <v>29</v>
      </c>
      <c r="C61" s="10"/>
      <c r="D61" s="10"/>
      <c r="E61" s="10"/>
      <c r="F61" s="10"/>
      <c r="G61" s="10"/>
      <c r="H61" s="10"/>
      <c r="I61" s="11"/>
      <c r="J61" s="11"/>
      <c r="K61" s="17"/>
    </row>
    <row r="62" spans="2:12" s="9" customFormat="1" ht="13.8" x14ac:dyDescent="0.3">
      <c r="B62" s="18" t="s">
        <v>21</v>
      </c>
      <c r="C62" s="10"/>
      <c r="D62" s="10"/>
      <c r="E62" s="10"/>
      <c r="F62" s="10"/>
      <c r="G62" s="10"/>
      <c r="H62" s="10"/>
      <c r="I62" s="11"/>
      <c r="J62" s="11"/>
      <c r="K62" s="17"/>
    </row>
    <row r="63" spans="2:12" s="9" customFormat="1" ht="13.8" x14ac:dyDescent="0.3">
      <c r="B63" s="18"/>
      <c r="C63" s="10"/>
      <c r="D63" s="10"/>
      <c r="E63" s="10"/>
      <c r="F63" s="10"/>
      <c r="G63" s="10"/>
      <c r="H63" s="10"/>
      <c r="I63" s="11"/>
      <c r="J63" s="11"/>
      <c r="K63" s="17"/>
    </row>
    <row r="64" spans="2:12" s="9" customFormat="1" ht="13.8" x14ac:dyDescent="0.3">
      <c r="B64" s="77"/>
      <c r="C64" s="10"/>
      <c r="D64" s="10"/>
      <c r="E64" s="10"/>
      <c r="F64" s="10"/>
      <c r="G64" s="10"/>
      <c r="H64" s="10"/>
      <c r="I64" s="11"/>
      <c r="J64" s="11"/>
      <c r="K64" s="17"/>
    </row>
  </sheetData>
  <mergeCells count="8">
    <mergeCell ref="B1:K1"/>
    <mergeCell ref="B2:K2"/>
    <mergeCell ref="B3:D3"/>
    <mergeCell ref="B4:K4"/>
    <mergeCell ref="B5:B6"/>
    <mergeCell ref="C5:E5"/>
    <mergeCell ref="F5:H5"/>
    <mergeCell ref="I5:K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RESIDENTIAL</vt:lpstr>
      <vt:lpstr>NON-RESIDENTIAL</vt:lpstr>
      <vt:lpstr>'NON-RESIDENTIAL'!Print_Area</vt:lpstr>
      <vt:lpstr>RESIDENTIAL!Print_Area</vt:lpstr>
      <vt:lpstr>'NON-RESIDENTIAL'!Print_Titles</vt:lpstr>
      <vt:lpstr>RESIDENTIAL!Print_Titles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 ISD</dc:creator>
  <cp:lastModifiedBy>Windows User</cp:lastModifiedBy>
  <cp:lastPrinted>2021-03-11T08:02:09Z</cp:lastPrinted>
  <dcterms:created xsi:type="dcterms:W3CDTF">2020-03-05T05:27:51Z</dcterms:created>
  <dcterms:modified xsi:type="dcterms:W3CDTF">2021-03-12T11:54:14Z</dcterms:modified>
</cp:coreProperties>
</file>