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NEW FILES\TECH DOCS FOR REVIEW\ESSS\FOR REVIEW\TO DO_SR on Construction Statistics from Approved Building Permits Q3 2020\Attachment_Statistical Tables for Building Permits Q3 2020\"/>
    </mc:Choice>
  </mc:AlternateContent>
  <xr:revisionPtr revIDLastSave="0" documentId="13_ncr:1_{B84F00B4-7AA9-41EA-82D7-6A7D531FFCCE}" xr6:coauthVersionLast="45" xr6:coauthVersionMax="45" xr10:uidLastSave="{00000000-0000-0000-0000-000000000000}"/>
  <bookViews>
    <workbookView xWindow="10392" yWindow="252" windowWidth="12648" windowHeight="12108" xr2:uid="{00000000-000D-0000-FFFF-FFFF00000000}"/>
  </bookViews>
  <sheets>
    <sheet name="RESIDENTIAL" sheetId="5" r:id="rId1"/>
    <sheet name="NON-RESIDENTIAL" sheetId="6" r:id="rId2"/>
  </sheets>
  <externalReferences>
    <externalReference r:id="rId3"/>
  </externalReferences>
  <definedNames>
    <definedName name="_xlnm.Print_Area" localSheetId="1">'NON-RESIDENTIAL'!$B$1:$K$64</definedName>
    <definedName name="_xlnm.Print_Area" localSheetId="0">RESIDENTIAL!$B$1:$K$53</definedName>
    <definedName name="_xlnm.Print_Titles" localSheetId="1">'NON-RESIDENTIAL'!$3:$5</definedName>
    <definedName name="_xlnm.Print_Titles" localSheetId="0">RESIDENTIAL!$1:$5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6" l="1"/>
  <c r="J54" i="6"/>
  <c r="D55" i="6"/>
  <c r="G55" i="6"/>
  <c r="G54" i="6"/>
  <c r="G49" i="6"/>
  <c r="G50" i="6"/>
  <c r="G48" i="6"/>
  <c r="D54" i="6"/>
  <c r="D49" i="6"/>
  <c r="D50" i="6"/>
  <c r="D48" i="6"/>
  <c r="J10" i="6"/>
  <c r="J11" i="6"/>
  <c r="J9" i="6"/>
  <c r="G10" i="6"/>
  <c r="G11" i="6"/>
  <c r="G9" i="6"/>
  <c r="D10" i="6"/>
  <c r="D11" i="6"/>
  <c r="D9" i="6"/>
  <c r="F12" i="5"/>
  <c r="C12" i="5"/>
  <c r="I12" i="5"/>
  <c r="D16" i="5" l="1"/>
  <c r="E48" i="6"/>
  <c r="E15" i="5"/>
  <c r="C19" i="5"/>
  <c r="C18" i="5"/>
  <c r="C13" i="6"/>
  <c r="I12" i="6"/>
  <c r="F12" i="6"/>
  <c r="E9" i="5"/>
  <c r="E55" i="6" l="1"/>
  <c r="E54" i="6"/>
  <c r="E52" i="6"/>
  <c r="I51" i="6"/>
  <c r="F51" i="6"/>
  <c r="C51" i="6"/>
  <c r="E51" i="6" s="1"/>
  <c r="J50" i="6"/>
  <c r="E50" i="6"/>
  <c r="J49" i="6"/>
  <c r="E49" i="6"/>
  <c r="J48" i="6"/>
  <c r="J45" i="6"/>
  <c r="G45" i="6"/>
  <c r="E45" i="6"/>
  <c r="D45" i="6"/>
  <c r="J44" i="6"/>
  <c r="G44" i="6"/>
  <c r="E44" i="6"/>
  <c r="D44" i="6"/>
  <c r="I41" i="6"/>
  <c r="F41" i="6"/>
  <c r="C41" i="6"/>
  <c r="E41" i="6" s="1"/>
  <c r="I40" i="6"/>
  <c r="F40" i="6"/>
  <c r="C40" i="6"/>
  <c r="J39" i="6"/>
  <c r="G39" i="6"/>
  <c r="E39" i="6"/>
  <c r="D39" i="6"/>
  <c r="J38" i="6"/>
  <c r="G38" i="6"/>
  <c r="E38" i="6"/>
  <c r="D38" i="6"/>
  <c r="J37" i="6"/>
  <c r="G37" i="6"/>
  <c r="E37" i="6"/>
  <c r="D37" i="6"/>
  <c r="I34" i="6"/>
  <c r="F34" i="6"/>
  <c r="C34" i="6"/>
  <c r="E34" i="6" s="1"/>
  <c r="I33" i="6"/>
  <c r="F33" i="6"/>
  <c r="C33" i="6"/>
  <c r="E33" i="6" s="1"/>
  <c r="J32" i="6"/>
  <c r="G32" i="6"/>
  <c r="E32" i="6"/>
  <c r="D32" i="6"/>
  <c r="J31" i="6"/>
  <c r="G31" i="6"/>
  <c r="E31" i="6"/>
  <c r="D31" i="6"/>
  <c r="J30" i="6"/>
  <c r="G30" i="6"/>
  <c r="E30" i="6"/>
  <c r="D30" i="6"/>
  <c r="I27" i="6"/>
  <c r="F27" i="6"/>
  <c r="C27" i="6"/>
  <c r="E27" i="6" s="1"/>
  <c r="I26" i="6"/>
  <c r="F26" i="6"/>
  <c r="C26" i="6"/>
  <c r="E26" i="6" s="1"/>
  <c r="J25" i="6"/>
  <c r="G25" i="6"/>
  <c r="E25" i="6"/>
  <c r="D25" i="6"/>
  <c r="J24" i="6"/>
  <c r="G24" i="6"/>
  <c r="E24" i="6"/>
  <c r="D24" i="6"/>
  <c r="J23" i="6"/>
  <c r="G23" i="6"/>
  <c r="E23" i="6"/>
  <c r="D23" i="6"/>
  <c r="I20" i="6"/>
  <c r="F20" i="6"/>
  <c r="C20" i="6"/>
  <c r="E20" i="6" s="1"/>
  <c r="I19" i="6"/>
  <c r="F19" i="6"/>
  <c r="C19" i="6"/>
  <c r="E19" i="6" s="1"/>
  <c r="J18" i="6"/>
  <c r="G18" i="6"/>
  <c r="E18" i="6"/>
  <c r="D18" i="6"/>
  <c r="J17" i="6"/>
  <c r="G17" i="6"/>
  <c r="E17" i="6"/>
  <c r="D17" i="6"/>
  <c r="J16" i="6"/>
  <c r="G16" i="6"/>
  <c r="E16" i="6"/>
  <c r="D16" i="6"/>
  <c r="I13" i="6"/>
  <c r="F13" i="6"/>
  <c r="C12" i="6"/>
  <c r="E12" i="6" s="1"/>
  <c r="E11" i="6"/>
  <c r="E10" i="6"/>
  <c r="E9" i="6"/>
  <c r="I53" i="5"/>
  <c r="F53" i="5"/>
  <c r="C53" i="5"/>
  <c r="J52" i="5"/>
  <c r="G52" i="5"/>
  <c r="E52" i="5"/>
  <c r="D52" i="5"/>
  <c r="J51" i="5"/>
  <c r="G51" i="5"/>
  <c r="E51" i="5"/>
  <c r="D51" i="5"/>
  <c r="J50" i="5"/>
  <c r="G50" i="5"/>
  <c r="E50" i="5"/>
  <c r="D50" i="5"/>
  <c r="I47" i="5"/>
  <c r="F47" i="5"/>
  <c r="C47" i="5"/>
  <c r="E47" i="5" s="1"/>
  <c r="I46" i="5"/>
  <c r="F46" i="5"/>
  <c r="C46" i="5"/>
  <c r="J45" i="5"/>
  <c r="G45" i="5"/>
  <c r="E45" i="5"/>
  <c r="D45" i="5"/>
  <c r="J44" i="5"/>
  <c r="G44" i="5"/>
  <c r="E44" i="5"/>
  <c r="D44" i="5"/>
  <c r="J43" i="5"/>
  <c r="G43" i="5"/>
  <c r="E43" i="5"/>
  <c r="D43" i="5"/>
  <c r="I40" i="5"/>
  <c r="F40" i="5"/>
  <c r="C40" i="5"/>
  <c r="I39" i="5"/>
  <c r="F39" i="5"/>
  <c r="C39" i="5"/>
  <c r="E39" i="5" s="1"/>
  <c r="J38" i="5"/>
  <c r="G38" i="5"/>
  <c r="E38" i="5"/>
  <c r="D38" i="5"/>
  <c r="J37" i="5"/>
  <c r="G37" i="5"/>
  <c r="E37" i="5"/>
  <c r="D37" i="5"/>
  <c r="J36" i="5"/>
  <c r="G36" i="5"/>
  <c r="E36" i="5"/>
  <c r="D36" i="5"/>
  <c r="I33" i="5"/>
  <c r="F33" i="5"/>
  <c r="C33" i="5"/>
  <c r="E33" i="5" s="1"/>
  <c r="I32" i="5"/>
  <c r="F32" i="5"/>
  <c r="C32" i="5"/>
  <c r="E32" i="5" s="1"/>
  <c r="J31" i="5"/>
  <c r="G31" i="5"/>
  <c r="E31" i="5"/>
  <c r="D31" i="5"/>
  <c r="J30" i="5"/>
  <c r="G30" i="5"/>
  <c r="E30" i="5"/>
  <c r="D30" i="5"/>
  <c r="J29" i="5"/>
  <c r="G29" i="5"/>
  <c r="E29" i="5"/>
  <c r="D29" i="5"/>
  <c r="I26" i="5"/>
  <c r="F26" i="5"/>
  <c r="C26" i="5"/>
  <c r="E26" i="5" s="1"/>
  <c r="I25" i="5"/>
  <c r="F25" i="5"/>
  <c r="C25" i="5"/>
  <c r="J24" i="5"/>
  <c r="G24" i="5"/>
  <c r="E24" i="5"/>
  <c r="D24" i="5"/>
  <c r="J23" i="5"/>
  <c r="G23" i="5"/>
  <c r="E23" i="5"/>
  <c r="D23" i="5"/>
  <c r="J22" i="5"/>
  <c r="G22" i="5"/>
  <c r="E22" i="5"/>
  <c r="D22" i="5"/>
  <c r="I19" i="5"/>
  <c r="E19" i="5" s="1"/>
  <c r="F19" i="5"/>
  <c r="I18" i="5"/>
  <c r="E18" i="5" s="1"/>
  <c r="F18" i="5"/>
  <c r="J17" i="5"/>
  <c r="G17" i="5"/>
  <c r="E17" i="5"/>
  <c r="D17" i="5"/>
  <c r="J16" i="5"/>
  <c r="G16" i="5"/>
  <c r="E16" i="5"/>
  <c r="J15" i="5"/>
  <c r="G15" i="5"/>
  <c r="D15" i="5"/>
  <c r="E12" i="5"/>
  <c r="J11" i="5"/>
  <c r="G11" i="5"/>
  <c r="E11" i="5"/>
  <c r="D11" i="5"/>
  <c r="J10" i="5"/>
  <c r="G10" i="5"/>
  <c r="E10" i="5"/>
  <c r="D10" i="5"/>
  <c r="J9" i="5"/>
  <c r="G9" i="5"/>
  <c r="D9" i="5"/>
  <c r="E25" i="5" l="1"/>
  <c r="E46" i="5"/>
  <c r="E40" i="6"/>
  <c r="E53" i="5"/>
  <c r="E40" i="5"/>
  <c r="E13" i="6"/>
</calcChain>
</file>

<file path=xl/sharedStrings.xml><?xml version="1.0" encoding="utf-8"?>
<sst xmlns="http://schemas.openxmlformats.org/spreadsheetml/2006/main" count="118" uniqueCount="38">
  <si>
    <t>TYPE OF CONSTRUCTION</t>
  </si>
  <si>
    <t>TOTAL</t>
  </si>
  <si>
    <t xml:space="preserve"> </t>
  </si>
  <si>
    <t>Number</t>
  </si>
  <si>
    <t>Floor Area (sq.m.)</t>
  </si>
  <si>
    <t>Value (PhP '000)</t>
  </si>
  <si>
    <t>RESIDENTIAL</t>
  </si>
  <si>
    <t>Average Floor Area per Building</t>
  </si>
  <si>
    <t>Single House</t>
  </si>
  <si>
    <t>Duplex/Quadruplex</t>
  </si>
  <si>
    <t>Apartment/Accessoria</t>
  </si>
  <si>
    <t>Residential Condominium</t>
  </si>
  <si>
    <t>Other Residential</t>
  </si>
  <si>
    <t>NON-RESIDENTIAL</t>
  </si>
  <si>
    <t>Commercial</t>
  </si>
  <si>
    <t>Industrial</t>
  </si>
  <si>
    <t>Institutional</t>
  </si>
  <si>
    <t>Agricultural</t>
  </si>
  <si>
    <t xml:space="preserve">Other Non-residential  </t>
  </si>
  <si>
    <t>ADDITION</t>
  </si>
  <si>
    <t>ALTERATION AND REPAIR</t>
  </si>
  <si>
    <t xml:space="preserve">                Philippine Statistics Authority</t>
  </si>
  <si>
    <t>Average Cost per Square Meter</t>
  </si>
  <si>
    <t>Level</t>
  </si>
  <si>
    <t>Percent Share</t>
  </si>
  <si>
    <t>Annual Growth Rate (percent)</t>
  </si>
  <si>
    <t>TABLE 1. Comparative Construction Statistics by Type of Construction</t>
  </si>
  <si>
    <t>TABLE 1. Comparative Construction Statistics by Type of Construction - continued</t>
  </si>
  <si>
    <t>Note: Details of floor area and value may not add up to their respective totals due to rounding.</t>
  </si>
  <si>
    <t>Average Cost per Square Meter*</t>
  </si>
  <si>
    <r>
      <t>Second  Quarter 2020</t>
    </r>
    <r>
      <rPr>
        <b/>
        <vertAlign val="superscript"/>
        <sz val="10"/>
        <rFont val="Arial Narrow"/>
        <family val="2"/>
      </rPr>
      <t>r</t>
    </r>
  </si>
  <si>
    <r>
      <t>Third Quarter 2020</t>
    </r>
    <r>
      <rPr>
        <b/>
        <vertAlign val="superscript"/>
        <sz val="10"/>
        <rFont val="Arial Narrow"/>
        <family val="2"/>
      </rPr>
      <t>p</t>
    </r>
  </si>
  <si>
    <t>Third Quarter 2019</t>
  </si>
  <si>
    <t>p - preliminary; r - revised</t>
  </si>
  <si>
    <r>
      <t>Third Quarter  2020</t>
    </r>
    <r>
      <rPr>
        <vertAlign val="superscript"/>
        <sz val="10"/>
        <rFont val="Arial Narrow"/>
        <family val="2"/>
      </rPr>
      <t>p</t>
    </r>
    <r>
      <rPr>
        <sz val="10"/>
        <rFont val="Arial Narrow"/>
        <family val="2"/>
      </rPr>
      <t>, Second  Quarter  2020</t>
    </r>
    <r>
      <rPr>
        <vertAlign val="superscript"/>
        <sz val="10"/>
        <rFont val="Arial Narrow"/>
        <family val="2"/>
      </rPr>
      <t>r</t>
    </r>
    <r>
      <rPr>
        <sz val="10"/>
        <rFont val="Arial Narrow"/>
        <family val="2"/>
      </rPr>
      <t xml:space="preserve"> and Third Quarter 2019 </t>
    </r>
  </si>
  <si>
    <t>Source:   Generation of Construction Statistics from Approved Building Permit: Third Quarter, 2020 - Preliminary Results</t>
  </si>
  <si>
    <t>*  excluding alteration and repair</t>
  </si>
  <si>
    <t>-  less than 0.1 percent increase or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</si>
</sst>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(* #,##0_);_(* \(#,##0\);_(* &quot;-&quot;?_);_(@_)"/>
    <numFmt numFmtId="170" formatCode="_(* #,##0_);_(* \(#,##0\);_(* \-??_);_(@_)"/>
    <numFmt numFmtId="171" formatCode="#,##0.0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</numFmts>
  <fonts count="17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9"/>
      <color indexed="8"/>
      <name val="Arial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164" fontId="6" fillId="0" borderId="0" xfId="1" applyNumberFormat="1" applyFont="1"/>
    <xf numFmtId="164" fontId="5" fillId="0" borderId="0" xfId="1" applyNumberFormat="1" applyFont="1"/>
    <xf numFmtId="169" fontId="5" fillId="0" borderId="0" xfId="1" applyNumberFormat="1" applyFont="1" applyAlignment="1">
      <alignment horizontal="justify" vertical="justify"/>
    </xf>
    <xf numFmtId="167" fontId="5" fillId="0" borderId="0" xfId="2" applyNumberFormat="1" applyFont="1"/>
    <xf numFmtId="0" fontId="1" fillId="0" borderId="0" xfId="1" applyFont="1"/>
    <xf numFmtId="0" fontId="7" fillId="0" borderId="0" xfId="1" applyFont="1"/>
    <xf numFmtId="0" fontId="7" fillId="0" borderId="0" xfId="1" quotePrefix="1" applyFont="1" applyAlignment="1">
      <alignment horizontal="left"/>
    </xf>
    <xf numFmtId="3" fontId="7" fillId="0" borderId="0" xfId="1" applyNumberFormat="1" applyFont="1"/>
    <xf numFmtId="164" fontId="8" fillId="0" borderId="0" xfId="2" applyNumberFormat="1" applyFont="1"/>
    <xf numFmtId="166" fontId="8" fillId="0" borderId="0" xfId="1" applyNumberFormat="1" applyFont="1"/>
    <xf numFmtId="0" fontId="8" fillId="0" borderId="0" xfId="1" applyFont="1"/>
    <xf numFmtId="0" fontId="7" fillId="0" borderId="0" xfId="1" applyFont="1" applyAlignment="1">
      <alignment horizontal="right"/>
    </xf>
    <xf numFmtId="3" fontId="8" fillId="0" borderId="0" xfId="8" applyNumberFormat="1" applyFont="1"/>
    <xf numFmtId="166" fontId="7" fillId="0" borderId="0" xfId="1" applyNumberFormat="1" applyFont="1"/>
    <xf numFmtId="0" fontId="8" fillId="0" borderId="0" xfId="1" applyFont="1" applyAlignment="1">
      <alignment horizontal="left" vertical="center"/>
    </xf>
    <xf numFmtId="166" fontId="7" fillId="0" borderId="0" xfId="1" applyNumberFormat="1" applyFont="1" applyAlignment="1">
      <alignment horizontal="center"/>
    </xf>
    <xf numFmtId="3" fontId="9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167" fontId="10" fillId="0" borderId="0" xfId="2" applyNumberFormat="1" applyFont="1"/>
    <xf numFmtId="164" fontId="10" fillId="0" borderId="0" xfId="1" applyNumberFormat="1" applyFont="1"/>
    <xf numFmtId="166" fontId="10" fillId="0" borderId="0" xfId="1" applyNumberFormat="1" applyFont="1"/>
    <xf numFmtId="0" fontId="7" fillId="0" borderId="0" xfId="1" applyFont="1" applyAlignment="1">
      <alignment horizontal="left"/>
    </xf>
    <xf numFmtId="164" fontId="8" fillId="0" borderId="0" xfId="1" applyNumberFormat="1" applyFont="1"/>
    <xf numFmtId="0" fontId="7" fillId="0" borderId="0" xfId="1" applyFont="1" applyAlignment="1">
      <alignment horizontal="left" wrapText="1"/>
    </xf>
    <xf numFmtId="164" fontId="7" fillId="0" borderId="0" xfId="1" applyNumberFormat="1" applyFont="1"/>
    <xf numFmtId="168" fontId="7" fillId="0" borderId="0" xfId="1" applyNumberFormat="1" applyFont="1"/>
    <xf numFmtId="170" fontId="10" fillId="0" borderId="0" xfId="1" applyNumberFormat="1" applyFont="1"/>
    <xf numFmtId="166" fontId="7" fillId="0" borderId="0" xfId="1" applyNumberFormat="1" applyFont="1" applyAlignment="1">
      <alignment horizontal="right"/>
    </xf>
    <xf numFmtId="166" fontId="7" fillId="0" borderId="0" xfId="1" quotePrefix="1" applyNumberFormat="1" applyFont="1" applyAlignment="1">
      <alignment horizontal="right"/>
    </xf>
    <xf numFmtId="164" fontId="10" fillId="0" borderId="0" xfId="6" applyNumberFormat="1" applyFont="1"/>
    <xf numFmtId="164" fontId="10" fillId="0" borderId="0" xfId="7" applyNumberFormat="1" applyFont="1"/>
    <xf numFmtId="164" fontId="7" fillId="0" borderId="0" xfId="1" applyNumberFormat="1" applyFont="1" applyAlignment="1">
      <alignment horizontal="justify" vertical="justify"/>
    </xf>
    <xf numFmtId="166" fontId="7" fillId="0" borderId="0" xfId="2" applyNumberFormat="1" applyFont="1"/>
    <xf numFmtId="164" fontId="7" fillId="0" borderId="0" xfId="2" applyNumberFormat="1" applyFont="1"/>
    <xf numFmtId="0" fontId="7" fillId="0" borderId="2" xfId="1" applyFont="1" applyBorder="1" applyAlignment="1">
      <alignment horizontal="left"/>
    </xf>
    <xf numFmtId="3" fontId="7" fillId="0" borderId="2" xfId="1" applyNumberFormat="1" applyFont="1" applyBorder="1"/>
    <xf numFmtId="164" fontId="8" fillId="0" borderId="2" xfId="2" applyNumberFormat="1" applyFont="1" applyBorder="1"/>
    <xf numFmtId="166" fontId="8" fillId="0" borderId="2" xfId="1" applyNumberFormat="1" applyFont="1" applyBorder="1"/>
    <xf numFmtId="0" fontId="9" fillId="0" borderId="0" xfId="1" applyFont="1"/>
    <xf numFmtId="0" fontId="7" fillId="0" borderId="0" xfId="1" applyFont="1" applyAlignment="1">
      <alignment horizontal="center"/>
    </xf>
    <xf numFmtId="3" fontId="11" fillId="0" borderId="0" xfId="1" applyNumberFormat="1" applyFont="1"/>
    <xf numFmtId="166" fontId="11" fillId="0" borderId="0" xfId="1" applyNumberFormat="1" applyFont="1"/>
    <xf numFmtId="166" fontId="10" fillId="0" borderId="0" xfId="1" applyNumberFormat="1" applyFont="1" applyAlignment="1">
      <alignment horizontal="right"/>
    </xf>
    <xf numFmtId="166" fontId="10" fillId="0" borderId="0" xfId="2" applyNumberFormat="1" applyFont="1"/>
    <xf numFmtId="166" fontId="12" fillId="0" borderId="0" xfId="1" applyNumberFormat="1" applyFont="1"/>
    <xf numFmtId="0" fontId="9" fillId="0" borderId="0" xfId="1" applyFont="1" applyAlignment="1">
      <alignment horizontal="left" wrapText="1"/>
    </xf>
    <xf numFmtId="164" fontId="10" fillId="0" borderId="0" xfId="3" applyNumberFormat="1" applyFont="1"/>
    <xf numFmtId="164" fontId="10" fillId="0" borderId="0" xfId="4" applyNumberFormat="1" applyFont="1"/>
    <xf numFmtId="164" fontId="10" fillId="0" borderId="0" xfId="5" applyNumberFormat="1" applyFont="1"/>
    <xf numFmtId="0" fontId="4" fillId="0" borderId="0" xfId="1" applyFont="1" applyAlignment="1">
      <alignment vertical="center"/>
    </xf>
    <xf numFmtId="164" fontId="13" fillId="0" borderId="0" xfId="0" applyNumberFormat="1" applyFont="1"/>
    <xf numFmtId="164" fontId="13" fillId="0" borderId="0" xfId="3" applyNumberFormat="1" applyFont="1"/>
    <xf numFmtId="164" fontId="13" fillId="0" borderId="0" xfId="4" applyNumberFormat="1" applyFont="1"/>
    <xf numFmtId="164" fontId="13" fillId="0" borderId="0" xfId="5" applyNumberFormat="1" applyFont="1"/>
    <xf numFmtId="168" fontId="7" fillId="0" borderId="0" xfId="2" applyNumberFormat="1" applyFont="1"/>
    <xf numFmtId="3" fontId="10" fillId="0" borderId="0" xfId="0" applyNumberFormat="1" applyFont="1"/>
    <xf numFmtId="168" fontId="10" fillId="0" borderId="0" xfId="0" applyNumberFormat="1" applyFont="1"/>
    <xf numFmtId="3" fontId="7" fillId="0" borderId="0" xfId="0" applyNumberFormat="1" applyFont="1"/>
    <xf numFmtId="167" fontId="7" fillId="0" borderId="0" xfId="2" applyNumberFormat="1" applyFont="1"/>
    <xf numFmtId="171" fontId="7" fillId="0" borderId="0" xfId="0" applyNumberFormat="1" applyFont="1"/>
    <xf numFmtId="3" fontId="7" fillId="0" borderId="0" xfId="1" applyNumberFormat="1" applyFont="1" applyAlignment="1">
      <alignment horizontal="center"/>
    </xf>
    <xf numFmtId="173" fontId="6" fillId="0" borderId="0" xfId="1" applyNumberFormat="1" applyFont="1"/>
    <xf numFmtId="174" fontId="6" fillId="0" borderId="0" xfId="1" applyNumberFormat="1" applyFont="1"/>
    <xf numFmtId="43" fontId="7" fillId="0" borderId="0" xfId="1" applyNumberFormat="1" applyFont="1"/>
    <xf numFmtId="3" fontId="16" fillId="0" borderId="0" xfId="1" applyNumberFormat="1" applyFont="1"/>
    <xf numFmtId="166" fontId="16" fillId="0" borderId="0" xfId="1" applyNumberFormat="1" applyFont="1"/>
    <xf numFmtId="3" fontId="16" fillId="0" borderId="0" xfId="0" applyNumberFormat="1" applyFont="1"/>
    <xf numFmtId="172" fontId="7" fillId="0" borderId="0" xfId="1" applyNumberFormat="1" applyFont="1"/>
    <xf numFmtId="173" fontId="7" fillId="0" borderId="0" xfId="1" applyNumberFormat="1" applyFont="1"/>
    <xf numFmtId="0" fontId="16" fillId="0" borderId="0" xfId="1" applyFont="1"/>
    <xf numFmtId="164" fontId="10" fillId="0" borderId="0" xfId="1" applyNumberFormat="1" applyFont="1" applyFill="1"/>
    <xf numFmtId="170" fontId="8" fillId="0" borderId="0" xfId="0" applyNumberFormat="1" applyFont="1"/>
    <xf numFmtId="170" fontId="7" fillId="0" borderId="0" xfId="1" applyNumberFormat="1" applyFont="1"/>
    <xf numFmtId="0" fontId="7" fillId="0" borderId="0" xfId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3" fontId="9" fillId="0" borderId="8" xfId="1" applyNumberFormat="1" applyFont="1" applyBorder="1" applyAlignment="1">
      <alignment horizontal="center" vertical="center" wrapText="1"/>
    </xf>
    <xf numFmtId="3" fontId="9" fillId="0" borderId="9" xfId="1" applyNumberFormat="1" applyFont="1" applyBorder="1" applyAlignment="1">
      <alignment horizontal="center" vertical="center" wrapText="1"/>
    </xf>
    <xf numFmtId="3" fontId="9" fillId="0" borderId="3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3" fontId="7" fillId="0" borderId="0" xfId="1" applyNumberFormat="1" applyFont="1" applyAlignment="1">
      <alignment horizontal="center"/>
    </xf>
  </cellXfs>
  <cellStyles count="9">
    <cellStyle name="Comma 2" xfId="2" xr:uid="{00000000-0005-0000-0000-000000000000}"/>
    <cellStyle name="Normal" xfId="0" builtinId="0"/>
    <cellStyle name="Normal 2" xfId="1" xr:uid="{00000000-0005-0000-0000-000002000000}"/>
    <cellStyle name="Normal 38" xfId="3" xr:uid="{00000000-0005-0000-0000-000003000000}"/>
    <cellStyle name="Normal 39" xfId="4" xr:uid="{00000000-0005-0000-0000-000004000000}"/>
    <cellStyle name="Normal 40" xfId="5" xr:uid="{00000000-0005-0000-0000-000005000000}"/>
    <cellStyle name="Normal 56" xfId="6" xr:uid="{00000000-0005-0000-0000-000006000000}"/>
    <cellStyle name="Normal 57" xfId="7" xr:uid="{00000000-0005-0000-0000-000007000000}"/>
    <cellStyle name="Normal 6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cuments\02122020%203Q2020%20Building%20Permits%20SR%20v1\Attachment1_Table%201%20Comparative%203Q2020%20BPCS.wrk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NON-RESIDENTIAL"/>
    </sheetNames>
    <sheetDataSet>
      <sheetData sheetId="0">
        <row r="9">
          <cell r="C9">
            <v>28696</v>
          </cell>
          <cell r="I9">
            <v>44376</v>
          </cell>
        </row>
        <row r="10">
          <cell r="I10">
            <v>10884605</v>
          </cell>
        </row>
        <row r="11">
          <cell r="I11">
            <v>126495987.973</v>
          </cell>
        </row>
      </sheetData>
      <sheetData sheetId="1">
        <row r="55">
          <cell r="C55">
            <v>4387867.4670000002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56"/>
  <sheetViews>
    <sheetView tabSelected="1" zoomScale="118" zoomScaleNormal="78" zoomScaleSheetLayoutView="70" workbookViewId="0">
      <selection activeCell="C19" sqref="C19"/>
    </sheetView>
  </sheetViews>
  <sheetFormatPr defaultColWidth="9" defaultRowHeight="13.8" x14ac:dyDescent="0.3"/>
  <cols>
    <col min="1" max="1" width="1.69921875" style="9" customWidth="1"/>
    <col min="2" max="2" width="24.19921875" style="9" customWidth="1"/>
    <col min="3" max="3" width="10.59765625" style="9" customWidth="1"/>
    <col min="4" max="4" width="8.59765625" style="9" customWidth="1"/>
    <col min="5" max="5" width="9.59765625" style="9" customWidth="1"/>
    <col min="6" max="6" width="10.59765625" style="9" customWidth="1"/>
    <col min="7" max="7" width="8.59765625" style="9" customWidth="1"/>
    <col min="8" max="8" width="9.59765625" style="9" customWidth="1"/>
    <col min="9" max="9" width="10.59765625" style="11" customWidth="1"/>
    <col min="10" max="10" width="8.59765625" style="11" customWidth="1"/>
    <col min="11" max="11" width="9.59765625" style="17" customWidth="1"/>
    <col min="12" max="16" width="9" style="9"/>
    <col min="17" max="17" width="9.69921875" style="9" bestFit="1" customWidth="1"/>
    <col min="18" max="16384" width="9" style="9"/>
  </cols>
  <sheetData>
    <row r="1" spans="2:17" s="44" customFormat="1" ht="15.75" customHeight="1" x14ac:dyDescent="0.3">
      <c r="B1" s="79" t="s">
        <v>26</v>
      </c>
      <c r="C1" s="79"/>
      <c r="D1" s="79"/>
      <c r="E1" s="79"/>
      <c r="F1" s="79"/>
      <c r="G1" s="79"/>
      <c r="H1" s="79"/>
      <c r="I1" s="79"/>
      <c r="J1" s="79"/>
      <c r="K1" s="79"/>
    </row>
    <row r="2" spans="2:17" s="44" customFormat="1" ht="15.75" customHeight="1" x14ac:dyDescent="0.3"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</row>
    <row r="3" spans="2:17" s="44" customFormat="1" ht="5.0999999999999996" customHeight="1" x14ac:dyDescent="0.3">
      <c r="B3" s="45"/>
      <c r="C3" s="45"/>
      <c r="D3" s="45"/>
      <c r="E3" s="45"/>
      <c r="F3" s="45"/>
      <c r="G3" s="45"/>
      <c r="H3" s="45"/>
      <c r="I3" s="45"/>
      <c r="J3" s="45"/>
      <c r="K3" s="19"/>
    </row>
    <row r="4" spans="2:17" ht="14.4" thickBot="1" x14ac:dyDescent="0.35"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2:17" ht="16.5" customHeight="1" thickTop="1" x14ac:dyDescent="0.3">
      <c r="B5" s="82" t="s">
        <v>0</v>
      </c>
      <c r="C5" s="84" t="s">
        <v>31</v>
      </c>
      <c r="D5" s="85"/>
      <c r="E5" s="86"/>
      <c r="F5" s="87" t="s">
        <v>30</v>
      </c>
      <c r="G5" s="87"/>
      <c r="H5" s="87"/>
      <c r="I5" s="87" t="s">
        <v>32</v>
      </c>
      <c r="J5" s="87"/>
      <c r="K5" s="84"/>
    </row>
    <row r="6" spans="2:17" ht="69" customHeight="1" thickBot="1" x14ac:dyDescent="0.35">
      <c r="B6" s="83"/>
      <c r="C6" s="20" t="s">
        <v>23</v>
      </c>
      <c r="D6" s="20" t="s">
        <v>24</v>
      </c>
      <c r="E6" s="21" t="s">
        <v>25</v>
      </c>
      <c r="F6" s="20" t="s">
        <v>23</v>
      </c>
      <c r="G6" s="20" t="s">
        <v>24</v>
      </c>
      <c r="H6" s="21" t="s">
        <v>25</v>
      </c>
      <c r="I6" s="20" t="s">
        <v>23</v>
      </c>
      <c r="J6" s="20" t="s">
        <v>24</v>
      </c>
      <c r="K6" s="22" t="s">
        <v>25</v>
      </c>
    </row>
    <row r="7" spans="2:17" ht="14.4" thickTop="1" x14ac:dyDescent="0.3">
      <c r="J7" s="17"/>
    </row>
    <row r="8" spans="2:17" x14ac:dyDescent="0.3">
      <c r="B8" s="23" t="s">
        <v>1</v>
      </c>
      <c r="I8" s="46" t="s">
        <v>2</v>
      </c>
      <c r="J8" s="47"/>
      <c r="Q8" s="77"/>
    </row>
    <row r="9" spans="2:17" x14ac:dyDescent="0.3">
      <c r="B9" s="27" t="s">
        <v>3</v>
      </c>
      <c r="C9" s="28">
        <v>28696</v>
      </c>
      <c r="D9" s="17">
        <f>(C9/C$9)*100</f>
        <v>100</v>
      </c>
      <c r="E9" s="17">
        <f>(C9-I9)/I9*100</f>
        <v>-35.334414999098612</v>
      </c>
      <c r="F9" s="28">
        <v>17112</v>
      </c>
      <c r="G9" s="65">
        <f>(F9/F$9)*100</f>
        <v>100</v>
      </c>
      <c r="H9" s="17">
        <v>-63.16276666738424</v>
      </c>
      <c r="I9" s="28">
        <v>44376</v>
      </c>
      <c r="J9" s="48">
        <f>(I9/I$9)*100</f>
        <v>100</v>
      </c>
      <c r="K9" s="17">
        <v>-2.637237263592084</v>
      </c>
      <c r="Q9" s="77"/>
    </row>
    <row r="10" spans="2:17" x14ac:dyDescent="0.3">
      <c r="B10" s="27" t="s">
        <v>4</v>
      </c>
      <c r="C10" s="28">
        <v>5655726</v>
      </c>
      <c r="D10" s="17">
        <f>(C10/C$10)*100</f>
        <v>100</v>
      </c>
      <c r="E10" s="17">
        <f t="shared" ref="E10:E11" si="0">(C10-I10)/I10*100</f>
        <v>-48.039216857203357</v>
      </c>
      <c r="F10" s="28">
        <v>2711262</v>
      </c>
      <c r="G10" s="65">
        <f>(F10/F$10)*100</f>
        <v>100</v>
      </c>
      <c r="H10" s="17">
        <v>-75.332654008170095</v>
      </c>
      <c r="I10" s="28">
        <v>10884605</v>
      </c>
      <c r="J10" s="17">
        <f>(I10/I$10)*100</f>
        <v>100</v>
      </c>
      <c r="K10" s="17">
        <v>4.1610824188564335</v>
      </c>
    </row>
    <row r="11" spans="2:17" x14ac:dyDescent="0.3">
      <c r="B11" s="27" t="s">
        <v>5</v>
      </c>
      <c r="C11" s="28">
        <v>64018854.197000004</v>
      </c>
      <c r="D11" s="17">
        <f>(C11/C$11)*100</f>
        <v>100</v>
      </c>
      <c r="E11" s="17">
        <f t="shared" si="0"/>
        <v>-49.390605012180671</v>
      </c>
      <c r="F11" s="28">
        <v>26953714.936999999</v>
      </c>
      <c r="G11" s="65">
        <f>(F11/F$11)*100</f>
        <v>100</v>
      </c>
      <c r="H11" s="17">
        <v>-79.717259355917008</v>
      </c>
      <c r="I11" s="28">
        <v>126495987.973</v>
      </c>
      <c r="J11" s="48">
        <f>(I11/I$11)*100</f>
        <v>100</v>
      </c>
      <c r="K11" s="17">
        <v>11.181003092741168</v>
      </c>
    </row>
    <row r="12" spans="2:17" x14ac:dyDescent="0.3">
      <c r="B12" s="29" t="s">
        <v>29</v>
      </c>
      <c r="C12" s="76">
        <f>(C11-'NON-RESIDENTIAL'!C45-'NON-RESIDENTIAL'!C55)/RESIDENTIAL!C10*1000</f>
        <v>10531.152051390045</v>
      </c>
      <c r="D12" s="17"/>
      <c r="E12" s="17">
        <f>(C12-I12)/I12*100</f>
        <v>-3.4582793350241889</v>
      </c>
      <c r="F12" s="76">
        <f>(F11-'NON-RESIDENTIAL'!F45-'NON-RESIDENTIAL'!F55)/RESIDENTIAL!F10*1000</f>
        <v>9725.5790613374884</v>
      </c>
      <c r="G12" s="61"/>
      <c r="H12" s="26">
        <v>-14.820341317670295</v>
      </c>
      <c r="I12" s="76">
        <f>(I11-'NON-RESIDENTIAL'!I45-'NON-RESIDENTIAL'!I55)/RESIDENTIAL!I10*1000</f>
        <v>10908.394815062191</v>
      </c>
      <c r="J12" s="26"/>
      <c r="K12" s="17">
        <v>7.8989435817034135</v>
      </c>
      <c r="L12" s="75"/>
      <c r="Q12" s="78"/>
    </row>
    <row r="13" spans="2:17" x14ac:dyDescent="0.3">
      <c r="B13" s="27"/>
      <c r="C13" s="70"/>
      <c r="D13" s="71"/>
      <c r="E13" s="70"/>
      <c r="F13" s="70"/>
      <c r="G13" s="72"/>
      <c r="H13" s="72"/>
      <c r="I13" s="70"/>
      <c r="J13" s="17"/>
    </row>
    <row r="14" spans="2:17" x14ac:dyDescent="0.3">
      <c r="B14" s="23" t="s">
        <v>6</v>
      </c>
      <c r="C14" s="24"/>
      <c r="D14" s="49"/>
      <c r="E14" s="49"/>
      <c r="F14" s="24"/>
      <c r="G14" s="24"/>
      <c r="H14" s="49"/>
      <c r="I14" s="24"/>
      <c r="J14" s="26"/>
    </row>
    <row r="15" spans="2:17" x14ac:dyDescent="0.3">
      <c r="B15" s="27" t="s">
        <v>3</v>
      </c>
      <c r="C15" s="28">
        <v>20178</v>
      </c>
      <c r="D15" s="17">
        <f>(C15/C$9)*100</f>
        <v>70.316420407025376</v>
      </c>
      <c r="E15" s="17">
        <f>(C15-I15)/I15*100</f>
        <v>-37.234042553191486</v>
      </c>
      <c r="F15" s="28">
        <v>12854</v>
      </c>
      <c r="G15" s="65">
        <f>(F15/F$9)*100</f>
        <v>75.116877045348289</v>
      </c>
      <c r="H15" s="17">
        <v>-62.819622816151799</v>
      </c>
      <c r="I15" s="28">
        <v>32148</v>
      </c>
      <c r="J15" s="17">
        <f>(I15/I$9)*100</f>
        <v>72.444564629529467</v>
      </c>
      <c r="K15" s="17">
        <v>-3.7052568518795868</v>
      </c>
    </row>
    <row r="16" spans="2:17" x14ac:dyDescent="0.3">
      <c r="B16" s="27" t="s">
        <v>4</v>
      </c>
      <c r="C16" s="28">
        <v>2773432</v>
      </c>
      <c r="D16" s="17">
        <f>(C16/C$10)*100</f>
        <v>49.03759481983392</v>
      </c>
      <c r="E16" s="17">
        <f t="shared" ref="E16:E19" si="1">(C16-I16)/I16*100</f>
        <v>-46.661220150417698</v>
      </c>
      <c r="F16" s="28">
        <v>1406112</v>
      </c>
      <c r="G16" s="65">
        <f>(F16/F$10)*100</f>
        <v>51.861900472916304</v>
      </c>
      <c r="H16" s="17">
        <v>-75.151904138521871</v>
      </c>
      <c r="I16" s="28">
        <v>5199654</v>
      </c>
      <c r="J16" s="17">
        <f>(I16/I$10)*100</f>
        <v>47.770718367823179</v>
      </c>
      <c r="K16" s="17">
        <v>-7.2273623269496756</v>
      </c>
    </row>
    <row r="17" spans="2:11" x14ac:dyDescent="0.3">
      <c r="B17" s="27" t="s">
        <v>5</v>
      </c>
      <c r="C17" s="28">
        <v>28941098.831</v>
      </c>
      <c r="D17" s="17">
        <f>(C17/C$11)*100</f>
        <v>45.207149040721525</v>
      </c>
      <c r="E17" s="17">
        <f t="shared" si="1"/>
        <v>-46.026920774932478</v>
      </c>
      <c r="F17" s="28">
        <v>13484740.124</v>
      </c>
      <c r="G17" s="65">
        <f>(F17/F$11)*100</f>
        <v>50.029245154215005</v>
      </c>
      <c r="H17" s="17">
        <v>-80.475404666737461</v>
      </c>
      <c r="I17" s="28">
        <v>53621359.475000001</v>
      </c>
      <c r="J17" s="17">
        <f>(I17/I$11)*100</f>
        <v>42.389770880674284</v>
      </c>
      <c r="K17" s="17">
        <v>1.5716153845006995</v>
      </c>
    </row>
    <row r="18" spans="2:11" x14ac:dyDescent="0.3">
      <c r="B18" s="29" t="s">
        <v>22</v>
      </c>
      <c r="C18" s="25">
        <f>C17/C16*1000</f>
        <v>10435.121117445822</v>
      </c>
      <c r="D18" s="17"/>
      <c r="E18" s="17">
        <f t="shared" si="1"/>
        <v>1.1891898863715542</v>
      </c>
      <c r="F18" s="25">
        <f>F17/F16*1000</f>
        <v>9590.089640085569</v>
      </c>
      <c r="G18" s="61"/>
      <c r="H18" s="26">
        <v>-21.424178970866649</v>
      </c>
      <c r="I18" s="25">
        <f>I17/I16*1000</f>
        <v>10312.486075996596</v>
      </c>
      <c r="J18" s="26"/>
      <c r="K18" s="17">
        <v>9.4844535330123634</v>
      </c>
    </row>
    <row r="19" spans="2:11" x14ac:dyDescent="0.3">
      <c r="B19" s="29" t="s">
        <v>7</v>
      </c>
      <c r="C19" s="31">
        <f>C16/C15</f>
        <v>137.44831004063832</v>
      </c>
      <c r="D19" s="26"/>
      <c r="E19" s="17">
        <f t="shared" si="1"/>
        <v>-15.019571087106165</v>
      </c>
      <c r="F19" s="31">
        <f>F16/F15</f>
        <v>109.39100669052435</v>
      </c>
      <c r="G19" s="62"/>
      <c r="H19" s="26">
        <v>-33.16879025027059</v>
      </c>
      <c r="I19" s="31">
        <f>I16/I15</f>
        <v>161.74113475177305</v>
      </c>
      <c r="J19" s="50"/>
      <c r="K19" s="17">
        <v>-3.6576300636187242</v>
      </c>
    </row>
    <row r="20" spans="2:11" ht="5.0999999999999996" customHeight="1" x14ac:dyDescent="0.3">
      <c r="B20" s="27"/>
      <c r="C20" s="25"/>
      <c r="D20" s="26"/>
      <c r="E20" s="26"/>
      <c r="F20" s="25"/>
      <c r="G20" s="61"/>
      <c r="H20" s="26"/>
      <c r="I20" s="25"/>
      <c r="J20" s="26"/>
    </row>
    <row r="21" spans="2:11" x14ac:dyDescent="0.3">
      <c r="B21" s="23" t="s">
        <v>8</v>
      </c>
      <c r="C21" s="25"/>
      <c r="D21" s="26"/>
      <c r="E21" s="26"/>
      <c r="F21" s="25"/>
      <c r="G21" s="61"/>
      <c r="H21" s="26"/>
      <c r="I21" s="25"/>
      <c r="J21" s="26"/>
    </row>
    <row r="22" spans="2:11" x14ac:dyDescent="0.3">
      <c r="B22" s="27" t="s">
        <v>3</v>
      </c>
      <c r="C22" s="25">
        <v>17294</v>
      </c>
      <c r="D22" s="17">
        <f>(C22/C$15)*100</f>
        <v>85.707205867776779</v>
      </c>
      <c r="E22" s="17">
        <f t="shared" ref="E22:E26" si="2">(C22-I22)/I22*100</f>
        <v>-33.533187286213924</v>
      </c>
      <c r="F22" s="25">
        <v>11183</v>
      </c>
      <c r="G22" s="65">
        <f>(F22/F$15)*100</f>
        <v>87.00015559358954</v>
      </c>
      <c r="H22" s="17">
        <v>-62.662348502554174</v>
      </c>
      <c r="I22" s="56">
        <v>26019</v>
      </c>
      <c r="J22" s="17">
        <f>(I22/I$15)*100</f>
        <v>80.935050391937295</v>
      </c>
      <c r="K22" s="17">
        <v>-5.9803425598034252</v>
      </c>
    </row>
    <row r="23" spans="2:11" x14ac:dyDescent="0.3">
      <c r="B23" s="27" t="s">
        <v>4</v>
      </c>
      <c r="C23" s="25">
        <v>1910457</v>
      </c>
      <c r="D23" s="17">
        <f>(C23/C$16)*100</f>
        <v>68.884219984481319</v>
      </c>
      <c r="E23" s="17">
        <f t="shared" si="2"/>
        <v>-31.107259810269344</v>
      </c>
      <c r="F23" s="25">
        <v>1037482</v>
      </c>
      <c r="G23" s="65">
        <f>(F23/F$16)*100</f>
        <v>73.783738421974917</v>
      </c>
      <c r="H23" s="17">
        <v>-64.05349210358456</v>
      </c>
      <c r="I23" s="56">
        <v>2773089</v>
      </c>
      <c r="J23" s="17">
        <f>(I23/I$16)*100</f>
        <v>53.33218325680901</v>
      </c>
      <c r="K23" s="17">
        <v>0.77561664485021509</v>
      </c>
    </row>
    <row r="24" spans="2:11" x14ac:dyDescent="0.3">
      <c r="B24" s="27" t="s">
        <v>5</v>
      </c>
      <c r="C24" s="25">
        <v>19223897.476</v>
      </c>
      <c r="D24" s="17">
        <f>(C24/C$17)*100</f>
        <v>66.424214188469207</v>
      </c>
      <c r="E24" s="17">
        <f t="shared" si="2"/>
        <v>-33.053188089763843</v>
      </c>
      <c r="F24" s="25">
        <v>9899242.4250000007</v>
      </c>
      <c r="G24" s="65">
        <f>(F24/F$17)*100</f>
        <v>73.41070227509563</v>
      </c>
      <c r="H24" s="17">
        <v>-65.789733236596248</v>
      </c>
      <c r="I24" s="56">
        <v>28715179.897999998</v>
      </c>
      <c r="J24" s="17">
        <f>(I24/I$17)*100</f>
        <v>53.551756574519402</v>
      </c>
      <c r="K24" s="17">
        <v>10.931381461395997</v>
      </c>
    </row>
    <row r="25" spans="2:11" x14ac:dyDescent="0.3">
      <c r="B25" s="29" t="s">
        <v>22</v>
      </c>
      <c r="C25" s="25">
        <f>C24/C23*1000</f>
        <v>10062.460173665255</v>
      </c>
      <c r="D25" s="26"/>
      <c r="E25" s="17">
        <f t="shared" si="2"/>
        <v>-2.8245766885384564</v>
      </c>
      <c r="F25" s="25">
        <f>F24/F23*1000</f>
        <v>9541.6040230095568</v>
      </c>
      <c r="G25" s="61"/>
      <c r="H25" s="26">
        <v>-4.8300689958949183</v>
      </c>
      <c r="I25" s="25">
        <f>I24/I23*1000</f>
        <v>10354.943493699624</v>
      </c>
      <c r="J25" s="26"/>
      <c r="K25" s="17">
        <v>10.07760126374257</v>
      </c>
    </row>
    <row r="26" spans="2:11" x14ac:dyDescent="0.3">
      <c r="B26" s="29" t="s">
        <v>7</v>
      </c>
      <c r="C26" s="31">
        <f>C23/C22</f>
        <v>110.46935353301723</v>
      </c>
      <c r="D26" s="26"/>
      <c r="E26" s="17">
        <f t="shared" si="2"/>
        <v>3.6498327163526008</v>
      </c>
      <c r="F26" s="31">
        <f>F23/F22</f>
        <v>92.773137798444068</v>
      </c>
      <c r="G26" s="62"/>
      <c r="H26" s="26">
        <v>-3.7258465523080777</v>
      </c>
      <c r="I26" s="31">
        <f>I23/I22</f>
        <v>106.57938429609132</v>
      </c>
      <c r="J26" s="50"/>
      <c r="K26" s="17">
        <v>7.185687959936395</v>
      </c>
    </row>
    <row r="27" spans="2:11" ht="5.0999999999999996" customHeight="1" x14ac:dyDescent="0.3">
      <c r="B27" s="27"/>
      <c r="C27" s="25"/>
      <c r="D27" s="17"/>
      <c r="E27" s="17"/>
      <c r="F27" s="25"/>
      <c r="G27" s="65"/>
      <c r="H27" s="17"/>
      <c r="I27" s="25"/>
      <c r="J27" s="26"/>
    </row>
    <row r="28" spans="2:11" x14ac:dyDescent="0.3">
      <c r="B28" s="23" t="s">
        <v>9</v>
      </c>
      <c r="C28" s="25"/>
      <c r="D28" s="17"/>
      <c r="E28" s="17"/>
      <c r="F28" s="25"/>
      <c r="G28" s="65"/>
      <c r="H28" s="17"/>
      <c r="I28" s="25"/>
      <c r="J28" s="26"/>
    </row>
    <row r="29" spans="2:11" x14ac:dyDescent="0.3">
      <c r="B29" s="27" t="s">
        <v>3</v>
      </c>
      <c r="C29" s="25">
        <v>701</v>
      </c>
      <c r="D29" s="17">
        <f>(C29/C$15)*100</f>
        <v>3.4740806819308157</v>
      </c>
      <c r="E29" s="17">
        <f t="shared" ref="E29:E33" si="3">(C29-I29)/I29*100</f>
        <v>-57.973621103117502</v>
      </c>
      <c r="F29" s="25">
        <v>859</v>
      </c>
      <c r="G29" s="65">
        <f>(F29/F$15)*100</f>
        <v>6.6827446709195577</v>
      </c>
      <c r="H29" s="17">
        <v>1.1778563015312131</v>
      </c>
      <c r="I29" s="56">
        <v>1668</v>
      </c>
      <c r="J29" s="17">
        <f>(I29/I$15)*100</f>
        <v>5.1885031728256816</v>
      </c>
      <c r="K29" s="17">
        <v>180.80808080808083</v>
      </c>
    </row>
    <row r="30" spans="2:11" x14ac:dyDescent="0.3">
      <c r="B30" s="27" t="s">
        <v>4</v>
      </c>
      <c r="C30" s="25">
        <v>75202</v>
      </c>
      <c r="D30" s="17">
        <f>(C30/C$16)*100</f>
        <v>2.7115141095941779</v>
      </c>
      <c r="E30" s="17">
        <f t="shared" si="3"/>
        <v>-47.045320113793196</v>
      </c>
      <c r="F30" s="25">
        <v>72501</v>
      </c>
      <c r="G30" s="65">
        <f>(F30/F$16)*100</f>
        <v>5.1561326551512261</v>
      </c>
      <c r="H30" s="17">
        <v>-23.434925864909388</v>
      </c>
      <c r="I30" s="56">
        <v>142012</v>
      </c>
      <c r="J30" s="17">
        <f>(I30/I$16)*100</f>
        <v>2.7311817286304048</v>
      </c>
      <c r="K30" s="17">
        <v>65.642568875825219</v>
      </c>
    </row>
    <row r="31" spans="2:11" x14ac:dyDescent="0.3">
      <c r="B31" s="27" t="s">
        <v>5</v>
      </c>
      <c r="C31" s="25">
        <v>796754.429</v>
      </c>
      <c r="D31" s="17">
        <f>(C31/C$17)*100</f>
        <v>2.7530206563773021</v>
      </c>
      <c r="E31" s="17">
        <f t="shared" si="3"/>
        <v>-52.954780001515786</v>
      </c>
      <c r="F31" s="25">
        <v>542185.18000000005</v>
      </c>
      <c r="G31" s="65">
        <f>(F31/F$17)*100</f>
        <v>4.0207313972259993</v>
      </c>
      <c r="H31" s="17">
        <v>-43.711380839293952</v>
      </c>
      <c r="I31" s="56">
        <v>1693592.737</v>
      </c>
      <c r="J31" s="17">
        <f>(I31/I$17)*100</f>
        <v>3.1584293154477132</v>
      </c>
      <c r="K31" s="17">
        <v>115.94262078536637</v>
      </c>
    </row>
    <row r="32" spans="2:11" x14ac:dyDescent="0.3">
      <c r="B32" s="29" t="s">
        <v>22</v>
      </c>
      <c r="C32" s="25">
        <f>C31/C30*1000</f>
        <v>10594.856905401452</v>
      </c>
      <c r="D32" s="26"/>
      <c r="E32" s="17">
        <f t="shared" si="3"/>
        <v>-11.15946673725781</v>
      </c>
      <c r="F32" s="25">
        <f>F31/F30*1000</f>
        <v>7478.313126715494</v>
      </c>
      <c r="G32" s="61"/>
      <c r="H32" s="26">
        <v>-26.482642645403821</v>
      </c>
      <c r="I32" s="25">
        <f>I31/I30*1000</f>
        <v>11925.701609723123</v>
      </c>
      <c r="J32" s="26"/>
      <c r="K32" s="17">
        <v>30.36662148559699</v>
      </c>
    </row>
    <row r="33" spans="2:11" x14ac:dyDescent="0.3">
      <c r="B33" s="29" t="s">
        <v>7</v>
      </c>
      <c r="C33" s="31">
        <f>C30/C29</f>
        <v>107.27817403708987</v>
      </c>
      <c r="D33" s="26"/>
      <c r="E33" s="17">
        <f t="shared" si="3"/>
        <v>26.003432311259534</v>
      </c>
      <c r="F33" s="31">
        <f>F30/F29</f>
        <v>84.401629802095457</v>
      </c>
      <c r="G33" s="62"/>
      <c r="H33" s="26">
        <v>-24.326253852512309</v>
      </c>
      <c r="I33" s="31">
        <f>I30/I29</f>
        <v>85.139088729016791</v>
      </c>
      <c r="J33" s="50"/>
      <c r="K33" s="17">
        <v>-41.012178709688143</v>
      </c>
    </row>
    <row r="34" spans="2:11" ht="5.0999999999999996" customHeight="1" x14ac:dyDescent="0.3">
      <c r="B34" s="29"/>
      <c r="C34" s="25"/>
      <c r="D34" s="26"/>
      <c r="E34" s="26"/>
      <c r="F34" s="25"/>
      <c r="G34" s="61"/>
      <c r="H34" s="26"/>
      <c r="I34" s="25"/>
      <c r="J34" s="26"/>
    </row>
    <row r="35" spans="2:11" x14ac:dyDescent="0.3">
      <c r="B35" s="51" t="s">
        <v>10</v>
      </c>
      <c r="C35" s="25"/>
      <c r="D35" s="26"/>
      <c r="E35" s="26"/>
      <c r="F35" s="25"/>
      <c r="G35" s="61"/>
      <c r="H35" s="26"/>
      <c r="I35" s="25"/>
      <c r="J35" s="26"/>
    </row>
    <row r="36" spans="2:11" x14ac:dyDescent="0.3">
      <c r="B36" s="27" t="s">
        <v>3</v>
      </c>
      <c r="C36" s="25">
        <v>2154</v>
      </c>
      <c r="D36" s="17">
        <f>(C36/C$15)*100</f>
        <v>10.674992566161166</v>
      </c>
      <c r="E36" s="17">
        <f t="shared" ref="E36:E40" si="4">(C36-I36)/I36*100</f>
        <v>-50.596330275229363</v>
      </c>
      <c r="F36" s="25">
        <v>794</v>
      </c>
      <c r="G36" s="65">
        <f>(F36/F$15)*100</f>
        <v>6.177065504901198</v>
      </c>
      <c r="H36" s="17">
        <v>-78.180818906292942</v>
      </c>
      <c r="I36" s="56">
        <v>4360</v>
      </c>
      <c r="J36" s="17">
        <f>(I36/I$15)*100</f>
        <v>13.562274480527561</v>
      </c>
      <c r="K36" s="17">
        <v>-12.921909326942279</v>
      </c>
    </row>
    <row r="37" spans="2:11" x14ac:dyDescent="0.3">
      <c r="B37" s="27" t="s">
        <v>4</v>
      </c>
      <c r="C37" s="25">
        <v>558566</v>
      </c>
      <c r="D37" s="17">
        <f>(C37/C$16)*100</f>
        <v>20.139884446418733</v>
      </c>
      <c r="E37" s="17">
        <f t="shared" si="4"/>
        <v>-50.781889523024034</v>
      </c>
      <c r="F37" s="25">
        <v>178670</v>
      </c>
      <c r="G37" s="65">
        <f>(F37/F$16)*100</f>
        <v>12.70666917002344</v>
      </c>
      <c r="H37" s="17">
        <v>-82.962358321620172</v>
      </c>
      <c r="I37" s="56">
        <v>1134879</v>
      </c>
      <c r="J37" s="17">
        <f>(I37/I$16)*100</f>
        <v>21.826048425529855</v>
      </c>
      <c r="K37" s="17">
        <v>-5.1615183797353259</v>
      </c>
    </row>
    <row r="38" spans="2:11" x14ac:dyDescent="0.3">
      <c r="B38" s="27" t="s">
        <v>5</v>
      </c>
      <c r="C38" s="25">
        <v>4953348.9110000003</v>
      </c>
      <c r="D38" s="17">
        <f>(C38/C$17)*100</f>
        <v>17.115275891647432</v>
      </c>
      <c r="E38" s="17">
        <f t="shared" si="4"/>
        <v>-50.690346337948085</v>
      </c>
      <c r="F38" s="25">
        <v>1577175.8230000001</v>
      </c>
      <c r="G38" s="65">
        <f>(F38/F$17)*100</f>
        <v>11.696004583677212</v>
      </c>
      <c r="H38" s="17">
        <v>-83.641818568727928</v>
      </c>
      <c r="I38" s="56">
        <v>10045393.839</v>
      </c>
      <c r="J38" s="17">
        <f>(I38/I$17)*100</f>
        <v>18.733940984251777</v>
      </c>
      <c r="K38" s="17">
        <v>-6.4793160481621186</v>
      </c>
    </row>
    <row r="39" spans="2:11" x14ac:dyDescent="0.3">
      <c r="B39" s="29" t="s">
        <v>22</v>
      </c>
      <c r="C39" s="25">
        <f>C38/C37*1000</f>
        <v>8867.9742608751712</v>
      </c>
      <c r="D39" s="26"/>
      <c r="E39" s="17">
        <f t="shared" si="4"/>
        <v>0.18599491973342069</v>
      </c>
      <c r="F39" s="25">
        <f>F38/F37*1000</f>
        <v>8827.3119326131964</v>
      </c>
      <c r="G39" s="61"/>
      <c r="H39" s="26">
        <v>-3.9879946998179516</v>
      </c>
      <c r="I39" s="25">
        <f>I38/I37*1000</f>
        <v>8851.5109002809986</v>
      </c>
      <c r="J39" s="26"/>
      <c r="K39" s="17">
        <v>-1.3895178896930114</v>
      </c>
    </row>
    <row r="40" spans="2:11" x14ac:dyDescent="0.3">
      <c r="B40" s="29" t="s">
        <v>7</v>
      </c>
      <c r="C40" s="31">
        <f>C37/C36</f>
        <v>259.31569173630453</v>
      </c>
      <c r="D40" s="26"/>
      <c r="E40" s="17">
        <f t="shared" si="4"/>
        <v>-0.37559810602823979</v>
      </c>
      <c r="F40" s="31">
        <f>F37/F36</f>
        <v>225.02518891687657</v>
      </c>
      <c r="G40" s="62"/>
      <c r="H40" s="26">
        <v>-21.914385305259206</v>
      </c>
      <c r="I40" s="31">
        <f>I37/I36</f>
        <v>260.29334862385321</v>
      </c>
      <c r="J40" s="50"/>
      <c r="K40" s="17">
        <v>8.9119902460241356</v>
      </c>
    </row>
    <row r="41" spans="2:11" ht="5.0999999999999996" customHeight="1" x14ac:dyDescent="0.3">
      <c r="B41" s="29"/>
      <c r="C41" s="25"/>
      <c r="D41" s="26"/>
      <c r="E41" s="26"/>
      <c r="F41" s="25"/>
      <c r="G41" s="61"/>
      <c r="H41" s="26"/>
      <c r="I41" s="25"/>
      <c r="J41" s="26"/>
    </row>
    <row r="42" spans="2:11" x14ac:dyDescent="0.3">
      <c r="B42" s="51" t="s">
        <v>11</v>
      </c>
      <c r="C42" s="25"/>
      <c r="D42" s="26"/>
      <c r="E42" s="26"/>
      <c r="F42" s="25"/>
      <c r="G42" s="61"/>
      <c r="H42" s="26"/>
      <c r="I42" s="25"/>
      <c r="J42" s="26"/>
    </row>
    <row r="43" spans="2:11" x14ac:dyDescent="0.3">
      <c r="B43" s="27" t="s">
        <v>3</v>
      </c>
      <c r="C43" s="25">
        <v>9</v>
      </c>
      <c r="D43" s="17">
        <f>(C43/C$15)*100</f>
        <v>4.4603033006244429E-2</v>
      </c>
      <c r="E43" s="17">
        <f t="shared" ref="E43:E47" si="5">(C43-I43)/I43*100</f>
        <v>-80.434782608695656</v>
      </c>
      <c r="F43" s="25">
        <v>13</v>
      </c>
      <c r="G43" s="65">
        <f>(F43/F$15)*100</f>
        <v>0.10113583320367202</v>
      </c>
      <c r="H43" s="17">
        <v>-79.6875</v>
      </c>
      <c r="I43" s="56">
        <v>46</v>
      </c>
      <c r="J43" s="17">
        <f>(I43/I$15)*100</f>
        <v>0.14308821699639168</v>
      </c>
      <c r="K43" s="17">
        <v>-6.1224489795918364</v>
      </c>
    </row>
    <row r="44" spans="2:11" x14ac:dyDescent="0.3">
      <c r="B44" s="27" t="s">
        <v>4</v>
      </c>
      <c r="C44" s="25">
        <v>226696</v>
      </c>
      <c r="D44" s="17">
        <f>(C44/C$16)*100</f>
        <v>8.1738438151719599</v>
      </c>
      <c r="E44" s="17">
        <f t="shared" si="5"/>
        <v>-80.134129851647444</v>
      </c>
      <c r="F44" s="25">
        <v>116356</v>
      </c>
      <c r="G44" s="65">
        <f>(F44/F$16)*100</f>
        <v>8.2750164993969193</v>
      </c>
      <c r="H44" s="17">
        <v>-92.803444272709115</v>
      </c>
      <c r="I44" s="56">
        <v>1141133</v>
      </c>
      <c r="J44" s="17">
        <f>(I44/I$16)*100</f>
        <v>21.946325659361179</v>
      </c>
      <c r="K44" s="17">
        <v>-26.70385643081034</v>
      </c>
    </row>
    <row r="45" spans="2:11" x14ac:dyDescent="0.3">
      <c r="B45" s="27" t="s">
        <v>5</v>
      </c>
      <c r="C45" s="25">
        <v>3936200.0819999999</v>
      </c>
      <c r="D45" s="17">
        <f>(C45/C$17)*100</f>
        <v>13.600727826490727</v>
      </c>
      <c r="E45" s="17">
        <f t="shared" si="5"/>
        <v>-69.902464219541599</v>
      </c>
      <c r="F45" s="25">
        <v>1455314.9469999999</v>
      </c>
      <c r="G45" s="65">
        <f>(F45/F$17)*100</f>
        <v>10.792309926758215</v>
      </c>
      <c r="H45" s="17">
        <v>-95.054265022688554</v>
      </c>
      <c r="I45" s="56">
        <v>13078147.363</v>
      </c>
      <c r="J45" s="17">
        <f>(I45/I$17)*100</f>
        <v>24.389809380154659</v>
      </c>
      <c r="K45" s="17">
        <v>-14.163453677337351</v>
      </c>
    </row>
    <row r="46" spans="2:11" x14ac:dyDescent="0.3">
      <c r="B46" s="29" t="s">
        <v>22</v>
      </c>
      <c r="C46" s="25">
        <f>C45/C44*1000</f>
        <v>17363.341576384231</v>
      </c>
      <c r="D46" s="26"/>
      <c r="E46" s="17">
        <f t="shared" si="5"/>
        <v>51.503737594672231</v>
      </c>
      <c r="F46" s="25">
        <f>F45/F44*1000</f>
        <v>12507.433626112963</v>
      </c>
      <c r="G46" s="61"/>
      <c r="H46" s="26">
        <v>-31.27636101592104</v>
      </c>
      <c r="I46" s="25">
        <f>I45/I44*1000</f>
        <v>11460.668794084477</v>
      </c>
      <c r="J46" s="26"/>
      <c r="K46" s="17">
        <v>17.109225864844003</v>
      </c>
    </row>
    <row r="47" spans="2:11" x14ac:dyDescent="0.3">
      <c r="B47" s="29" t="s">
        <v>7</v>
      </c>
      <c r="C47" s="31">
        <f>C44/C43</f>
        <v>25188.444444444445</v>
      </c>
      <c r="D47" s="26"/>
      <c r="E47" s="17">
        <f t="shared" si="5"/>
        <v>1.5366696471352965</v>
      </c>
      <c r="F47" s="31">
        <f>F44/F43</f>
        <v>8950.461538461539</v>
      </c>
      <c r="G47" s="62"/>
      <c r="H47" s="26">
        <v>-64.570802573337161</v>
      </c>
      <c r="I47" s="31">
        <f>I44/I43</f>
        <v>24807.239130434784</v>
      </c>
      <c r="J47" s="50"/>
      <c r="K47" s="17">
        <v>-21.923673154558838</v>
      </c>
    </row>
    <row r="48" spans="2:11" ht="5.0999999999999996" customHeight="1" x14ac:dyDescent="0.3">
      <c r="B48" s="29"/>
      <c r="C48" s="25"/>
      <c r="D48" s="26"/>
      <c r="E48" s="26"/>
      <c r="F48" s="25"/>
      <c r="G48" s="61"/>
      <c r="H48" s="26"/>
      <c r="I48" s="25"/>
      <c r="J48" s="26"/>
    </row>
    <row r="49" spans="2:11" x14ac:dyDescent="0.3">
      <c r="B49" s="23" t="s">
        <v>12</v>
      </c>
      <c r="C49" s="25"/>
      <c r="D49" s="26"/>
      <c r="E49" s="26"/>
      <c r="F49" s="25"/>
      <c r="G49" s="61"/>
      <c r="H49" s="26"/>
      <c r="I49" s="25"/>
      <c r="J49" s="26"/>
    </row>
    <row r="50" spans="2:11" x14ac:dyDescent="0.3">
      <c r="B50" s="27" t="s">
        <v>3</v>
      </c>
      <c r="C50" s="52">
        <v>20</v>
      </c>
      <c r="D50" s="17">
        <f>(C50/C$15)*100</f>
        <v>9.911785112498761E-2</v>
      </c>
      <c r="E50" s="17">
        <f t="shared" ref="E50:E53" si="6">(C50-I50)/I50*100</f>
        <v>-63.636363636363633</v>
      </c>
      <c r="F50" s="52">
        <v>5</v>
      </c>
      <c r="G50" s="65">
        <f>(F50/F$15)*100</f>
        <v>3.8898397386027697E-2</v>
      </c>
      <c r="H50" s="17">
        <v>-92.753623188405797</v>
      </c>
      <c r="I50" s="57">
        <v>55</v>
      </c>
      <c r="J50" s="17">
        <f>(I50/I$15)*100</f>
        <v>0.17108373771307703</v>
      </c>
      <c r="K50" s="17">
        <v>-9.8360655737704921</v>
      </c>
    </row>
    <row r="51" spans="2:11" x14ac:dyDescent="0.3">
      <c r="B51" s="27" t="s">
        <v>4</v>
      </c>
      <c r="C51" s="53">
        <v>2511</v>
      </c>
      <c r="D51" s="17">
        <f>(C51/C$16)*100</f>
        <v>9.0537644333807357E-2</v>
      </c>
      <c r="E51" s="17">
        <f t="shared" si="6"/>
        <v>-70.60063224446786</v>
      </c>
      <c r="F51" s="53">
        <v>1103</v>
      </c>
      <c r="G51" s="65">
        <f>(F51/F$16)*100</f>
        <v>7.8443253453494455E-2</v>
      </c>
      <c r="H51" s="17">
        <v>-91.140562248995977</v>
      </c>
      <c r="I51" s="58">
        <v>8541</v>
      </c>
      <c r="J51" s="17">
        <f>(I51/I$16)*100</f>
        <v>0.16426092966955111</v>
      </c>
      <c r="K51" s="17">
        <v>-37.765957446808514</v>
      </c>
    </row>
    <row r="52" spans="2:11" x14ac:dyDescent="0.3">
      <c r="B52" s="27" t="s">
        <v>5</v>
      </c>
      <c r="C52" s="54">
        <v>30897.933000000001</v>
      </c>
      <c r="D52" s="17">
        <f>(C52/C$17)*100</f>
        <v>0.10676143701532147</v>
      </c>
      <c r="E52" s="17">
        <f t="shared" si="6"/>
        <v>-65.301014520217151</v>
      </c>
      <c r="F52" s="54">
        <v>10821.749</v>
      </c>
      <c r="G52" s="65">
        <f>(F52/F$17)*100</f>
        <v>8.0251817242955714E-2</v>
      </c>
      <c r="H52" s="17">
        <v>-89.018444215573851</v>
      </c>
      <c r="I52" s="59">
        <v>89045.638000000006</v>
      </c>
      <c r="J52" s="17">
        <f>(I52/I$17)*100</f>
        <v>0.16606374562643444</v>
      </c>
      <c r="K52" s="17">
        <v>-38.333220635611269</v>
      </c>
    </row>
    <row r="53" spans="2:11" x14ac:dyDescent="0.3">
      <c r="B53" s="29" t="s">
        <v>22</v>
      </c>
      <c r="C53" s="25">
        <f>C52/C51*1000</f>
        <v>12305.031063321387</v>
      </c>
      <c r="D53" s="26"/>
      <c r="E53" s="17">
        <f t="shared" si="6"/>
        <v>18.026298280695066</v>
      </c>
      <c r="F53" s="25">
        <f>F52/F51*1000</f>
        <v>9811.1958295557579</v>
      </c>
      <c r="G53" s="61"/>
      <c r="H53" s="26">
        <v>23.953190857756613</v>
      </c>
      <c r="I53" s="25">
        <f>I52/I51*1000</f>
        <v>10425.668891230536</v>
      </c>
      <c r="J53" s="26"/>
      <c r="K53" s="17">
        <v>-0.91149982474289271</v>
      </c>
    </row>
    <row r="54" spans="2:11" x14ac:dyDescent="0.3">
      <c r="H54" s="17"/>
    </row>
    <row r="55" spans="2:11" x14ac:dyDescent="0.3">
      <c r="C55" s="74"/>
    </row>
    <row r="56" spans="2:11" x14ac:dyDescent="0.3">
      <c r="C56" s="73"/>
    </row>
  </sheetData>
  <mergeCells count="7">
    <mergeCell ref="B1:K1"/>
    <mergeCell ref="B2:K2"/>
    <mergeCell ref="B4:K4"/>
    <mergeCell ref="B5:B6"/>
    <mergeCell ref="C5:E5"/>
    <mergeCell ref="F5:H5"/>
    <mergeCell ref="I5:K5"/>
  </mergeCells>
  <printOptions horizontalCentered="1"/>
  <pageMargins left="0.74803149606299202" right="0.74803149606299202" top="0.59055118110236204" bottom="0.59055118110236204" header="0.511811023622047" footer="0.511811023622047"/>
  <pageSetup paperSize="9" scale="70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65"/>
  <sheetViews>
    <sheetView topLeftCell="B48" zoomScale="117" zoomScaleNormal="80" zoomScaleSheetLayoutView="70" workbookViewId="0">
      <selection activeCell="C65" sqref="C65"/>
    </sheetView>
  </sheetViews>
  <sheetFormatPr defaultColWidth="9" defaultRowHeight="15.6" x14ac:dyDescent="0.3"/>
  <cols>
    <col min="1" max="1" width="1.19921875" style="2" customWidth="1"/>
    <col min="2" max="2" width="24.19921875" style="9" customWidth="1"/>
    <col min="3" max="3" width="10.59765625" style="9" customWidth="1"/>
    <col min="4" max="4" width="8.59765625" style="9" customWidth="1"/>
    <col min="5" max="5" width="9.59765625" style="9" customWidth="1"/>
    <col min="6" max="6" width="10.59765625" style="9" customWidth="1"/>
    <col min="7" max="7" width="8.59765625" style="9" customWidth="1"/>
    <col min="8" max="8" width="9.59765625" style="9" customWidth="1"/>
    <col min="9" max="9" width="10.59765625" style="11" customWidth="1"/>
    <col min="10" max="10" width="8.59765625" style="11" customWidth="1"/>
    <col min="11" max="11" width="9.59765625" style="17" customWidth="1"/>
    <col min="12" max="12" width="10.09765625" style="2" customWidth="1"/>
    <col min="13" max="13" width="10.5" style="2" customWidth="1"/>
    <col min="14" max="14" width="13.59765625" style="2" customWidth="1"/>
    <col min="15" max="15" width="12.3984375" style="2" customWidth="1"/>
    <col min="16" max="16384" width="9" style="2"/>
  </cols>
  <sheetData>
    <row r="1" spans="2:14" s="55" customFormat="1" x14ac:dyDescent="0.25">
      <c r="B1" s="79" t="s">
        <v>27</v>
      </c>
      <c r="C1" s="79"/>
      <c r="D1" s="79"/>
      <c r="E1" s="79"/>
      <c r="F1" s="79"/>
      <c r="G1" s="79"/>
      <c r="H1" s="79"/>
      <c r="I1" s="79"/>
      <c r="J1" s="79"/>
      <c r="K1" s="79"/>
    </row>
    <row r="2" spans="2:14" s="55" customFormat="1" x14ac:dyDescent="0.25"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</row>
    <row r="3" spans="2:14" s="1" customFormat="1" ht="4.5" customHeight="1" x14ac:dyDescent="0.3">
      <c r="B3" s="88"/>
      <c r="C3" s="88"/>
      <c r="D3" s="88"/>
      <c r="E3" s="66"/>
      <c r="F3" s="66"/>
      <c r="G3" s="66"/>
      <c r="H3" s="66"/>
      <c r="I3" s="66"/>
      <c r="J3" s="66"/>
      <c r="K3" s="19"/>
    </row>
    <row r="4" spans="2:14" ht="16.2" thickBot="1" x14ac:dyDescent="0.35"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2:14" ht="16.5" customHeight="1" thickTop="1" x14ac:dyDescent="0.25">
      <c r="B5" s="82" t="s">
        <v>0</v>
      </c>
      <c r="C5" s="84" t="s">
        <v>31</v>
      </c>
      <c r="D5" s="85"/>
      <c r="E5" s="86"/>
      <c r="F5" s="87" t="s">
        <v>30</v>
      </c>
      <c r="G5" s="87"/>
      <c r="H5" s="87"/>
      <c r="I5" s="87" t="s">
        <v>32</v>
      </c>
      <c r="J5" s="87"/>
      <c r="K5" s="84"/>
    </row>
    <row r="6" spans="2:14" ht="69" customHeight="1" thickBot="1" x14ac:dyDescent="0.3">
      <c r="B6" s="83"/>
      <c r="C6" s="20" t="s">
        <v>23</v>
      </c>
      <c r="D6" s="20" t="s">
        <v>24</v>
      </c>
      <c r="E6" s="21" t="s">
        <v>25</v>
      </c>
      <c r="F6" s="20" t="s">
        <v>23</v>
      </c>
      <c r="G6" s="20" t="s">
        <v>24</v>
      </c>
      <c r="H6" s="21" t="s">
        <v>25</v>
      </c>
      <c r="I6" s="20" t="s">
        <v>23</v>
      </c>
      <c r="J6" s="20" t="s">
        <v>24</v>
      </c>
      <c r="K6" s="22" t="s">
        <v>25</v>
      </c>
    </row>
    <row r="7" spans="2:14" ht="5.0999999999999996" customHeight="1" thickTop="1" x14ac:dyDescent="0.3">
      <c r="J7" s="17"/>
    </row>
    <row r="8" spans="2:14" x14ac:dyDescent="0.3">
      <c r="B8" s="23" t="s">
        <v>13</v>
      </c>
      <c r="C8" s="24"/>
      <c r="D8" s="24"/>
      <c r="E8" s="24"/>
      <c r="F8" s="24"/>
      <c r="G8" s="24"/>
      <c r="H8" s="24"/>
      <c r="I8" s="25"/>
      <c r="J8" s="26"/>
    </row>
    <row r="9" spans="2:14" x14ac:dyDescent="0.3">
      <c r="B9" s="27" t="s">
        <v>3</v>
      </c>
      <c r="C9" s="28">
        <v>4490</v>
      </c>
      <c r="D9" s="65">
        <f>C9/RESIDENTIAL!C9*100</f>
        <v>15.646780039029831</v>
      </c>
      <c r="E9" s="17">
        <f>(C9-I9)/I9*100</f>
        <v>-34.318314803978936</v>
      </c>
      <c r="F9" s="28">
        <v>2438</v>
      </c>
      <c r="G9" s="65">
        <f>F9/RESIDENTIAL!F9*100</f>
        <v>14.24731182795699</v>
      </c>
      <c r="H9" s="17">
        <v>-61.283150706685717</v>
      </c>
      <c r="I9" s="28">
        <v>6836</v>
      </c>
      <c r="J9" s="65">
        <f>I9/RESIDENTIAL!I9*100</f>
        <v>15.404723273841716</v>
      </c>
      <c r="K9" s="17">
        <v>6.314152410575427</v>
      </c>
      <c r="L9" s="67"/>
    </row>
    <row r="10" spans="2:14" x14ac:dyDescent="0.3">
      <c r="B10" s="27" t="s">
        <v>4</v>
      </c>
      <c r="C10" s="28">
        <v>2823519</v>
      </c>
      <c r="D10" s="65">
        <f>C10/RESIDENTIAL!C10*100</f>
        <v>49.92319288452093</v>
      </c>
      <c r="E10" s="17">
        <f>(C10-I10)/I10*100</f>
        <v>-48.685132382744001</v>
      </c>
      <c r="F10" s="28">
        <v>1283586</v>
      </c>
      <c r="G10" s="65">
        <f>F10/RESIDENTIAL!F10*100</f>
        <v>47.342750350205918</v>
      </c>
      <c r="H10" s="17">
        <v>-75.251579232925565</v>
      </c>
      <c r="I10" s="28">
        <v>5502341</v>
      </c>
      <c r="J10" s="65">
        <f>I10/RESIDENTIAL!I10*100</f>
        <v>50.551590985616848</v>
      </c>
      <c r="K10" s="17">
        <v>20.152563772775057</v>
      </c>
      <c r="L10" s="67"/>
      <c r="N10" s="28"/>
    </row>
    <row r="11" spans="2:14" x14ac:dyDescent="0.3">
      <c r="B11" s="27" t="s">
        <v>5</v>
      </c>
      <c r="C11" s="28">
        <v>30195492.623</v>
      </c>
      <c r="D11" s="65">
        <f>C11/RESIDENTIAL!C11*100</f>
        <v>47.166562103848143</v>
      </c>
      <c r="E11" s="17">
        <f>(C11-I11)/I11*100</f>
        <v>-53.031649357274702</v>
      </c>
      <c r="F11" s="28">
        <v>12744306.089</v>
      </c>
      <c r="G11" s="65">
        <f>F11/RESIDENTIAL!F11*100</f>
        <v>47.282187701353145</v>
      </c>
      <c r="H11" s="17">
        <v>-77.080623707950082</v>
      </c>
      <c r="I11" s="28">
        <v>64289020.605999999</v>
      </c>
      <c r="J11" s="65">
        <f>I11/RESIDENTIAL!I11*100</f>
        <v>50.822972045344393</v>
      </c>
      <c r="K11" s="17">
        <v>28.58587902538325</v>
      </c>
      <c r="L11" s="67"/>
      <c r="M11" s="5"/>
      <c r="N11" s="28"/>
    </row>
    <row r="12" spans="2:14" x14ac:dyDescent="0.3">
      <c r="B12" s="29" t="s">
        <v>22</v>
      </c>
      <c r="C12" s="30">
        <f>(C11-C45)/C10*1000</f>
        <v>10669.599304980769</v>
      </c>
      <c r="D12" s="61"/>
      <c r="E12" s="17">
        <f>(C12-I12)/I12*100</f>
        <v>-7.746598560796623</v>
      </c>
      <c r="F12" s="69">
        <f>(F11-F45)/F10*1000</f>
        <v>9882.8056702083068</v>
      </c>
      <c r="G12" s="61"/>
      <c r="H12" s="26">
        <v>-7.8183797262488</v>
      </c>
      <c r="I12" s="69">
        <f>(I11-I45)/I10*1000</f>
        <v>11565.534862161396</v>
      </c>
      <c r="J12" s="26"/>
      <c r="K12" s="17">
        <v>6.1496167999398414</v>
      </c>
      <c r="L12" s="68"/>
      <c r="N12" s="25"/>
    </row>
    <row r="13" spans="2:14" x14ac:dyDescent="0.3">
      <c r="B13" s="29" t="s">
        <v>7</v>
      </c>
      <c r="C13" s="31">
        <f>C10/C9</f>
        <v>628.84610244988869</v>
      </c>
      <c r="D13" s="62"/>
      <c r="E13" s="17">
        <f>(C13-I13)/I13*100</f>
        <v>-21.873399770253439</v>
      </c>
      <c r="F13" s="31">
        <f>F10/F9</f>
        <v>526.49138638228055</v>
      </c>
      <c r="G13" s="62"/>
      <c r="H13" s="26">
        <v>-36.078422653704756</v>
      </c>
      <c r="I13" s="31">
        <f>I10/I9</f>
        <v>804.90652428320652</v>
      </c>
      <c r="J13" s="26"/>
      <c r="K13" s="17">
        <v>13.016527948938508</v>
      </c>
      <c r="L13" s="67"/>
      <c r="N13" s="32"/>
    </row>
    <row r="14" spans="2:14" ht="3" customHeight="1" x14ac:dyDescent="0.3">
      <c r="B14" s="27"/>
      <c r="C14" s="30"/>
      <c r="D14" s="61"/>
      <c r="E14" s="26"/>
      <c r="F14" s="30"/>
      <c r="G14" s="61"/>
      <c r="H14" s="26"/>
      <c r="I14" s="30"/>
      <c r="J14" s="26"/>
      <c r="L14" s="3"/>
    </row>
    <row r="15" spans="2:14" x14ac:dyDescent="0.3">
      <c r="B15" s="23" t="s">
        <v>14</v>
      </c>
      <c r="C15" s="30"/>
      <c r="D15" s="63"/>
      <c r="E15" s="17"/>
      <c r="F15" s="30"/>
      <c r="G15" s="63"/>
      <c r="H15" s="17"/>
      <c r="I15" s="30"/>
      <c r="J15" s="17"/>
    </row>
    <row r="16" spans="2:14" x14ac:dyDescent="0.3">
      <c r="B16" s="27" t="s">
        <v>3</v>
      </c>
      <c r="C16" s="32">
        <v>2857</v>
      </c>
      <c r="D16" s="65">
        <f>(C16/C$9)*100</f>
        <v>63.630289532293979</v>
      </c>
      <c r="E16" s="17">
        <f>(C16-I16)/I16*100</f>
        <v>-32.057074910820454</v>
      </c>
      <c r="F16" s="25">
        <v>1539</v>
      </c>
      <c r="G16" s="65">
        <f>(F16/F$9)*100</f>
        <v>63.125512715340449</v>
      </c>
      <c r="H16" s="17">
        <v>-59.350237717908087</v>
      </c>
      <c r="I16" s="25">
        <v>4205</v>
      </c>
      <c r="J16" s="17">
        <f>(I16/I$9)*100</f>
        <v>61.51258045640725</v>
      </c>
      <c r="K16" s="17">
        <v>9.1924175538821089</v>
      </c>
      <c r="L16" s="4"/>
      <c r="N16" s="5"/>
    </row>
    <row r="17" spans="2:13" x14ac:dyDescent="0.3">
      <c r="B17" s="27" t="s">
        <v>4</v>
      </c>
      <c r="C17" s="32">
        <v>1412737</v>
      </c>
      <c r="D17" s="65">
        <f>(C17/C$10)*100</f>
        <v>50.034619919327618</v>
      </c>
      <c r="E17" s="17">
        <f>(C17-I17)/I17*100</f>
        <v>-56.667180949886223</v>
      </c>
      <c r="F17" s="25">
        <v>502629</v>
      </c>
      <c r="G17" s="65">
        <f>(F17/F$10)*100</f>
        <v>39.158186518082935</v>
      </c>
      <c r="H17" s="17">
        <v>-82.614225488717537</v>
      </c>
      <c r="I17" s="25">
        <v>3260201</v>
      </c>
      <c r="J17" s="17">
        <f>(I17/I$10)*100</f>
        <v>59.251162368889901</v>
      </c>
      <c r="K17" s="17">
        <v>35.941908848647195</v>
      </c>
      <c r="L17" s="4"/>
    </row>
    <row r="18" spans="2:13" x14ac:dyDescent="0.3">
      <c r="B18" s="27" t="s">
        <v>5</v>
      </c>
      <c r="C18" s="32">
        <v>14435477.867000001</v>
      </c>
      <c r="D18" s="65">
        <f>(C18/C$11)*100</f>
        <v>47.806730783403253</v>
      </c>
      <c r="E18" s="17">
        <f>(C18-I18)/I18*100</f>
        <v>-61.831837729477634</v>
      </c>
      <c r="F18" s="25">
        <v>5357638.835</v>
      </c>
      <c r="G18" s="65">
        <f>(F18/F$11)*100</f>
        <v>42.039470784716492</v>
      </c>
      <c r="H18" s="17">
        <v>-82.811884061820635</v>
      </c>
      <c r="I18" s="25">
        <v>37820730.704000004</v>
      </c>
      <c r="J18" s="17">
        <f>(I18/I$11)*100</f>
        <v>58.829222077883472</v>
      </c>
      <c r="K18" s="17">
        <v>37.782552198196122</v>
      </c>
      <c r="L18" s="4"/>
    </row>
    <row r="19" spans="2:13" x14ac:dyDescent="0.3">
      <c r="B19" s="29" t="s">
        <v>22</v>
      </c>
      <c r="C19" s="30">
        <f>C18/C17*1000</f>
        <v>10218.092870081267</v>
      </c>
      <c r="D19" s="63"/>
      <c r="E19" s="17">
        <f>(C19-I19)/I19*100</f>
        <v>-11.918580172729024</v>
      </c>
      <c r="F19" s="30">
        <f>F18/F17*1000</f>
        <v>10659.231431135093</v>
      </c>
      <c r="G19" s="63"/>
      <c r="H19" s="17">
        <v>-1.1368982898911622</v>
      </c>
      <c r="I19" s="30">
        <f>I18/I17*1000</f>
        <v>11600.735876100891</v>
      </c>
      <c r="J19" s="17"/>
      <c r="K19" s="17">
        <v>1.3539925731057871</v>
      </c>
      <c r="L19" s="3"/>
    </row>
    <row r="20" spans="2:13" x14ac:dyDescent="0.3">
      <c r="B20" s="29" t="s">
        <v>7</v>
      </c>
      <c r="C20" s="31">
        <f>C17/C16</f>
        <v>494.48267413370667</v>
      </c>
      <c r="D20" s="62"/>
      <c r="E20" s="17">
        <f>(C20-I20)/I20*100</f>
        <v>-36.22173464972753</v>
      </c>
      <c r="F20" s="31">
        <f>F17/F16</f>
        <v>326.59454191033137</v>
      </c>
      <c r="G20" s="62"/>
      <c r="H20" s="26">
        <v>-57.230316894272008</v>
      </c>
      <c r="I20" s="31">
        <f>I17/I16</f>
        <v>775.31533888228296</v>
      </c>
      <c r="J20" s="26"/>
      <c r="K20" s="17">
        <v>24.497572170306846</v>
      </c>
      <c r="L20" s="3"/>
    </row>
    <row r="21" spans="2:13" ht="3" customHeight="1" x14ac:dyDescent="0.3">
      <c r="B21" s="27"/>
      <c r="C21" s="30"/>
      <c r="D21" s="63"/>
      <c r="E21" s="17"/>
      <c r="F21" s="30"/>
      <c r="G21" s="63"/>
      <c r="H21" s="17"/>
      <c r="I21" s="30"/>
      <c r="J21" s="17"/>
      <c r="L21" s="3"/>
    </row>
    <row r="22" spans="2:13" x14ac:dyDescent="0.3">
      <c r="B22" s="23" t="s">
        <v>15</v>
      </c>
      <c r="C22" s="30"/>
      <c r="D22" s="63"/>
      <c r="E22" s="17"/>
      <c r="F22" s="30"/>
      <c r="G22" s="63"/>
      <c r="H22" s="17"/>
      <c r="I22" s="30"/>
      <c r="J22" s="17"/>
    </row>
    <row r="23" spans="2:13" x14ac:dyDescent="0.3">
      <c r="B23" s="27" t="s">
        <v>3</v>
      </c>
      <c r="C23" s="25">
        <v>430</v>
      </c>
      <c r="D23" s="65">
        <f>(C23/C$9)*100</f>
        <v>9.5768374164810695</v>
      </c>
      <c r="E23" s="17">
        <f>(C23-I23)/I23*100</f>
        <v>-35.045317220543808</v>
      </c>
      <c r="F23" s="25">
        <v>202</v>
      </c>
      <c r="G23" s="65">
        <f>(F23/F$9)*100</f>
        <v>8.2854799015586558</v>
      </c>
      <c r="H23" s="17">
        <v>-68.4375</v>
      </c>
      <c r="I23" s="25">
        <v>662</v>
      </c>
      <c r="J23" s="17">
        <f>(I23/I$9)*100</f>
        <v>9.6840257460503221</v>
      </c>
      <c r="K23" s="17">
        <v>2.635658914728682</v>
      </c>
      <c r="L23" s="4"/>
    </row>
    <row r="24" spans="2:13" x14ac:dyDescent="0.3">
      <c r="B24" s="27" t="s">
        <v>4</v>
      </c>
      <c r="C24" s="25">
        <v>710668</v>
      </c>
      <c r="D24" s="65">
        <f>(C24/C$10)*100</f>
        <v>25.169584479509432</v>
      </c>
      <c r="E24" s="17">
        <f>(C24-I24)/I24*100</f>
        <v>-32.735589841831128</v>
      </c>
      <c r="F24" s="25">
        <v>272489</v>
      </c>
      <c r="G24" s="65">
        <f>(F24/F$10)*100</f>
        <v>21.228729512475205</v>
      </c>
      <c r="H24" s="17">
        <v>-70.811682225471458</v>
      </c>
      <c r="I24" s="25">
        <v>1056529</v>
      </c>
      <c r="J24" s="17">
        <f>(I24/I$10)*100</f>
        <v>19.201445348443507</v>
      </c>
      <c r="K24" s="17">
        <v>2.1076212814855406</v>
      </c>
      <c r="L24" s="4"/>
    </row>
    <row r="25" spans="2:13" x14ac:dyDescent="0.3">
      <c r="B25" s="27" t="s">
        <v>5</v>
      </c>
      <c r="C25" s="25">
        <v>6902757.9289999995</v>
      </c>
      <c r="D25" s="65">
        <f>(C25/C$11)*100</f>
        <v>22.860226243641897</v>
      </c>
      <c r="E25" s="17">
        <f>(C25-I25)/I25*100</f>
        <v>-29.823808377796386</v>
      </c>
      <c r="F25" s="25">
        <v>1419352.192</v>
      </c>
      <c r="G25" s="65">
        <f>(F25/F$11)*100</f>
        <v>11.137147696296202</v>
      </c>
      <c r="H25" s="17">
        <v>-82.477174281915808</v>
      </c>
      <c r="I25" s="25">
        <v>9836324.4989999998</v>
      </c>
      <c r="J25" s="17">
        <f>(I25/I$11)*100</f>
        <v>15.300162308090895</v>
      </c>
      <c r="K25" s="17">
        <v>4.0248123476635245</v>
      </c>
      <c r="L25" s="4"/>
      <c r="M25" s="5"/>
    </row>
    <row r="26" spans="2:13" x14ac:dyDescent="0.3">
      <c r="B26" s="29" t="s">
        <v>22</v>
      </c>
      <c r="C26" s="30">
        <f>C25/C24*1000</f>
        <v>9713.0557855426141</v>
      </c>
      <c r="D26" s="63"/>
      <c r="E26" s="17">
        <f>(C26-I26)/I26*100</f>
        <v>4.3288589867774441</v>
      </c>
      <c r="F26" s="30">
        <f>F25/F24*1000</f>
        <v>5208.8421624359153</v>
      </c>
      <c r="G26" s="63"/>
      <c r="H26" s="33">
        <v>-39.966304829750591</v>
      </c>
      <c r="I26" s="30">
        <f>I25/I24*1000</f>
        <v>9310.0373950927988</v>
      </c>
      <c r="J26" s="17"/>
      <c r="K26" s="33">
        <v>1.877617989839147</v>
      </c>
      <c r="L26" s="3"/>
    </row>
    <row r="27" spans="2:13" x14ac:dyDescent="0.3">
      <c r="B27" s="29" t="s">
        <v>7</v>
      </c>
      <c r="C27" s="31">
        <f>C24/C23</f>
        <v>1652.7162790697676</v>
      </c>
      <c r="D27" s="62"/>
      <c r="E27" s="17">
        <f>(C27-I27)/I27*100</f>
        <v>3.5559058714134748</v>
      </c>
      <c r="F27" s="31">
        <f>F24/F23</f>
        <v>1348.9554455445545</v>
      </c>
      <c r="G27" s="62"/>
      <c r="H27" s="26">
        <v>-7.5221615064441929</v>
      </c>
      <c r="I27" s="31">
        <f>I24/I23</f>
        <v>1595.9652567975832</v>
      </c>
      <c r="J27" s="26"/>
      <c r="K27" s="34">
        <v>-0.51447775444384747</v>
      </c>
      <c r="L27" s="3"/>
    </row>
    <row r="28" spans="2:13" ht="3" customHeight="1" x14ac:dyDescent="0.3">
      <c r="B28" s="27"/>
      <c r="C28" s="30"/>
      <c r="D28" s="63"/>
      <c r="E28" s="17"/>
      <c r="F28" s="30"/>
      <c r="G28" s="63"/>
      <c r="H28" s="17"/>
      <c r="I28" s="30"/>
      <c r="J28" s="17"/>
      <c r="L28" s="3"/>
    </row>
    <row r="29" spans="2:13" x14ac:dyDescent="0.3">
      <c r="B29" s="23" t="s">
        <v>16</v>
      </c>
      <c r="C29" s="30"/>
      <c r="D29" s="63"/>
      <c r="E29" s="17"/>
      <c r="F29" s="30"/>
      <c r="G29" s="63"/>
      <c r="H29" s="17"/>
      <c r="I29" s="30"/>
      <c r="J29" s="17"/>
    </row>
    <row r="30" spans="2:13" x14ac:dyDescent="0.3">
      <c r="B30" s="27" t="s">
        <v>3</v>
      </c>
      <c r="C30" s="25">
        <v>876</v>
      </c>
      <c r="D30" s="65">
        <f>(C30/C$9)*100</f>
        <v>19.510022271714924</v>
      </c>
      <c r="E30" s="17">
        <f>(C30-I30)/I30*100</f>
        <v>-44.766708701134931</v>
      </c>
      <c r="F30" s="25">
        <v>515</v>
      </c>
      <c r="G30" s="65">
        <f>(F30/F$9)*100</f>
        <v>21.123872026251025</v>
      </c>
      <c r="H30" s="17">
        <v>-63.449254790631649</v>
      </c>
      <c r="I30" s="25">
        <v>1586</v>
      </c>
      <c r="J30" s="17">
        <f>(I30/I$9)*100</f>
        <v>23.200702165008778</v>
      </c>
      <c r="K30" s="17">
        <v>5.8744993324432571</v>
      </c>
      <c r="L30" s="4"/>
      <c r="M30" s="7"/>
    </row>
    <row r="31" spans="2:13" x14ac:dyDescent="0.3">
      <c r="B31" s="27" t="s">
        <v>4</v>
      </c>
      <c r="C31" s="25">
        <v>537585</v>
      </c>
      <c r="D31" s="65">
        <f>(C31/C$10)*100</f>
        <v>19.039538958299911</v>
      </c>
      <c r="E31" s="17">
        <f>(C31-I31)/I31*100</f>
        <v>-46.072382993066256</v>
      </c>
      <c r="F31" s="25">
        <v>421735</v>
      </c>
      <c r="G31" s="65">
        <f>(F31/F$10)*100</f>
        <v>32.855998741027094</v>
      </c>
      <c r="H31" s="17">
        <v>-61.987705841527941</v>
      </c>
      <c r="I31" s="25">
        <v>996864</v>
      </c>
      <c r="J31" s="17">
        <f>(I31/I$10)*100</f>
        <v>18.117088708242544</v>
      </c>
      <c r="K31" s="17">
        <v>7.2520681385623247</v>
      </c>
      <c r="L31" s="4"/>
    </row>
    <row r="32" spans="2:13" x14ac:dyDescent="0.3">
      <c r="B32" s="27" t="s">
        <v>5</v>
      </c>
      <c r="C32" s="25">
        <v>7968714.8030000003</v>
      </c>
      <c r="D32" s="65">
        <f>(C32/C$11)*100</f>
        <v>26.390411650148753</v>
      </c>
      <c r="E32" s="17">
        <f>(C32-I32)/I32*100</f>
        <v>-46.876161703685597</v>
      </c>
      <c r="F32" s="25">
        <v>5474628.9539999999</v>
      </c>
      <c r="G32" s="65">
        <f>(F32/F$11)*100</f>
        <v>42.957450297943801</v>
      </c>
      <c r="H32" s="17">
        <v>-62.925009452862071</v>
      </c>
      <c r="I32" s="25">
        <v>15000261.763</v>
      </c>
      <c r="J32" s="17">
        <f>(I32/I$11)*100</f>
        <v>23.332540489192098</v>
      </c>
      <c r="K32" s="17">
        <v>23.699415604514186</v>
      </c>
      <c r="L32" s="4"/>
    </row>
    <row r="33" spans="2:12" x14ac:dyDescent="0.3">
      <c r="B33" s="29" t="s">
        <v>22</v>
      </c>
      <c r="C33" s="30">
        <f>C32/C31*1000</f>
        <v>14823.171783066866</v>
      </c>
      <c r="D33" s="63"/>
      <c r="E33" s="17">
        <f>(C33-I33)/I33*100</f>
        <v>-1.4904769675173772</v>
      </c>
      <c r="F33" s="30">
        <f>F32/F31*1000</f>
        <v>12981.206098616429</v>
      </c>
      <c r="G33" s="63"/>
      <c r="H33" s="17">
        <v>-2.4657906924179485</v>
      </c>
      <c r="I33" s="30">
        <f>I32/I31*1000</f>
        <v>15047.450567981188</v>
      </c>
      <c r="J33" s="17"/>
      <c r="K33" s="17">
        <v>15.335226398341334</v>
      </c>
      <c r="L33" s="3"/>
    </row>
    <row r="34" spans="2:12" x14ac:dyDescent="0.3">
      <c r="B34" s="29" t="s">
        <v>7</v>
      </c>
      <c r="C34" s="31">
        <f>C31/C30</f>
        <v>613.68150684931504</v>
      </c>
      <c r="D34" s="62"/>
      <c r="E34" s="17">
        <f>(C34-I34)/I34*100</f>
        <v>-2.3639262865332094</v>
      </c>
      <c r="F34" s="31">
        <f>F31/F30</f>
        <v>818.90291262135918</v>
      </c>
      <c r="G34" s="62"/>
      <c r="H34" s="26">
        <v>3.9986844063827882</v>
      </c>
      <c r="I34" s="31">
        <f>I31/I30</f>
        <v>628.5397225725095</v>
      </c>
      <c r="J34" s="26"/>
      <c r="K34" s="17">
        <v>1.3011337147329005</v>
      </c>
      <c r="L34" s="3"/>
    </row>
    <row r="35" spans="2:12" ht="3" customHeight="1" x14ac:dyDescent="0.3">
      <c r="B35" s="27"/>
      <c r="C35" s="30"/>
      <c r="D35" s="63"/>
      <c r="E35" s="17"/>
      <c r="F35" s="30"/>
      <c r="G35" s="63"/>
      <c r="H35" s="17"/>
      <c r="I35" s="30"/>
      <c r="J35" s="17"/>
      <c r="L35" s="3"/>
    </row>
    <row r="36" spans="2:12" x14ac:dyDescent="0.3">
      <c r="B36" s="23" t="s">
        <v>17</v>
      </c>
      <c r="C36" s="30"/>
      <c r="D36" s="63"/>
      <c r="E36" s="17"/>
      <c r="F36" s="30"/>
      <c r="G36" s="63"/>
      <c r="H36" s="17"/>
      <c r="I36" s="30"/>
      <c r="J36" s="17"/>
    </row>
    <row r="37" spans="2:12" x14ac:dyDescent="0.3">
      <c r="B37" s="27" t="s">
        <v>3</v>
      </c>
      <c r="C37" s="25">
        <v>202</v>
      </c>
      <c r="D37" s="65">
        <f>(C37/C$9)*100</f>
        <v>4.4988864142538976</v>
      </c>
      <c r="E37" s="17">
        <f>(C37-I37)/I37*100</f>
        <v>-6.9124423963133648</v>
      </c>
      <c r="F37" s="25">
        <v>107</v>
      </c>
      <c r="G37" s="65">
        <f>(F37/F$9)*100</f>
        <v>4.3888433141919609</v>
      </c>
      <c r="H37" s="17">
        <v>-62.056737588652474</v>
      </c>
      <c r="I37" s="25">
        <v>217</v>
      </c>
      <c r="J37" s="17">
        <f>(I37/I$9)*100</f>
        <v>3.1743709771796373</v>
      </c>
      <c r="K37" s="17">
        <v>-17.175572519083971</v>
      </c>
      <c r="L37" s="3"/>
    </row>
    <row r="38" spans="2:12" x14ac:dyDescent="0.3">
      <c r="B38" s="27" t="s">
        <v>4</v>
      </c>
      <c r="C38" s="25">
        <v>162529</v>
      </c>
      <c r="D38" s="65">
        <f>(C38/C$10)*100</f>
        <v>5.7562566428630371</v>
      </c>
      <c r="E38" s="17">
        <f>(C38-I38)/I38*100</f>
        <v>-13.890551902811701</v>
      </c>
      <c r="F38" s="25">
        <v>86733</v>
      </c>
      <c r="G38" s="65">
        <f>(F38/F$10)*100</f>
        <v>6.7570852284147689</v>
      </c>
      <c r="H38" s="17">
        <v>-65.647031797081695</v>
      </c>
      <c r="I38" s="25">
        <v>188747</v>
      </c>
      <c r="J38" s="17">
        <f>(I38/I$10)*100</f>
        <v>3.43030357442405</v>
      </c>
      <c r="K38" s="17">
        <v>-13.040253212378659</v>
      </c>
      <c r="L38" s="3"/>
    </row>
    <row r="39" spans="2:12" x14ac:dyDescent="0.3">
      <c r="B39" s="27" t="s">
        <v>5</v>
      </c>
      <c r="C39" s="25">
        <v>818865.76100000006</v>
      </c>
      <c r="D39" s="65">
        <f>(C39/C$11)*100</f>
        <v>2.7118807804323337</v>
      </c>
      <c r="E39" s="17">
        <f>(C39-I39)/I39*100</f>
        <v>-16.459292239341675</v>
      </c>
      <c r="F39" s="25">
        <v>433811.01799999998</v>
      </c>
      <c r="G39" s="65">
        <f>(F39/F$11)*100</f>
        <v>3.4039595013685018</v>
      </c>
      <c r="H39" s="17">
        <v>-65.999991664017884</v>
      </c>
      <c r="I39" s="25">
        <v>980199.69299999997</v>
      </c>
      <c r="J39" s="17">
        <f>(I39/I$11)*100</f>
        <v>1.5246766613652836</v>
      </c>
      <c r="K39" s="17">
        <v>13.470680053255297</v>
      </c>
      <c r="L39" s="3"/>
    </row>
    <row r="40" spans="2:12" x14ac:dyDescent="0.3">
      <c r="B40" s="29" t="s">
        <v>22</v>
      </c>
      <c r="C40" s="30">
        <f>C39/C38*1000</f>
        <v>5038.2747755785131</v>
      </c>
      <c r="D40" s="63"/>
      <c r="E40" s="17">
        <f>(C40-I40)/I40*100</f>
        <v>-2.9831109051247395</v>
      </c>
      <c r="F40" s="30">
        <f>F39/F38*1000</f>
        <v>5001.6835345254976</v>
      </c>
      <c r="G40" s="63"/>
      <c r="H40" s="17">
        <v>-1.0274508591260512</v>
      </c>
      <c r="I40" s="30">
        <f>I39/I38*1000</f>
        <v>5193.193497115185</v>
      </c>
      <c r="J40" s="17"/>
      <c r="K40" s="17">
        <v>30.486442572539495</v>
      </c>
      <c r="L40" s="3"/>
    </row>
    <row r="41" spans="2:12" x14ac:dyDescent="0.3">
      <c r="B41" s="29" t="s">
        <v>7</v>
      </c>
      <c r="C41" s="31">
        <f>C38/C37</f>
        <v>804.59900990099015</v>
      </c>
      <c r="D41" s="62"/>
      <c r="E41" s="17">
        <f>(C41-I41)/I41*100</f>
        <v>-7.4962859550006851</v>
      </c>
      <c r="F41" s="31">
        <f>F38/F37</f>
        <v>810.58878504672896</v>
      </c>
      <c r="G41" s="62"/>
      <c r="H41" s="26">
        <v>-9.462270717542431</v>
      </c>
      <c r="I41" s="31">
        <f>I38/I37</f>
        <v>869.80184331797238</v>
      </c>
      <c r="J41" s="26"/>
      <c r="K41" s="17">
        <v>4.9928740016442053</v>
      </c>
      <c r="L41" s="3"/>
    </row>
    <row r="42" spans="2:12" ht="3" customHeight="1" x14ac:dyDescent="0.3">
      <c r="B42" s="27"/>
      <c r="C42" s="30"/>
      <c r="D42" s="63"/>
      <c r="E42" s="17"/>
      <c r="F42" s="30"/>
      <c r="G42" s="63"/>
      <c r="H42" s="17"/>
      <c r="I42" s="30"/>
      <c r="J42" s="17"/>
      <c r="L42" s="3"/>
    </row>
    <row r="43" spans="2:12" x14ac:dyDescent="0.3">
      <c r="B43" s="23" t="s">
        <v>18</v>
      </c>
      <c r="C43" s="30"/>
      <c r="D43" s="63"/>
      <c r="E43" s="17"/>
      <c r="F43" s="30"/>
      <c r="G43" s="63"/>
      <c r="H43" s="17"/>
      <c r="I43" s="30"/>
      <c r="J43" s="17"/>
      <c r="L43" s="3"/>
    </row>
    <row r="44" spans="2:12" x14ac:dyDescent="0.3">
      <c r="B44" s="27" t="s">
        <v>3</v>
      </c>
      <c r="C44" s="25">
        <v>125</v>
      </c>
      <c r="D44" s="65">
        <f>(C44/C$9)*100</f>
        <v>2.783964365256125</v>
      </c>
      <c r="E44" s="17">
        <f>(C44-I44)/I44*100</f>
        <v>-24.69879518072289</v>
      </c>
      <c r="F44" s="35">
        <v>75</v>
      </c>
      <c r="G44" s="65">
        <f>(F44/F$9)*100</f>
        <v>3.0762920426579163</v>
      </c>
      <c r="H44" s="17">
        <v>-58.333333333333336</v>
      </c>
      <c r="I44" s="25">
        <v>166</v>
      </c>
      <c r="J44" s="17">
        <f>(I44/I$9)*100</f>
        <v>2.4283206553540082</v>
      </c>
      <c r="K44" s="17">
        <v>-4.5977011494252871</v>
      </c>
      <c r="L44" s="4"/>
    </row>
    <row r="45" spans="2:12" x14ac:dyDescent="0.3">
      <c r="B45" s="27" t="s">
        <v>5</v>
      </c>
      <c r="C45" s="25">
        <v>69676.263000000006</v>
      </c>
      <c r="D45" s="65">
        <f>(C45/C$11)*100</f>
        <v>0.23075054237375608</v>
      </c>
      <c r="E45" s="17">
        <f>(C45-I45)/I45*100</f>
        <v>-89.30531989547562</v>
      </c>
      <c r="F45" s="36">
        <v>58875.09</v>
      </c>
      <c r="G45" s="65">
        <f>(F45/F$11)*100</f>
        <v>0.4619717196750075</v>
      </c>
      <c r="H45" s="17">
        <v>-79.840286484653902</v>
      </c>
      <c r="I45" s="25">
        <v>651503.94700000004</v>
      </c>
      <c r="J45" s="17">
        <f>(I45/I$11)*100</f>
        <v>1.0133984634682647</v>
      </c>
      <c r="K45" s="17">
        <v>542.45104089257461</v>
      </c>
      <c r="L45" s="4"/>
    </row>
    <row r="46" spans="2:12" ht="3" customHeight="1" x14ac:dyDescent="0.3">
      <c r="B46" s="27"/>
      <c r="C46" s="37"/>
      <c r="D46" s="64"/>
      <c r="E46" s="38"/>
      <c r="F46" s="37"/>
      <c r="G46" s="64"/>
      <c r="H46" s="38"/>
      <c r="I46" s="37"/>
      <c r="J46" s="38"/>
      <c r="L46" s="6"/>
    </row>
    <row r="47" spans="2:12" x14ac:dyDescent="0.3">
      <c r="B47" s="23" t="s">
        <v>19</v>
      </c>
      <c r="C47" s="39"/>
      <c r="D47" s="64"/>
      <c r="E47" s="38"/>
      <c r="F47" s="39"/>
      <c r="G47" s="64"/>
      <c r="H47" s="38"/>
      <c r="I47" s="39"/>
      <c r="J47" s="38"/>
      <c r="L47" s="7"/>
    </row>
    <row r="48" spans="2:12" x14ac:dyDescent="0.3">
      <c r="B48" s="27" t="s">
        <v>3</v>
      </c>
      <c r="C48" s="25">
        <v>879</v>
      </c>
      <c r="D48" s="60">
        <f>C48/RESIDENTIAL!C9*100</f>
        <v>3.0631446891552829</v>
      </c>
      <c r="E48" s="17">
        <f>(C48-I48)/I48*100</f>
        <v>-44.048376830044553</v>
      </c>
      <c r="F48" s="25">
        <v>390</v>
      </c>
      <c r="G48" s="60">
        <f>F48/RESIDENTIAL!F9*100</f>
        <v>2.2791023842917251</v>
      </c>
      <c r="H48" s="38">
        <v>-75.911056207535523</v>
      </c>
      <c r="I48" s="25">
        <v>1571</v>
      </c>
      <c r="J48" s="60">
        <f>I48/[1]RESIDENTIAL!I9*100</f>
        <v>3.540201910942852</v>
      </c>
      <c r="K48" s="17">
        <v>4.4547872340425529</v>
      </c>
      <c r="L48" s="4"/>
    </row>
    <row r="49" spans="2:12" x14ac:dyDescent="0.3">
      <c r="B49" s="27" t="s">
        <v>4</v>
      </c>
      <c r="C49" s="25">
        <v>58775</v>
      </c>
      <c r="D49" s="60">
        <f>C49/RESIDENTIAL!C10*100</f>
        <v>1.0392122956451568</v>
      </c>
      <c r="E49" s="17">
        <f>(C49-I49)/I49*100</f>
        <v>-67.813920376759214</v>
      </c>
      <c r="F49" s="25">
        <v>21564</v>
      </c>
      <c r="G49" s="60">
        <f>F49/RESIDENTIAL!F10*100</f>
        <v>0.79534917687777862</v>
      </c>
      <c r="H49" s="38">
        <v>-85.22315340811754</v>
      </c>
      <c r="I49" s="25">
        <v>182610</v>
      </c>
      <c r="J49" s="60">
        <f>I49/[1]RESIDENTIAL!I10*100</f>
        <v>1.677690646559981</v>
      </c>
      <c r="K49" s="17">
        <v>-31.243905102206021</v>
      </c>
      <c r="L49" s="4"/>
    </row>
    <row r="50" spans="2:12" x14ac:dyDescent="0.3">
      <c r="B50" s="27" t="s">
        <v>5</v>
      </c>
      <c r="C50" s="25">
        <v>494395.27600000001</v>
      </c>
      <c r="D50" s="60">
        <f>C50/RESIDENTIAL!C11*100</f>
        <v>0.77226511189756342</v>
      </c>
      <c r="E50" s="17">
        <f>(C50-I50)/I50*100</f>
        <v>-66.474689574155121</v>
      </c>
      <c r="F50" s="25">
        <v>198421.81400000001</v>
      </c>
      <c r="G50" s="60">
        <f>F50/RESIDENTIAL!F11*100</f>
        <v>0.73615757406271931</v>
      </c>
      <c r="H50" s="38">
        <v>-82.241563635555508</v>
      </c>
      <c r="I50" s="25">
        <v>1474692.612</v>
      </c>
      <c r="J50" s="60">
        <f>I50/[1]RESIDENTIAL!I11*100</f>
        <v>1.1658018848113716</v>
      </c>
      <c r="K50" s="17">
        <v>-50.149678815343989</v>
      </c>
      <c r="L50" s="4"/>
    </row>
    <row r="51" spans="2:12" x14ac:dyDescent="0.3">
      <c r="B51" s="29" t="s">
        <v>22</v>
      </c>
      <c r="C51" s="30">
        <f>C50/C49*1000</f>
        <v>8411.6593109315181</v>
      </c>
      <c r="D51" s="64"/>
      <c r="E51" s="17">
        <f>(C51-I51)/I51*100</f>
        <v>4.1609006697325563</v>
      </c>
      <c r="F51" s="30">
        <f>F50/F49*1000</f>
        <v>9201.530977555185</v>
      </c>
      <c r="G51" s="64"/>
      <c r="H51" s="38">
        <v>20.177442825994632</v>
      </c>
      <c r="I51" s="30">
        <f>I50/I49*1000</f>
        <v>8075.6399540003285</v>
      </c>
      <c r="J51" s="38"/>
      <c r="K51" s="17">
        <v>-27.496869537517259</v>
      </c>
      <c r="L51" s="3"/>
    </row>
    <row r="52" spans="2:12" ht="3" customHeight="1" x14ac:dyDescent="0.3">
      <c r="C52" s="30"/>
      <c r="D52" s="64"/>
      <c r="E52" s="17" t="e">
        <f>(C52-I52)/I52*100</f>
        <v>#DIV/0!</v>
      </c>
      <c r="F52" s="30"/>
      <c r="G52" s="64"/>
      <c r="H52" s="38"/>
      <c r="I52" s="30"/>
      <c r="J52" s="38"/>
      <c r="L52" s="3"/>
    </row>
    <row r="53" spans="2:12" x14ac:dyDescent="0.3">
      <c r="B53" s="23" t="s">
        <v>20</v>
      </c>
      <c r="C53" s="30"/>
      <c r="D53" s="64"/>
      <c r="E53" s="17"/>
      <c r="F53" s="30"/>
      <c r="G53" s="64"/>
      <c r="H53" s="38"/>
      <c r="I53" s="30"/>
      <c r="J53" s="38"/>
      <c r="L53" s="3"/>
    </row>
    <row r="54" spans="2:12" x14ac:dyDescent="0.3">
      <c r="B54" s="27" t="s">
        <v>3</v>
      </c>
      <c r="C54" s="32">
        <v>3149</v>
      </c>
      <c r="D54" s="60">
        <f>C54/RESIDENTIAL!C9*100</f>
        <v>10.973654864789516</v>
      </c>
      <c r="E54" s="17">
        <f>(C54-I54)/I54*100</f>
        <v>-17.58701910494635</v>
      </c>
      <c r="F54" s="32">
        <v>1430</v>
      </c>
      <c r="G54" s="60">
        <f>F54/RESIDENTIAL!F9*100</f>
        <v>8.3567087424029918</v>
      </c>
      <c r="H54" s="38">
        <v>-63.934426229508205</v>
      </c>
      <c r="I54" s="25">
        <v>3821</v>
      </c>
      <c r="J54" s="60">
        <f>I54/RESIDENTIAL!I9*100</f>
        <v>8.6105101856859552</v>
      </c>
      <c r="K54" s="17">
        <v>-10.284104249823903</v>
      </c>
      <c r="L54" s="4"/>
    </row>
    <row r="55" spans="2:12" x14ac:dyDescent="0.3">
      <c r="B55" s="27" t="s">
        <v>5</v>
      </c>
      <c r="C55" s="32">
        <v>4387867.4670000002</v>
      </c>
      <c r="D55" s="60">
        <f>C55/RESIDENTIAL!C11*100</f>
        <v>6.8540237435327613</v>
      </c>
      <c r="E55" s="17">
        <f>(C55-I55)/I55*100</f>
        <v>-38.293914436848695</v>
      </c>
      <c r="F55" s="32">
        <v>526246.91</v>
      </c>
      <c r="G55" s="60">
        <f>F55/RESIDENTIAL!F11*100</f>
        <v>1.952409570369124</v>
      </c>
      <c r="H55" s="38">
        <v>-92.590391955675983</v>
      </c>
      <c r="I55" s="25">
        <v>7110915.2800000003</v>
      </c>
      <c r="J55" s="60">
        <f>I55/RESIDENTIAL!I11*100</f>
        <v>5.6214551891699465</v>
      </c>
      <c r="K55" s="17">
        <v>-11.423036348196483</v>
      </c>
      <c r="L55" s="4"/>
    </row>
    <row r="56" spans="2:12" ht="3" customHeight="1" x14ac:dyDescent="0.3">
      <c r="B56" s="40"/>
      <c r="C56" s="41"/>
      <c r="D56" s="41"/>
      <c r="E56" s="41"/>
      <c r="F56" s="41"/>
      <c r="G56" s="41"/>
      <c r="H56" s="41"/>
      <c r="I56" s="42"/>
      <c r="J56" s="42"/>
      <c r="K56" s="43"/>
    </row>
    <row r="57" spans="2:12" x14ac:dyDescent="0.3">
      <c r="B57" s="9" t="s">
        <v>33</v>
      </c>
    </row>
    <row r="58" spans="2:12" s="8" customFormat="1" ht="13.8" x14ac:dyDescent="0.3">
      <c r="B58" s="10" t="s">
        <v>36</v>
      </c>
      <c r="C58" s="11"/>
      <c r="D58" s="11"/>
      <c r="E58" s="11"/>
      <c r="F58" s="11"/>
      <c r="G58" s="11"/>
      <c r="H58" s="11"/>
      <c r="I58" s="12"/>
      <c r="J58" s="12"/>
      <c r="K58" s="13"/>
    </row>
    <row r="59" spans="2:12" s="8" customFormat="1" ht="13.8" x14ac:dyDescent="0.3">
      <c r="B59" s="10" t="s">
        <v>37</v>
      </c>
      <c r="C59" s="15"/>
      <c r="D59" s="16"/>
      <c r="E59" s="16"/>
      <c r="F59" s="16"/>
      <c r="G59" s="16"/>
      <c r="H59" s="16"/>
      <c r="I59" s="11"/>
      <c r="J59" s="11"/>
      <c r="K59" s="17"/>
    </row>
    <row r="60" spans="2:12" x14ac:dyDescent="0.3">
      <c r="B60" s="9" t="s">
        <v>28</v>
      </c>
    </row>
    <row r="61" spans="2:12" s="8" customFormat="1" ht="13.8" x14ac:dyDescent="0.3">
      <c r="B61" s="14" t="s">
        <v>35</v>
      </c>
      <c r="C61" s="9"/>
      <c r="D61" s="9"/>
      <c r="E61" s="9"/>
      <c r="F61" s="9"/>
      <c r="G61" s="9"/>
      <c r="H61" s="9"/>
      <c r="I61" s="11"/>
      <c r="J61" s="11"/>
      <c r="K61" s="17"/>
    </row>
    <row r="62" spans="2:12" s="8" customFormat="1" ht="13.8" x14ac:dyDescent="0.3">
      <c r="B62" s="18" t="s">
        <v>21</v>
      </c>
      <c r="C62" s="9"/>
      <c r="D62" s="9"/>
      <c r="E62" s="9"/>
      <c r="F62" s="9"/>
      <c r="G62" s="9"/>
      <c r="H62" s="9"/>
      <c r="I62" s="11"/>
      <c r="J62" s="11"/>
      <c r="K62" s="17"/>
    </row>
    <row r="63" spans="2:12" s="8" customFormat="1" ht="13.8" x14ac:dyDescent="0.3">
      <c r="B63" s="18"/>
      <c r="C63" s="9"/>
      <c r="D63" s="9"/>
      <c r="E63" s="9"/>
      <c r="F63" s="9"/>
      <c r="G63" s="9"/>
      <c r="H63" s="9"/>
      <c r="I63" s="11"/>
      <c r="J63" s="11"/>
      <c r="K63" s="17"/>
    </row>
    <row r="64" spans="2:12" s="8" customFormat="1" ht="13.8" x14ac:dyDescent="0.3">
      <c r="B64" s="18"/>
      <c r="C64" s="9"/>
      <c r="D64" s="9"/>
      <c r="E64" s="9"/>
      <c r="F64" s="9"/>
      <c r="G64" s="9"/>
      <c r="H64" s="9"/>
      <c r="I64" s="11"/>
      <c r="J64" s="11"/>
      <c r="K64" s="17"/>
    </row>
    <row r="65" spans="3:3" x14ac:dyDescent="0.3">
      <c r="C65" s="74"/>
    </row>
  </sheetData>
  <mergeCells count="8">
    <mergeCell ref="B1:K1"/>
    <mergeCell ref="B2:K2"/>
    <mergeCell ref="B3:D3"/>
    <mergeCell ref="B4:K4"/>
    <mergeCell ref="B5:B6"/>
    <mergeCell ref="C5:E5"/>
    <mergeCell ref="F5:H5"/>
    <mergeCell ref="I5:K5"/>
  </mergeCells>
  <printOptions horizontalCentered="1"/>
  <pageMargins left="0.74803149606299202" right="0.74803149606299202" top="0.59055118110236204" bottom="0.59055118110236204" header="0.511811023622047" footer="0.511811023622047"/>
  <pageSetup paperSize="9" scale="70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RESIDENTIAL</vt:lpstr>
      <vt:lpstr>NON-RESIDENTIAL</vt:lpstr>
      <vt:lpstr>'NON-RESIDENTIAL'!Print_Area</vt:lpstr>
      <vt:lpstr>RESIDENTIAL!Print_Area</vt:lpstr>
      <vt:lpstr>'NON-RESIDENTIAL'!Print_Titles</vt:lpstr>
      <vt:lpstr>RESIDENTIAL!Print_Titles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ONSCore_CDC</cp:lastModifiedBy>
  <cp:lastPrinted>2020-12-07T02:17:42Z</cp:lastPrinted>
  <dcterms:created xsi:type="dcterms:W3CDTF">2020-03-05T05:27:51Z</dcterms:created>
  <dcterms:modified xsi:type="dcterms:W3CDTF">2020-12-15T03:21:29Z</dcterms:modified>
</cp:coreProperties>
</file>