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 ISD\OneDrive - leverage innovative users\Desktop\BP2019Q4 SR\For HTML\"/>
    </mc:Choice>
  </mc:AlternateContent>
  <xr:revisionPtr revIDLastSave="0" documentId="13_ncr:1_{629D213C-F901-42ED-91DA-003511FEC65E}" xr6:coauthVersionLast="41" xr6:coauthVersionMax="41" xr10:uidLastSave="{00000000-0000-0000-0000-000000000000}"/>
  <bookViews>
    <workbookView xWindow="-120" yWindow="-120" windowWidth="29040" windowHeight="15840" xr2:uid="{B1AA18B6-B69F-4E1A-968E-4FF7A7956FBB}"/>
  </bookViews>
  <sheets>
    <sheet name="RESIDENTIAL" sheetId="3" r:id="rId1"/>
    <sheet name="NON-RESIDENTIAL" sheetId="4" r:id="rId2"/>
  </sheets>
  <definedNames>
    <definedName name="_xlnm.Print_Area" localSheetId="1">'NON-RESIDENTIAL'!$A$1:$G$61</definedName>
    <definedName name="_xlnm.Print_Area" localSheetId="0">RESIDENTIAL!$A$1:$G$51</definedName>
    <definedName name="_xlnm.Print_Titles" localSheetId="1">'NON-RESIDENTIAL'!$3:$5</definedName>
    <definedName name="_xlnm.Print_Titles" localSheetId="0">RESIDENTIAL!$1:$5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" i="4" l="1"/>
  <c r="F54" i="4"/>
  <c r="D54" i="4"/>
  <c r="G53" i="4"/>
  <c r="F53" i="4"/>
  <c r="D53" i="4"/>
  <c r="E50" i="4"/>
  <c r="G50" i="4" s="1"/>
  <c r="C50" i="4"/>
  <c r="G49" i="4"/>
  <c r="F49" i="4"/>
  <c r="D49" i="4"/>
  <c r="G48" i="4"/>
  <c r="F48" i="4"/>
  <c r="D48" i="4"/>
  <c r="G47" i="4"/>
  <c r="F47" i="4"/>
  <c r="D47" i="4"/>
  <c r="G44" i="4"/>
  <c r="F44" i="4"/>
  <c r="D44" i="4"/>
  <c r="G43" i="4"/>
  <c r="F43" i="4"/>
  <c r="D43" i="4"/>
  <c r="G40" i="4"/>
  <c r="E40" i="4"/>
  <c r="C40" i="4"/>
  <c r="E39" i="4"/>
  <c r="C39" i="4"/>
  <c r="G39" i="4" s="1"/>
  <c r="G38" i="4"/>
  <c r="F38" i="4"/>
  <c r="D38" i="4"/>
  <c r="G37" i="4"/>
  <c r="F37" i="4"/>
  <c r="D37" i="4"/>
  <c r="G36" i="4"/>
  <c r="F36" i="4"/>
  <c r="D36" i="4"/>
  <c r="G33" i="4"/>
  <c r="E33" i="4"/>
  <c r="C33" i="4"/>
  <c r="E32" i="4"/>
  <c r="C32" i="4"/>
  <c r="G32" i="4" s="1"/>
  <c r="G31" i="4"/>
  <c r="F31" i="4"/>
  <c r="D31" i="4"/>
  <c r="G30" i="4"/>
  <c r="F30" i="4"/>
  <c r="D30" i="4"/>
  <c r="G29" i="4"/>
  <c r="F29" i="4"/>
  <c r="D29" i="4"/>
  <c r="E26" i="4"/>
  <c r="G26" i="4" s="1"/>
  <c r="C26" i="4"/>
  <c r="E25" i="4"/>
  <c r="C25" i="4"/>
  <c r="G24" i="4"/>
  <c r="F24" i="4"/>
  <c r="D24" i="4"/>
  <c r="G23" i="4"/>
  <c r="F23" i="4"/>
  <c r="D23" i="4"/>
  <c r="G22" i="4"/>
  <c r="F22" i="4"/>
  <c r="D22" i="4"/>
  <c r="E19" i="4"/>
  <c r="C19" i="4"/>
  <c r="G19" i="4" s="1"/>
  <c r="G18" i="4"/>
  <c r="E18" i="4"/>
  <c r="C18" i="4"/>
  <c r="G17" i="4"/>
  <c r="F17" i="4"/>
  <c r="D17" i="4"/>
  <c r="G16" i="4"/>
  <c r="F16" i="4"/>
  <c r="D16" i="4"/>
  <c r="G15" i="4"/>
  <c r="F15" i="4"/>
  <c r="D15" i="4"/>
  <c r="G12" i="4"/>
  <c r="E12" i="4"/>
  <c r="C12" i="4"/>
  <c r="E11" i="4"/>
  <c r="G11" i="4" s="1"/>
  <c r="C11" i="4"/>
  <c r="G10" i="4"/>
  <c r="F10" i="4"/>
  <c r="D10" i="4"/>
  <c r="G9" i="4"/>
  <c r="F9" i="4"/>
  <c r="D9" i="4"/>
  <c r="G8" i="4"/>
  <c r="F8" i="4"/>
  <c r="D8" i="4"/>
  <c r="E51" i="3"/>
  <c r="G51" i="3" s="1"/>
  <c r="C51" i="3"/>
  <c r="G50" i="3"/>
  <c r="F50" i="3"/>
  <c r="D50" i="3"/>
  <c r="G49" i="3"/>
  <c r="F49" i="3"/>
  <c r="D49" i="3"/>
  <c r="G48" i="3"/>
  <c r="F48" i="3"/>
  <c r="D48" i="3"/>
  <c r="E45" i="3"/>
  <c r="G45" i="3" s="1"/>
  <c r="C45" i="3"/>
  <c r="E44" i="3"/>
  <c r="C44" i="3"/>
  <c r="G44" i="3" s="1"/>
  <c r="G43" i="3"/>
  <c r="F43" i="3"/>
  <c r="D43" i="3"/>
  <c r="G42" i="3"/>
  <c r="F42" i="3"/>
  <c r="D42" i="3"/>
  <c r="G41" i="3"/>
  <c r="F41" i="3"/>
  <c r="D41" i="3"/>
  <c r="E38" i="3"/>
  <c r="C38" i="3"/>
  <c r="G38" i="3" s="1"/>
  <c r="E37" i="3"/>
  <c r="C37" i="3"/>
  <c r="G37" i="3" s="1"/>
  <c r="G36" i="3"/>
  <c r="F36" i="3"/>
  <c r="D36" i="3"/>
  <c r="G35" i="3"/>
  <c r="F35" i="3"/>
  <c r="D35" i="3"/>
  <c r="G34" i="3"/>
  <c r="F34" i="3"/>
  <c r="D34" i="3"/>
  <c r="E31" i="3"/>
  <c r="C31" i="3"/>
  <c r="G31" i="3" s="1"/>
  <c r="G30" i="3"/>
  <c r="E30" i="3"/>
  <c r="C30" i="3"/>
  <c r="G29" i="3"/>
  <c r="F29" i="3"/>
  <c r="D29" i="3"/>
  <c r="G28" i="3"/>
  <c r="F28" i="3"/>
  <c r="D28" i="3"/>
  <c r="G27" i="3"/>
  <c r="F27" i="3"/>
  <c r="D27" i="3"/>
  <c r="G24" i="3"/>
  <c r="E24" i="3"/>
  <c r="C24" i="3"/>
  <c r="E23" i="3"/>
  <c r="G23" i="3" s="1"/>
  <c r="C23" i="3"/>
  <c r="G22" i="3"/>
  <c r="F22" i="3"/>
  <c r="D22" i="3"/>
  <c r="G21" i="3"/>
  <c r="F21" i="3"/>
  <c r="D21" i="3"/>
  <c r="G20" i="3"/>
  <c r="F20" i="3"/>
  <c r="D20" i="3"/>
  <c r="E17" i="3"/>
  <c r="G17" i="3" s="1"/>
  <c r="C17" i="3"/>
  <c r="E16" i="3"/>
  <c r="C16" i="3"/>
  <c r="G16" i="3" s="1"/>
  <c r="G15" i="3"/>
  <c r="F15" i="3"/>
  <c r="D15" i="3"/>
  <c r="G14" i="3"/>
  <c r="F14" i="3"/>
  <c r="D14" i="3"/>
  <c r="G13" i="3"/>
  <c r="F13" i="3"/>
  <c r="D13" i="3"/>
  <c r="G10" i="3"/>
  <c r="F10" i="3"/>
  <c r="D10" i="3"/>
  <c r="G9" i="3"/>
  <c r="F9" i="3"/>
  <c r="D9" i="3"/>
  <c r="H8" i="3"/>
  <c r="G8" i="3"/>
  <c r="F8" i="3"/>
  <c r="D8" i="3"/>
</calcChain>
</file>

<file path=xl/sharedStrings.xml><?xml version="1.0" encoding="utf-8"?>
<sst xmlns="http://schemas.openxmlformats.org/spreadsheetml/2006/main" count="105" uniqueCount="35">
  <si>
    <t>TABLE A.1   Comparative Construction Statistics by Type of Construction</t>
  </si>
  <si>
    <t xml:space="preserve">Fourth Quarter,  2019 and 2018 </t>
  </si>
  <si>
    <t>(Details may not add-up to total due to rounding)</t>
  </si>
  <si>
    <t>TYPE OF CONSTRUCTION</t>
  </si>
  <si>
    <t>Fourth Quarter 2019
(Oct. - Dec.)</t>
  </si>
  <si>
    <t>Percent
Share</t>
  </si>
  <si>
    <t>Fourth Quarter 2018
(Oct. - Dec.)</t>
  </si>
  <si>
    <t>Percent 
Change</t>
  </si>
  <si>
    <t>TOTAL</t>
  </si>
  <si>
    <t xml:space="preserve"> </t>
  </si>
  <si>
    <t>Number</t>
  </si>
  <si>
    <t>Floor Area (sq.m.)</t>
  </si>
  <si>
    <t>Value (PhP '000)</t>
  </si>
  <si>
    <t>RESIDENTIAL</t>
  </si>
  <si>
    <t>Average Cost per Floor Area</t>
  </si>
  <si>
    <t>Average Floor Area per Building</t>
  </si>
  <si>
    <t>Single House</t>
  </si>
  <si>
    <t>Duplex/Quadruplex</t>
  </si>
  <si>
    <t>Apartment/Accessoria</t>
  </si>
  <si>
    <t>Residential Condominium</t>
  </si>
  <si>
    <t>Other Residential</t>
  </si>
  <si>
    <t>NON-RESIDENTIAL</t>
  </si>
  <si>
    <t>Commercial</t>
  </si>
  <si>
    <t>Industrial</t>
  </si>
  <si>
    <t xml:space="preserve"> -</t>
  </si>
  <si>
    <t>Institutional</t>
  </si>
  <si>
    <t>Agricultural</t>
  </si>
  <si>
    <t xml:space="preserve">Other Non-residential  </t>
  </si>
  <si>
    <t>ADDITION</t>
  </si>
  <si>
    <t>ALTERATION AND REPAIR</t>
  </si>
  <si>
    <t>Source:    Generation of Construction Statistics from Approved Building Permit: Fourth Quarter, 2019 - Preliminary Results</t>
  </si>
  <si>
    <t xml:space="preserve">                Industry Statistics Division</t>
  </si>
  <si>
    <t xml:space="preserve">                Economic Sector Statistics Services</t>
  </si>
  <si>
    <t xml:space="preserve">                Philippine Statistics Authority</t>
  </si>
  <si>
    <t xml:space="preserve">                Republic of the Philippines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</si>
</sst>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_(* #,##0_);_(* \(#,##0\);_(* &quot;-&quot;_);_(@_)"/>
    <numFmt numFmtId="166" formatCode="#,##0.0"/>
    <numFmt numFmtId="167" formatCode="_(* #,##0.0_);_(* \(#,##0.0\);_(* &quot;-&quot;?_);_(@_)"/>
    <numFmt numFmtId="168" formatCode="_(* #,##0.00_);_(* \(#,##0.00\);_(* &quot;-&quot;??_);_(@_)"/>
    <numFmt numFmtId="169" formatCode="_(* #,##0_);_(* \(#,##0\);_(* &quot;-&quot;??_);_(@_)"/>
    <numFmt numFmtId="170" formatCode="_(* #,##0.0_);_(* \(#,##0.0\);_(* &quot;-&quot;??_);_(@_)"/>
    <numFmt numFmtId="171" formatCode="_(* #,##0_);_(* \(#,##0\);_(* &quot;-&quot;?_);_(@_)"/>
    <numFmt numFmtId="172" formatCode="_(* #,##0_);_(* \(#,##0\);_(* \-??_);_(@_)"/>
  </numFmts>
  <fonts count="14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168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59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left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right" vertical="center" wrapText="1"/>
    </xf>
    <xf numFmtId="0" fontId="2" fillId="0" borderId="2" xfId="1" applyFont="1" applyBorder="1" applyAlignment="1">
      <alignment horizontal="right" vertical="center" wrapText="1"/>
    </xf>
    <xf numFmtId="3" fontId="1" fillId="0" borderId="0" xfId="1" applyNumberFormat="1"/>
    <xf numFmtId="164" fontId="1" fillId="0" borderId="0" xfId="1" applyNumberFormat="1"/>
    <xf numFmtId="0" fontId="2" fillId="0" borderId="0" xfId="1" applyFont="1" applyAlignment="1">
      <alignment horizontal="left"/>
    </xf>
    <xf numFmtId="3" fontId="4" fillId="0" borderId="0" xfId="1" applyNumberFormat="1" applyFont="1"/>
    <xf numFmtId="164" fontId="4" fillId="0" borderId="0" xfId="1" applyNumberFormat="1" applyFont="1"/>
    <xf numFmtId="0" fontId="1" fillId="0" borderId="0" xfId="1" applyAlignment="1">
      <alignment horizontal="left"/>
    </xf>
    <xf numFmtId="165" fontId="5" fillId="0" borderId="0" xfId="1" applyNumberFormat="1" applyFont="1"/>
    <xf numFmtId="166" fontId="1" fillId="0" borderId="0" xfId="1" applyNumberFormat="1"/>
    <xf numFmtId="166" fontId="6" fillId="0" borderId="0" xfId="1" applyNumberFormat="1" applyFont="1" applyAlignment="1">
      <alignment horizontal="right"/>
    </xf>
    <xf numFmtId="167" fontId="1" fillId="0" borderId="0" xfId="1" applyNumberFormat="1"/>
    <xf numFmtId="3" fontId="6" fillId="0" borderId="0" xfId="1" applyNumberFormat="1" applyFont="1"/>
    <xf numFmtId="164" fontId="6" fillId="0" borderId="0" xfId="1" applyNumberFormat="1" applyFont="1"/>
    <xf numFmtId="169" fontId="6" fillId="0" borderId="0" xfId="2" applyNumberFormat="1" applyFont="1"/>
    <xf numFmtId="0" fontId="1" fillId="0" borderId="0" xfId="1" applyAlignment="1">
      <alignment horizontal="left" wrapText="1"/>
    </xf>
    <xf numFmtId="165" fontId="6" fillId="0" borderId="0" xfId="1" applyNumberFormat="1" applyFont="1"/>
    <xf numFmtId="2" fontId="6" fillId="0" borderId="0" xfId="1" applyNumberFormat="1" applyFont="1"/>
    <xf numFmtId="170" fontId="1" fillId="0" borderId="0" xfId="1" applyNumberFormat="1"/>
    <xf numFmtId="170" fontId="6" fillId="0" borderId="0" xfId="1" applyNumberFormat="1" applyFont="1"/>
    <xf numFmtId="164" fontId="7" fillId="0" borderId="0" xfId="1" applyNumberFormat="1" applyFont="1"/>
    <xf numFmtId="0" fontId="2" fillId="0" borderId="0" xfId="1" applyFont="1" applyAlignment="1">
      <alignment horizontal="left" wrapText="1"/>
    </xf>
    <xf numFmtId="165" fontId="6" fillId="0" borderId="0" xfId="3" applyNumberFormat="1" applyFont="1"/>
    <xf numFmtId="165" fontId="6" fillId="0" borderId="0" xfId="4" applyNumberFormat="1" applyFont="1"/>
    <xf numFmtId="165" fontId="6" fillId="0" borderId="0" xfId="5" applyNumberFormat="1" applyFont="1"/>
    <xf numFmtId="3" fontId="2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164" fontId="9" fillId="0" borderId="0" xfId="1" applyNumberFormat="1" applyFont="1"/>
    <xf numFmtId="166" fontId="9" fillId="0" borderId="0" xfId="1" applyNumberFormat="1" applyFont="1"/>
    <xf numFmtId="165" fontId="1" fillId="0" borderId="0" xfId="1" applyNumberFormat="1"/>
    <xf numFmtId="167" fontId="1" fillId="0" borderId="0" xfId="1" applyNumberFormat="1" applyAlignment="1">
      <alignment horizontal="right"/>
    </xf>
    <xf numFmtId="169" fontId="0" fillId="0" borderId="0" xfId="2" applyNumberFormat="1" applyFont="1"/>
    <xf numFmtId="165" fontId="6" fillId="0" borderId="0" xfId="6" applyNumberFormat="1" applyFont="1"/>
    <xf numFmtId="165" fontId="6" fillId="0" borderId="0" xfId="7" applyNumberFormat="1" applyFont="1"/>
    <xf numFmtId="165" fontId="1" fillId="0" borderId="0" xfId="1" applyNumberFormat="1" applyAlignment="1">
      <alignment horizontal="justify" vertical="justify"/>
    </xf>
    <xf numFmtId="171" fontId="1" fillId="0" borderId="0" xfId="1" applyNumberFormat="1" applyAlignment="1">
      <alignment horizontal="justify" vertical="justify"/>
    </xf>
    <xf numFmtId="165" fontId="1" fillId="0" borderId="0" xfId="2" applyNumberFormat="1"/>
    <xf numFmtId="170" fontId="0" fillId="0" borderId="0" xfId="2" applyNumberFormat="1" applyFont="1"/>
    <xf numFmtId="172" fontId="6" fillId="0" borderId="0" xfId="1" applyNumberFormat="1" applyFont="1"/>
    <xf numFmtId="0" fontId="1" fillId="0" borderId="3" xfId="1" applyBorder="1" applyAlignment="1">
      <alignment horizontal="left"/>
    </xf>
    <xf numFmtId="3" fontId="1" fillId="0" borderId="3" xfId="1" applyNumberFormat="1" applyBorder="1"/>
    <xf numFmtId="165" fontId="5" fillId="0" borderId="3" xfId="2" applyNumberFormat="1" applyFont="1" applyBorder="1"/>
    <xf numFmtId="0" fontId="5" fillId="0" borderId="3" xfId="1" applyFont="1" applyBorder="1"/>
    <xf numFmtId="0" fontId="10" fillId="0" borderId="0" xfId="1" applyFont="1" applyAlignment="1">
      <alignment horizontal="left"/>
    </xf>
    <xf numFmtId="165" fontId="5" fillId="0" borderId="0" xfId="2" applyNumberFormat="1" applyFont="1"/>
    <xf numFmtId="0" fontId="5" fillId="0" borderId="0" xfId="1" applyFont="1"/>
    <xf numFmtId="0" fontId="11" fillId="0" borderId="0" xfId="1" applyFont="1"/>
    <xf numFmtId="0" fontId="1" fillId="0" borderId="0" xfId="1" applyAlignment="1">
      <alignment horizontal="right"/>
    </xf>
    <xf numFmtId="3" fontId="13" fillId="0" borderId="0" xfId="8" applyNumberFormat="1" applyFont="1"/>
    <xf numFmtId="3" fontId="9" fillId="0" borderId="0" xfId="1" applyNumberFormat="1" applyFont="1"/>
    <xf numFmtId="0" fontId="11" fillId="0" borderId="0" xfId="1" applyFont="1" applyAlignment="1">
      <alignment horizontal="left" vertical="center"/>
    </xf>
  </cellXfs>
  <cellStyles count="9">
    <cellStyle name="Comma 2" xfId="2" xr:uid="{94D976DC-9093-4E20-BB4D-E7D4F8A11865}"/>
    <cellStyle name="Normal" xfId="0" builtinId="0"/>
    <cellStyle name="Normal 2" xfId="1" xr:uid="{4D970D21-9624-447E-B579-A7E660200994}"/>
    <cellStyle name="Normal 38" xfId="3" xr:uid="{D24DDCC9-25BB-47BE-A40F-A985A0717930}"/>
    <cellStyle name="Normal 39" xfId="4" xr:uid="{D41432F6-A9DD-41A3-B74D-D0712F47EEA3}"/>
    <cellStyle name="Normal 40" xfId="5" xr:uid="{8EEE0227-D294-4DFD-A3E0-C4864FB83172}"/>
    <cellStyle name="Normal 56" xfId="6" xr:uid="{F708D259-1B81-4DA0-B075-E6731BEA66F6}"/>
    <cellStyle name="Normal 57" xfId="7" xr:uid="{C48799F4-FDCF-4192-8E8B-542172E40969}"/>
    <cellStyle name="Normal 64" xfId="8" xr:uid="{E1E7BB85-94EA-49C6-8526-25F0808D34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E6BC0-9FF2-4E20-8E88-D14395A271A0}">
  <dimension ref="B1:H51"/>
  <sheetViews>
    <sheetView tabSelected="1" view="pageBreakPreview" topLeftCell="A19" zoomScaleSheetLayoutView="100" workbookViewId="0">
      <selection activeCell="I50" sqref="I50"/>
    </sheetView>
  </sheetViews>
  <sheetFormatPr defaultRowHeight="12.75" x14ac:dyDescent="0.2"/>
  <cols>
    <col min="1" max="1" width="1.75" style="5" customWidth="1"/>
    <col min="2" max="2" width="24.25" style="5" customWidth="1"/>
    <col min="3" max="3" width="12.25" style="5" customWidth="1"/>
    <col min="4" max="4" width="7" style="5" bestFit="1" customWidth="1"/>
    <col min="5" max="5" width="11.375" style="10" customWidth="1"/>
    <col min="6" max="6" width="7" style="10" bestFit="1" customWidth="1"/>
    <col min="7" max="7" width="9.625" style="5" customWidth="1"/>
    <col min="8" max="8" width="13.625" style="5" customWidth="1"/>
    <col min="9" max="9" width="12.375" style="5" customWidth="1"/>
    <col min="10" max="16384" width="9" style="5"/>
  </cols>
  <sheetData>
    <row r="1" spans="2:8" s="2" customFormat="1" x14ac:dyDescent="0.2">
      <c r="B1" s="1" t="s">
        <v>0</v>
      </c>
      <c r="C1" s="1"/>
      <c r="D1" s="1"/>
      <c r="E1" s="1"/>
      <c r="F1" s="1"/>
      <c r="G1" s="1"/>
    </row>
    <row r="2" spans="2:8" s="2" customFormat="1" x14ac:dyDescent="0.2">
      <c r="B2" s="1" t="s">
        <v>1</v>
      </c>
      <c r="C2" s="1"/>
      <c r="D2" s="1"/>
      <c r="E2" s="1"/>
      <c r="F2" s="1"/>
      <c r="G2" s="1"/>
    </row>
    <row r="3" spans="2:8" s="2" customFormat="1" ht="5.0999999999999996" customHeight="1" x14ac:dyDescent="0.2">
      <c r="B3" s="3"/>
      <c r="C3" s="3"/>
      <c r="D3" s="3"/>
      <c r="E3" s="3"/>
      <c r="F3" s="3"/>
      <c r="G3" s="3"/>
    </row>
    <row r="4" spans="2:8" ht="13.5" thickBot="1" x14ac:dyDescent="0.25">
      <c r="B4" s="4" t="s">
        <v>2</v>
      </c>
      <c r="C4" s="4"/>
      <c r="D4" s="4"/>
      <c r="E4" s="4"/>
      <c r="F4" s="4"/>
      <c r="G4" s="4"/>
    </row>
    <row r="5" spans="2:8" ht="47.25" customHeight="1" thickTop="1" thickBot="1" x14ac:dyDescent="0.25">
      <c r="B5" s="6" t="s">
        <v>3</v>
      </c>
      <c r="C5" s="7" t="s">
        <v>4</v>
      </c>
      <c r="D5" s="8" t="s">
        <v>5</v>
      </c>
      <c r="E5" s="7" t="s">
        <v>6</v>
      </c>
      <c r="F5" s="8" t="s">
        <v>5</v>
      </c>
      <c r="G5" s="9" t="s">
        <v>7</v>
      </c>
    </row>
    <row r="6" spans="2:8" ht="13.5" thickTop="1" x14ac:dyDescent="0.2">
      <c r="F6" s="11"/>
    </row>
    <row r="7" spans="2:8" x14ac:dyDescent="0.2">
      <c r="B7" s="12" t="s">
        <v>8</v>
      </c>
      <c r="E7" s="13" t="s">
        <v>9</v>
      </c>
      <c r="F7" s="14"/>
    </row>
    <row r="8" spans="2:8" x14ac:dyDescent="0.2">
      <c r="B8" s="15" t="s">
        <v>10</v>
      </c>
      <c r="C8" s="16">
        <v>37256</v>
      </c>
      <c r="D8" s="17">
        <f>(C8/C$8)*100</f>
        <v>100</v>
      </c>
      <c r="E8" s="16">
        <v>40369</v>
      </c>
      <c r="F8" s="18">
        <f>(E8/E$8)*100</f>
        <v>100</v>
      </c>
      <c r="G8" s="19">
        <f>(C8-E8)/E8*100</f>
        <v>-7.7113626792836092</v>
      </c>
      <c r="H8" s="16">
        <f>C8-E8</f>
        <v>-3113</v>
      </c>
    </row>
    <row r="9" spans="2:8" x14ac:dyDescent="0.2">
      <c r="B9" s="15" t="s">
        <v>11</v>
      </c>
      <c r="C9" s="16">
        <v>9042904</v>
      </c>
      <c r="D9" s="17">
        <f>(C9/C$9)*100</f>
        <v>100</v>
      </c>
      <c r="E9" s="16">
        <v>10445927</v>
      </c>
      <c r="F9" s="17">
        <f>(E9/E$9)*100</f>
        <v>100</v>
      </c>
      <c r="G9" s="19">
        <f>(C9-E9)/E9*100</f>
        <v>-13.431292407078853</v>
      </c>
      <c r="H9" s="16"/>
    </row>
    <row r="10" spans="2:8" ht="12.75" customHeight="1" x14ac:dyDescent="0.2">
      <c r="B10" s="15" t="s">
        <v>12</v>
      </c>
      <c r="C10" s="16">
        <v>111584196.358</v>
      </c>
      <c r="D10" s="17">
        <f>(C10/C$10)*100</f>
        <v>100</v>
      </c>
      <c r="E10" s="16">
        <v>122404321.82600001</v>
      </c>
      <c r="F10" s="18">
        <f>(E10/E$10)*100</f>
        <v>100</v>
      </c>
      <c r="G10" s="19">
        <f>(C10-E10)/E10*100</f>
        <v>-8.8396596677207349</v>
      </c>
      <c r="H10" s="16"/>
    </row>
    <row r="11" spans="2:8" x14ac:dyDescent="0.2">
      <c r="B11" s="15"/>
      <c r="C11" s="20"/>
      <c r="D11" s="20"/>
      <c r="E11" s="20"/>
      <c r="F11" s="21"/>
      <c r="G11" s="19"/>
      <c r="H11" s="20"/>
    </row>
    <row r="12" spans="2:8" x14ac:dyDescent="0.2">
      <c r="B12" s="12" t="s">
        <v>13</v>
      </c>
      <c r="C12" s="22"/>
      <c r="D12" s="22"/>
      <c r="E12" s="22"/>
      <c r="F12" s="21"/>
      <c r="G12" s="19"/>
      <c r="H12" s="22"/>
    </row>
    <row r="13" spans="2:8" x14ac:dyDescent="0.2">
      <c r="B13" s="15" t="s">
        <v>10</v>
      </c>
      <c r="C13" s="16">
        <v>25869</v>
      </c>
      <c r="D13" s="17">
        <f>(C13/C$8)*100</f>
        <v>69.435795576551428</v>
      </c>
      <c r="E13" s="16">
        <v>29845</v>
      </c>
      <c r="F13" s="17">
        <f>(E13/E$8)*100</f>
        <v>73.930491218509246</v>
      </c>
      <c r="G13" s="19">
        <f>(C13-E13)/E13*100</f>
        <v>-13.32216451666946</v>
      </c>
      <c r="H13" s="16"/>
    </row>
    <row r="14" spans="2:8" x14ac:dyDescent="0.2">
      <c r="B14" s="15" t="s">
        <v>11</v>
      </c>
      <c r="C14" s="16">
        <v>4391454</v>
      </c>
      <c r="D14" s="17">
        <f>(C14/C$9)*100</f>
        <v>48.562430829742304</v>
      </c>
      <c r="E14" s="16">
        <v>5423990</v>
      </c>
      <c r="F14" s="17">
        <f>(E14/E$9)*100</f>
        <v>51.924448639168162</v>
      </c>
      <c r="G14" s="19">
        <f>(C14-E14)/E14*100</f>
        <v>-19.036465775195012</v>
      </c>
      <c r="H14" s="16"/>
    </row>
    <row r="15" spans="2:8" x14ac:dyDescent="0.2">
      <c r="B15" s="15" t="s">
        <v>12</v>
      </c>
      <c r="C15" s="16">
        <v>52163861.045000002</v>
      </c>
      <c r="D15" s="17">
        <f>(C15/C$10)*100</f>
        <v>46.74843100329425</v>
      </c>
      <c r="E15" s="16">
        <v>57511957.273999996</v>
      </c>
      <c r="F15" s="17">
        <f>(E15/E$10)*100</f>
        <v>46.985234194389228</v>
      </c>
      <c r="G15" s="19">
        <f>(C15-E15)/E15*100</f>
        <v>-9.2991031474036827</v>
      </c>
      <c r="H15" s="16"/>
    </row>
    <row r="16" spans="2:8" x14ac:dyDescent="0.2">
      <c r="B16" s="23" t="s">
        <v>14</v>
      </c>
      <c r="C16" s="24">
        <f>C15/C14*1000</f>
        <v>11878.494240176489</v>
      </c>
      <c r="D16" s="20"/>
      <c r="E16" s="24">
        <f>E15/E14*1000</f>
        <v>10603.256509322473</v>
      </c>
      <c r="F16" s="25"/>
      <c r="G16" s="19">
        <f>(C16-E16)/E16*100</f>
        <v>12.026849767642766</v>
      </c>
      <c r="H16" s="20"/>
    </row>
    <row r="17" spans="2:8" x14ac:dyDescent="0.2">
      <c r="B17" s="23" t="s">
        <v>15</v>
      </c>
      <c r="C17" s="26">
        <f>C14/C13</f>
        <v>169.757393018671</v>
      </c>
      <c r="D17" s="27"/>
      <c r="E17" s="26">
        <f>E14/E13</f>
        <v>181.73864969006533</v>
      </c>
      <c r="F17" s="28"/>
      <c r="G17" s="19">
        <f>(C17-E17)/E17*100</f>
        <v>-6.5925749375969334</v>
      </c>
      <c r="H17" s="20"/>
    </row>
    <row r="18" spans="2:8" ht="5.0999999999999996" customHeight="1" x14ac:dyDescent="0.2">
      <c r="B18" s="15"/>
      <c r="C18" s="24"/>
      <c r="D18" s="20"/>
      <c r="E18" s="24"/>
      <c r="F18" s="25"/>
      <c r="G18" s="19"/>
      <c r="H18" s="20"/>
    </row>
    <row r="19" spans="2:8" x14ac:dyDescent="0.2">
      <c r="B19" s="12" t="s">
        <v>16</v>
      </c>
      <c r="C19" s="24"/>
      <c r="D19" s="20"/>
      <c r="E19" s="24"/>
      <c r="F19" s="25"/>
      <c r="G19" s="19"/>
      <c r="H19" s="20"/>
    </row>
    <row r="20" spans="2:8" x14ac:dyDescent="0.2">
      <c r="B20" s="15" t="s">
        <v>10</v>
      </c>
      <c r="C20" s="24">
        <v>21591</v>
      </c>
      <c r="D20" s="17">
        <f>(C20/C$13)*100</f>
        <v>83.462831961034439</v>
      </c>
      <c r="E20" s="24">
        <v>25254</v>
      </c>
      <c r="F20" s="17">
        <f>(E20/E$13)*100</f>
        <v>84.617188808845697</v>
      </c>
      <c r="G20" s="19">
        <f>(C20-E20)/E20*100</f>
        <v>-14.504632929436919</v>
      </c>
      <c r="H20" s="16"/>
    </row>
    <row r="21" spans="2:8" x14ac:dyDescent="0.2">
      <c r="B21" s="15" t="s">
        <v>11</v>
      </c>
      <c r="C21" s="24">
        <v>2463216</v>
      </c>
      <c r="D21" s="17">
        <f>(C21/C$14)*100</f>
        <v>56.091126082614096</v>
      </c>
      <c r="E21" s="24">
        <v>2476701</v>
      </c>
      <c r="F21" s="17">
        <f>(E21/E$14)*100</f>
        <v>45.661975777978938</v>
      </c>
      <c r="G21" s="19">
        <f>(C21-E21)/E21*100</f>
        <v>-0.54447428252340513</v>
      </c>
      <c r="H21" s="16"/>
    </row>
    <row r="22" spans="2:8" x14ac:dyDescent="0.2">
      <c r="B22" s="15" t="s">
        <v>12</v>
      </c>
      <c r="C22" s="24">
        <v>24691025.52</v>
      </c>
      <c r="D22" s="17">
        <f>(C22/C$15)*100</f>
        <v>47.333585024888947</v>
      </c>
      <c r="E22" s="24">
        <v>23533087.657000002</v>
      </c>
      <c r="F22" s="17">
        <f>(E22/E$15)*100</f>
        <v>40.91859983982642</v>
      </c>
      <c r="G22" s="19">
        <f>(C22-E22)/E22*100</f>
        <v>4.9204672156803237</v>
      </c>
      <c r="H22" s="16"/>
    </row>
    <row r="23" spans="2:8" x14ac:dyDescent="0.2">
      <c r="B23" s="23" t="s">
        <v>14</v>
      </c>
      <c r="C23" s="24">
        <f>C22/C21*1000</f>
        <v>10023.897831128086</v>
      </c>
      <c r="D23" s="20"/>
      <c r="E23" s="24">
        <f>E22/E21*1000</f>
        <v>9501.7879255509652</v>
      </c>
      <c r="F23" s="25"/>
      <c r="G23" s="19">
        <f>(C23-E23)/E23*100</f>
        <v>5.4948595955623407</v>
      </c>
      <c r="H23" s="20"/>
    </row>
    <row r="24" spans="2:8" x14ac:dyDescent="0.2">
      <c r="B24" s="23" t="s">
        <v>15</v>
      </c>
      <c r="C24" s="26">
        <f>C21/C20</f>
        <v>114.08531332499652</v>
      </c>
      <c r="D24" s="27"/>
      <c r="E24" s="26">
        <f>E21/E20</f>
        <v>98.071632216678552</v>
      </c>
      <c r="F24" s="28"/>
      <c r="G24" s="19">
        <f>(C24-E24)/E24*100</f>
        <v>16.32855571623147</v>
      </c>
      <c r="H24" s="20"/>
    </row>
    <row r="25" spans="2:8" ht="5.0999999999999996" customHeight="1" x14ac:dyDescent="0.2">
      <c r="B25" s="15"/>
      <c r="C25" s="24"/>
      <c r="D25" s="17"/>
      <c r="E25" s="24"/>
      <c r="F25" s="25"/>
      <c r="G25" s="19"/>
      <c r="H25" s="20"/>
    </row>
    <row r="26" spans="2:8" x14ac:dyDescent="0.2">
      <c r="B26" s="12" t="s">
        <v>17</v>
      </c>
      <c r="C26" s="24"/>
      <c r="D26" s="17"/>
      <c r="E26" s="24"/>
      <c r="F26" s="25"/>
      <c r="G26" s="19"/>
      <c r="H26" s="20"/>
    </row>
    <row r="27" spans="2:8" x14ac:dyDescent="0.2">
      <c r="B27" s="15" t="s">
        <v>10</v>
      </c>
      <c r="C27" s="24">
        <v>810</v>
      </c>
      <c r="D27" s="17">
        <f>(C27/C$13)*100</f>
        <v>3.1311608488924967</v>
      </c>
      <c r="E27" s="24">
        <v>560</v>
      </c>
      <c r="F27" s="17">
        <f>(E27/E$13)*100</f>
        <v>1.8763611995309097</v>
      </c>
      <c r="G27" s="19">
        <f>(C27-E27)/E27*100</f>
        <v>44.642857142857146</v>
      </c>
      <c r="H27" s="16"/>
    </row>
    <row r="28" spans="2:8" x14ac:dyDescent="0.2">
      <c r="B28" s="15" t="s">
        <v>11</v>
      </c>
      <c r="C28" s="24">
        <v>87599</v>
      </c>
      <c r="D28" s="17">
        <f>(C28/C$14)*100</f>
        <v>1.9947607330055148</v>
      </c>
      <c r="E28" s="24">
        <v>85910</v>
      </c>
      <c r="F28" s="17">
        <f>(E28/E$14)*100</f>
        <v>1.5838893508284491</v>
      </c>
      <c r="G28" s="19">
        <f>(C28-E28)/E28*100</f>
        <v>1.9660109416831568</v>
      </c>
      <c r="H28" s="16"/>
    </row>
    <row r="29" spans="2:8" x14ac:dyDescent="0.2">
      <c r="B29" s="15" t="s">
        <v>12</v>
      </c>
      <c r="C29" s="24">
        <v>1060841.953</v>
      </c>
      <c r="D29" s="17">
        <f>(C29/C$15)*100</f>
        <v>2.0336722239269203</v>
      </c>
      <c r="E29" s="24">
        <v>864458.64800000004</v>
      </c>
      <c r="F29" s="17">
        <f>(E29/E$15)*100</f>
        <v>1.503093772102944</v>
      </c>
      <c r="G29" s="19">
        <f>(C29-E29)/E29*100</f>
        <v>22.717489778643515</v>
      </c>
      <c r="H29" s="16"/>
    </row>
    <row r="30" spans="2:8" x14ac:dyDescent="0.2">
      <c r="B30" s="23" t="s">
        <v>14</v>
      </c>
      <c r="C30" s="24">
        <f>C29/C28*1000</f>
        <v>12110.206200984028</v>
      </c>
      <c r="D30" s="20"/>
      <c r="E30" s="24">
        <f>E29/E28*1000</f>
        <v>10062.375136771039</v>
      </c>
      <c r="F30" s="25"/>
      <c r="G30" s="19">
        <f>(C30-E30)/E30*100</f>
        <v>20.351368701506459</v>
      </c>
      <c r="H30" s="20"/>
    </row>
    <row r="31" spans="2:8" x14ac:dyDescent="0.2">
      <c r="B31" s="23" t="s">
        <v>15</v>
      </c>
      <c r="C31" s="26">
        <f>C28/C27</f>
        <v>108.14691358024692</v>
      </c>
      <c r="D31" s="27"/>
      <c r="E31" s="26">
        <f>E28/E27</f>
        <v>153.41071428571428</v>
      </c>
      <c r="F31" s="28"/>
      <c r="G31" s="19">
        <f>(C31-E31)/E31*100</f>
        <v>-29.504980089700528</v>
      </c>
      <c r="H31" s="20"/>
    </row>
    <row r="32" spans="2:8" ht="5.0999999999999996" customHeight="1" x14ac:dyDescent="0.2">
      <c r="B32" s="23"/>
      <c r="C32" s="24"/>
      <c r="D32" s="20"/>
      <c r="E32" s="24"/>
      <c r="F32" s="25"/>
      <c r="G32" s="19"/>
      <c r="H32" s="20"/>
    </row>
    <row r="33" spans="2:8" x14ac:dyDescent="0.2">
      <c r="B33" s="29" t="s">
        <v>18</v>
      </c>
      <c r="C33" s="24"/>
      <c r="D33" s="20"/>
      <c r="E33" s="24"/>
      <c r="F33" s="25"/>
      <c r="G33" s="19"/>
      <c r="H33" s="20"/>
    </row>
    <row r="34" spans="2:8" x14ac:dyDescent="0.2">
      <c r="B34" s="15" t="s">
        <v>10</v>
      </c>
      <c r="C34" s="24">
        <v>3387</v>
      </c>
      <c r="D34" s="17">
        <f>(C34/C$13)*100</f>
        <v>13.09289110518381</v>
      </c>
      <c r="E34" s="24">
        <v>3918</v>
      </c>
      <c r="F34" s="17">
        <f>(E34/E$13)*100</f>
        <v>13.127827106718042</v>
      </c>
      <c r="G34" s="19">
        <f>(C34-E34)/E34*100</f>
        <v>-13.552833078101074</v>
      </c>
      <c r="H34" s="16"/>
    </row>
    <row r="35" spans="2:8" x14ac:dyDescent="0.2">
      <c r="B35" s="15" t="s">
        <v>11</v>
      </c>
      <c r="C35" s="24">
        <v>893608</v>
      </c>
      <c r="D35" s="17">
        <f>(C35/C$14)*100</f>
        <v>20.348795638073401</v>
      </c>
      <c r="E35" s="24">
        <v>960645</v>
      </c>
      <c r="F35" s="17">
        <f>(E35/E$14)*100</f>
        <v>17.711039290264178</v>
      </c>
      <c r="G35" s="19">
        <f>(C35-E35)/E35*100</f>
        <v>-6.9783322663418845</v>
      </c>
      <c r="H35" s="16"/>
    </row>
    <row r="36" spans="2:8" x14ac:dyDescent="0.2">
      <c r="B36" s="15" t="s">
        <v>12</v>
      </c>
      <c r="C36" s="24">
        <v>8078753.4220000003</v>
      </c>
      <c r="D36" s="17">
        <f>(C36/C$15)*100</f>
        <v>15.487261219085626</v>
      </c>
      <c r="E36" s="24">
        <v>9346297.9670000002</v>
      </c>
      <c r="F36" s="17">
        <f>(E36/E$15)*100</f>
        <v>16.251051798623578</v>
      </c>
      <c r="G36" s="19">
        <f>(C36-E36)/E36*100</f>
        <v>-13.561995877677541</v>
      </c>
      <c r="H36" s="16"/>
    </row>
    <row r="37" spans="2:8" x14ac:dyDescent="0.2">
      <c r="B37" s="23" t="s">
        <v>14</v>
      </c>
      <c r="C37" s="24">
        <f>C36/C35*1000</f>
        <v>9040.6010487820167</v>
      </c>
      <c r="D37" s="20"/>
      <c r="E37" s="24">
        <f>E36/E35*1000</f>
        <v>9729.1902492596128</v>
      </c>
      <c r="F37" s="25"/>
      <c r="G37" s="19">
        <f>(C37-E37)/E37*100</f>
        <v>-7.0775592093082711</v>
      </c>
      <c r="H37" s="20"/>
    </row>
    <row r="38" spans="2:8" x14ac:dyDescent="0.2">
      <c r="B38" s="23" t="s">
        <v>15</v>
      </c>
      <c r="C38" s="26">
        <f>C35/C34</f>
        <v>263.83466194272216</v>
      </c>
      <c r="D38" s="27"/>
      <c r="E38" s="26">
        <f>E35/E34</f>
        <v>245.18759571209802</v>
      </c>
      <c r="F38" s="28"/>
      <c r="G38" s="19">
        <f>(C38-E38)/E38*100</f>
        <v>7.6052241454007889</v>
      </c>
      <c r="H38" s="20"/>
    </row>
    <row r="39" spans="2:8" ht="5.0999999999999996" customHeight="1" x14ac:dyDescent="0.2">
      <c r="B39" s="23"/>
      <c r="C39" s="24"/>
      <c r="D39" s="20"/>
      <c r="E39" s="24"/>
      <c r="F39" s="25"/>
      <c r="G39" s="19"/>
      <c r="H39" s="20"/>
    </row>
    <row r="40" spans="2:8" x14ac:dyDescent="0.2">
      <c r="B40" s="29" t="s">
        <v>19</v>
      </c>
      <c r="C40" s="24"/>
      <c r="D40" s="20"/>
      <c r="E40" s="24"/>
      <c r="F40" s="25"/>
      <c r="G40" s="19"/>
      <c r="H40" s="20"/>
    </row>
    <row r="41" spans="2:8" x14ac:dyDescent="0.2">
      <c r="B41" s="15" t="s">
        <v>10</v>
      </c>
      <c r="C41" s="24">
        <v>37</v>
      </c>
      <c r="D41" s="17">
        <f>(C41/C$13)*100</f>
        <v>0.14302833507286714</v>
      </c>
      <c r="E41" s="24">
        <v>64</v>
      </c>
      <c r="F41" s="17">
        <f>(E41/E$13)*100</f>
        <v>0.21444127994638967</v>
      </c>
      <c r="G41" s="19">
        <f>(C41-E41)/E41*100</f>
        <v>-42.1875</v>
      </c>
      <c r="H41" s="16"/>
    </row>
    <row r="42" spans="2:8" x14ac:dyDescent="0.2">
      <c r="B42" s="15" t="s">
        <v>11</v>
      </c>
      <c r="C42" s="24">
        <v>941803</v>
      </c>
      <c r="D42" s="17">
        <f>(C42/C$14)*100</f>
        <v>21.446268138069989</v>
      </c>
      <c r="E42" s="24">
        <v>1893884</v>
      </c>
      <c r="F42" s="17">
        <f>(E42/E$14)*100</f>
        <v>34.916804787619448</v>
      </c>
      <c r="G42" s="19">
        <f>(C42-E42)/E42*100</f>
        <v>-50.271347136361044</v>
      </c>
      <c r="H42" s="16"/>
    </row>
    <row r="43" spans="2:8" x14ac:dyDescent="0.2">
      <c r="B43" s="15" t="s">
        <v>12</v>
      </c>
      <c r="C43" s="24">
        <v>18262948.550000001</v>
      </c>
      <c r="D43" s="17">
        <f>(C43/C$15)*100</f>
        <v>35.010730003757146</v>
      </c>
      <c r="E43" s="24">
        <v>23708355.311000001</v>
      </c>
      <c r="F43" s="17">
        <f>(E43/E$15)*100</f>
        <v>41.223349777591508</v>
      </c>
      <c r="G43" s="19">
        <f>(C43-E43)/E43*100</f>
        <v>-22.968302480575218</v>
      </c>
      <c r="H43" s="16"/>
    </row>
    <row r="44" spans="2:8" x14ac:dyDescent="0.2">
      <c r="B44" s="23" t="s">
        <v>14</v>
      </c>
      <c r="C44" s="24">
        <f>C43/C42*1000</f>
        <v>19391.474172411854</v>
      </c>
      <c r="D44" s="20"/>
      <c r="E44" s="24">
        <f>E43/E42*1000</f>
        <v>12518.377741720191</v>
      </c>
      <c r="F44" s="21"/>
      <c r="G44" s="19">
        <f>(C44-E44)/E44*100</f>
        <v>54.904050448850008</v>
      </c>
      <c r="H44" s="20"/>
    </row>
    <row r="45" spans="2:8" x14ac:dyDescent="0.2">
      <c r="B45" s="23" t="s">
        <v>15</v>
      </c>
      <c r="C45" s="26">
        <f>C42/C41</f>
        <v>25454.135135135137</v>
      </c>
      <c r="D45" s="27"/>
      <c r="E45" s="26">
        <f>E42/E41</f>
        <v>29591.9375</v>
      </c>
      <c r="F45" s="28"/>
      <c r="G45" s="19">
        <f>(C45-E45)/E45*100</f>
        <v>-13.982870722354232</v>
      </c>
      <c r="H45" s="20"/>
    </row>
    <row r="46" spans="2:8" ht="5.0999999999999996" customHeight="1" x14ac:dyDescent="0.2">
      <c r="B46" s="23"/>
      <c r="C46" s="24"/>
      <c r="D46" s="20"/>
      <c r="E46" s="24"/>
      <c r="F46" s="21"/>
      <c r="G46" s="19"/>
      <c r="H46" s="20"/>
    </row>
    <row r="47" spans="2:8" x14ac:dyDescent="0.2">
      <c r="B47" s="12" t="s">
        <v>20</v>
      </c>
      <c r="C47" s="24"/>
      <c r="D47" s="20"/>
      <c r="E47" s="24"/>
      <c r="F47" s="21"/>
      <c r="G47" s="19"/>
      <c r="H47" s="20"/>
    </row>
    <row r="48" spans="2:8" x14ac:dyDescent="0.2">
      <c r="B48" s="15" t="s">
        <v>10</v>
      </c>
      <c r="C48" s="30">
        <v>44</v>
      </c>
      <c r="D48" s="17">
        <f>(C48/C$13)*100</f>
        <v>0.17008774981638256</v>
      </c>
      <c r="E48" s="24">
        <v>49</v>
      </c>
      <c r="F48" s="17">
        <f>(E48/E$13)*100</f>
        <v>0.16418160495895459</v>
      </c>
      <c r="G48" s="19">
        <f>(C48-E48)/E48*100</f>
        <v>-10.204081632653061</v>
      </c>
      <c r="H48" s="16"/>
    </row>
    <row r="49" spans="2:8" x14ac:dyDescent="0.2">
      <c r="B49" s="15" t="s">
        <v>11</v>
      </c>
      <c r="C49" s="31">
        <v>5228</v>
      </c>
      <c r="D49" s="17">
        <f>(C49/C$14)*100</f>
        <v>0.1190494082369985</v>
      </c>
      <c r="E49" s="24">
        <v>6850</v>
      </c>
      <c r="F49" s="17">
        <f>(E49/E$14)*100</f>
        <v>0.12629079330898471</v>
      </c>
      <c r="G49" s="19">
        <f>(C49-E49)/E49*100</f>
        <v>-23.678832116788321</v>
      </c>
      <c r="H49" s="16"/>
    </row>
    <row r="50" spans="2:8" x14ac:dyDescent="0.2">
      <c r="B50" s="15" t="s">
        <v>12</v>
      </c>
      <c r="C50" s="32">
        <v>70291.600000000006</v>
      </c>
      <c r="D50" s="17">
        <f>(C50/C$15)*100</f>
        <v>0.13475152834135842</v>
      </c>
      <c r="E50" s="24">
        <v>59757.690999999999</v>
      </c>
      <c r="F50" s="17">
        <f>(E50/E$15)*100</f>
        <v>0.10390481185556043</v>
      </c>
      <c r="G50" s="19">
        <f>(C50-E50)/E50*100</f>
        <v>17.627704189574541</v>
      </c>
      <c r="H50" s="16"/>
    </row>
    <row r="51" spans="2:8" x14ac:dyDescent="0.2">
      <c r="B51" s="23" t="s">
        <v>14</v>
      </c>
      <c r="C51" s="24">
        <f>C50/C49*1000</f>
        <v>13445.218056618211</v>
      </c>
      <c r="D51" s="20"/>
      <c r="E51" s="24">
        <f>E50/E49*1000</f>
        <v>8723.7505109489048</v>
      </c>
      <c r="F51" s="25"/>
      <c r="G51" s="19">
        <f>(C51-E51)/E51*100</f>
        <v>54.121991908681252</v>
      </c>
      <c r="H51" s="20"/>
    </row>
  </sheetData>
  <mergeCells count="3">
    <mergeCell ref="B1:G1"/>
    <mergeCell ref="B2:G2"/>
    <mergeCell ref="B4:G4"/>
  </mergeCells>
  <printOptions horizontalCentered="1"/>
  <pageMargins left="0.74803149606299213" right="0.74803149606299213" top="0.59055118110236227" bottom="0.59055118110236227" header="0.51181102362204722" footer="0.51181102362204722"/>
  <pageSetup paperSize="9" firstPageNumber="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59C09-E087-4503-92EC-DB91C3062C22}">
  <dimension ref="B1:I61"/>
  <sheetViews>
    <sheetView view="pageBreakPreview" topLeftCell="A37" zoomScaleSheetLayoutView="100" workbookViewId="0">
      <selection activeCell="S36" sqref="S36"/>
    </sheetView>
  </sheetViews>
  <sheetFormatPr defaultRowHeight="12.75" x14ac:dyDescent="0.2"/>
  <cols>
    <col min="1" max="1" width="1.25" style="5" customWidth="1"/>
    <col min="2" max="2" width="25.625" style="5" customWidth="1"/>
    <col min="3" max="3" width="11.875" style="5" customWidth="1"/>
    <col min="4" max="4" width="7" style="5" bestFit="1" customWidth="1"/>
    <col min="5" max="5" width="11.625" style="10" bestFit="1" customWidth="1"/>
    <col min="6" max="6" width="8" style="57" customWidth="1"/>
    <col min="7" max="7" width="9.875" style="5" customWidth="1"/>
    <col min="8" max="8" width="10.125" style="5" customWidth="1"/>
    <col min="9" max="9" width="10.5" style="5" customWidth="1"/>
    <col min="10" max="10" width="13.625" style="5" customWidth="1"/>
    <col min="11" max="11" width="12.375" style="5" customWidth="1"/>
    <col min="12" max="16384" width="9" style="5"/>
  </cols>
  <sheetData>
    <row r="1" spans="2:9" s="2" customFormat="1" x14ac:dyDescent="0.2">
      <c r="B1" s="1" t="s">
        <v>0</v>
      </c>
      <c r="C1" s="1"/>
      <c r="D1" s="1"/>
      <c r="E1" s="1"/>
      <c r="F1" s="1"/>
      <c r="G1" s="1"/>
    </row>
    <row r="2" spans="2:9" s="2" customFormat="1" ht="11.25" customHeight="1" x14ac:dyDescent="0.2">
      <c r="B2" s="1" t="s">
        <v>1</v>
      </c>
      <c r="C2" s="1"/>
      <c r="D2" s="1"/>
      <c r="E2" s="1"/>
      <c r="F2" s="1"/>
      <c r="G2" s="1"/>
    </row>
    <row r="3" spans="2:9" s="2" customFormat="1" ht="4.5" customHeight="1" x14ac:dyDescent="0.2">
      <c r="B3" s="33"/>
      <c r="C3" s="33"/>
      <c r="D3" s="33"/>
      <c r="E3" s="34"/>
      <c r="F3" s="34"/>
      <c r="G3" s="34"/>
    </row>
    <row r="4" spans="2:9" ht="13.5" thickBot="1" x14ac:dyDescent="0.25">
      <c r="B4" s="4" t="s">
        <v>2</v>
      </c>
      <c r="C4" s="4"/>
      <c r="D4" s="4"/>
      <c r="E4" s="4"/>
      <c r="F4" s="4"/>
      <c r="G4" s="4"/>
    </row>
    <row r="5" spans="2:9" ht="40.5" customHeight="1" thickTop="1" thickBot="1" x14ac:dyDescent="0.25">
      <c r="B5" s="6" t="s">
        <v>3</v>
      </c>
      <c r="C5" s="7" t="s">
        <v>4</v>
      </c>
      <c r="D5" s="8" t="s">
        <v>5</v>
      </c>
      <c r="E5" s="7" t="s">
        <v>6</v>
      </c>
      <c r="F5" s="8" t="s">
        <v>5</v>
      </c>
      <c r="G5" s="9" t="s">
        <v>7</v>
      </c>
    </row>
    <row r="6" spans="2:9" ht="5.0999999999999996" customHeight="1" thickTop="1" x14ac:dyDescent="0.2">
      <c r="F6" s="35"/>
    </row>
    <row r="7" spans="2:9" x14ac:dyDescent="0.2">
      <c r="B7" s="12" t="s">
        <v>21</v>
      </c>
      <c r="C7" s="22"/>
      <c r="D7" s="22"/>
      <c r="E7" s="24"/>
      <c r="F7" s="28"/>
      <c r="G7" s="17"/>
    </row>
    <row r="8" spans="2:9" x14ac:dyDescent="0.2">
      <c r="B8" s="15" t="s">
        <v>10</v>
      </c>
      <c r="C8" s="16">
        <v>6289</v>
      </c>
      <c r="D8" s="36">
        <f>C8/RESIDENTIAL!C8*100</f>
        <v>16.880502469400902</v>
      </c>
      <c r="E8" s="16">
        <v>5491</v>
      </c>
      <c r="F8" s="36">
        <f>E8/RESIDENTIAL!E8*100</f>
        <v>13.602021353018406</v>
      </c>
      <c r="G8" s="19">
        <f>(C8-E8)/E8*100</f>
        <v>14.53287197231834</v>
      </c>
      <c r="H8" s="16"/>
    </row>
    <row r="9" spans="2:9" x14ac:dyDescent="0.2">
      <c r="B9" s="15" t="s">
        <v>11</v>
      </c>
      <c r="C9" s="16">
        <v>4507894</v>
      </c>
      <c r="D9" s="36">
        <f>C9/RESIDENTIAL!C9*100</f>
        <v>49.850070287155539</v>
      </c>
      <c r="E9" s="16">
        <v>4860131</v>
      </c>
      <c r="F9" s="36">
        <f>E9/RESIDENTIAL!E9*100</f>
        <v>46.526564851544535</v>
      </c>
      <c r="G9" s="19">
        <f>(C9-E9)/E9*100</f>
        <v>-7.2474795432468788</v>
      </c>
      <c r="H9" s="16"/>
    </row>
    <row r="10" spans="2:9" x14ac:dyDescent="0.2">
      <c r="B10" s="15" t="s">
        <v>12</v>
      </c>
      <c r="C10" s="16">
        <v>52330072.762000002</v>
      </c>
      <c r="D10" s="36">
        <f>C10/RESIDENTIAL!C10*100</f>
        <v>46.897387327240644</v>
      </c>
      <c r="E10" s="16">
        <v>53379972.484999999</v>
      </c>
      <c r="F10" s="36">
        <f>E10/RESIDENTIAL!E10*100</f>
        <v>43.609548820408982</v>
      </c>
      <c r="G10" s="19">
        <f>(C10-E10)/E10*100</f>
        <v>-1.9668420085735783</v>
      </c>
      <c r="H10" s="16"/>
      <c r="I10" s="37"/>
    </row>
    <row r="11" spans="2:9" x14ac:dyDescent="0.2">
      <c r="B11" s="23" t="s">
        <v>14</v>
      </c>
      <c r="C11" s="37">
        <f>C10/C9*1000</f>
        <v>11608.541097461475</v>
      </c>
      <c r="D11" s="20"/>
      <c r="E11" s="37">
        <f>E10/E9*1000</f>
        <v>10983.23738290182</v>
      </c>
      <c r="F11" s="20"/>
      <c r="G11" s="19">
        <f>(C11-E11)/E11*100</f>
        <v>5.6932550281859378</v>
      </c>
      <c r="H11" s="20"/>
    </row>
    <row r="12" spans="2:9" x14ac:dyDescent="0.2">
      <c r="B12" s="23" t="s">
        <v>15</v>
      </c>
      <c r="C12" s="26">
        <f>C9/C8</f>
        <v>716.7902687231674</v>
      </c>
      <c r="D12" s="27"/>
      <c r="E12" s="26">
        <f>E9/E8</f>
        <v>885.10854124931711</v>
      </c>
      <c r="F12" s="27"/>
      <c r="G12" s="19">
        <f>(C12-E12)/E12*100</f>
        <v>-19.016681534738218</v>
      </c>
      <c r="H12" s="20"/>
    </row>
    <row r="13" spans="2:9" ht="3" customHeight="1" x14ac:dyDescent="0.2">
      <c r="B13" s="15"/>
      <c r="C13" s="37"/>
      <c r="D13" s="20"/>
      <c r="E13" s="37"/>
      <c r="F13" s="20"/>
      <c r="G13" s="19"/>
      <c r="H13" s="10"/>
    </row>
    <row r="14" spans="2:9" x14ac:dyDescent="0.2">
      <c r="B14" s="12" t="s">
        <v>22</v>
      </c>
      <c r="C14" s="37"/>
      <c r="D14" s="10"/>
      <c r="E14" s="37"/>
      <c r="F14" s="10"/>
      <c r="G14" s="19"/>
    </row>
    <row r="15" spans="2:9" x14ac:dyDescent="0.2">
      <c r="B15" s="15" t="s">
        <v>10</v>
      </c>
      <c r="C15" s="24">
        <v>3982</v>
      </c>
      <c r="D15" s="36">
        <f>(C15/C$8)*100</f>
        <v>63.316902528223885</v>
      </c>
      <c r="E15" s="24">
        <v>3232</v>
      </c>
      <c r="F15" s="36">
        <f>(E15/E$8)*100</f>
        <v>58.859952649790571</v>
      </c>
      <c r="G15" s="19">
        <f>(C15-E15)/E15*100</f>
        <v>23.205445544554458</v>
      </c>
      <c r="H15" s="16"/>
    </row>
    <row r="16" spans="2:9" x14ac:dyDescent="0.2">
      <c r="B16" s="15" t="s">
        <v>11</v>
      </c>
      <c r="C16" s="24">
        <v>2217105</v>
      </c>
      <c r="D16" s="36">
        <f>(C16/C$9)*100</f>
        <v>49.182722575109352</v>
      </c>
      <c r="E16" s="24">
        <v>2613152</v>
      </c>
      <c r="F16" s="36">
        <f>(E16/E$9)*100</f>
        <v>53.767110392703408</v>
      </c>
      <c r="G16" s="19">
        <f>(C16-E16)/E16*100</f>
        <v>-15.155911328541164</v>
      </c>
      <c r="H16" s="16"/>
    </row>
    <row r="17" spans="2:9" x14ac:dyDescent="0.2">
      <c r="B17" s="15" t="s">
        <v>12</v>
      </c>
      <c r="C17" s="24">
        <v>26116667.346999999</v>
      </c>
      <c r="D17" s="36">
        <f>(C17/C$10)*100</f>
        <v>49.907569335475635</v>
      </c>
      <c r="E17" s="24">
        <v>31274149.193</v>
      </c>
      <c r="F17" s="36">
        <f>(E17/E$10)*100</f>
        <v>58.58779564149863</v>
      </c>
      <c r="G17" s="19">
        <f>(C17-E17)/E17*100</f>
        <v>-16.491197935304296</v>
      </c>
      <c r="H17" s="16"/>
    </row>
    <row r="18" spans="2:9" x14ac:dyDescent="0.2">
      <c r="B18" s="23" t="s">
        <v>14</v>
      </c>
      <c r="C18" s="37">
        <f>C17/C16*1000</f>
        <v>11779.625839552027</v>
      </c>
      <c r="D18" s="10"/>
      <c r="E18" s="37">
        <f>E17/E16*1000</f>
        <v>11967.979357113554</v>
      </c>
      <c r="F18" s="10"/>
      <c r="G18" s="19">
        <f>(C18-E18)/E18*100</f>
        <v>-1.5738121861780541</v>
      </c>
      <c r="H18" s="10"/>
    </row>
    <row r="19" spans="2:9" x14ac:dyDescent="0.2">
      <c r="B19" s="23" t="s">
        <v>15</v>
      </c>
      <c r="C19" s="26">
        <f>C16/C15</f>
        <v>556.78176795580112</v>
      </c>
      <c r="D19" s="27"/>
      <c r="E19" s="26">
        <f>E16/E15</f>
        <v>808.52475247524751</v>
      </c>
      <c r="F19" s="27"/>
      <c r="G19" s="19">
        <f>(C19-E19)/E19*100</f>
        <v>-31.136088752849076</v>
      </c>
      <c r="H19" s="10"/>
    </row>
    <row r="20" spans="2:9" ht="3" customHeight="1" x14ac:dyDescent="0.2">
      <c r="B20" s="15"/>
      <c r="C20" s="37"/>
      <c r="D20" s="10"/>
      <c r="E20" s="37"/>
      <c r="F20" s="10"/>
      <c r="G20" s="19"/>
      <c r="H20" s="10"/>
    </row>
    <row r="21" spans="2:9" x14ac:dyDescent="0.2">
      <c r="B21" s="12" t="s">
        <v>23</v>
      </c>
      <c r="C21" s="37"/>
      <c r="D21" s="10"/>
      <c r="E21" s="37"/>
      <c r="F21" s="10"/>
      <c r="G21" s="19"/>
    </row>
    <row r="22" spans="2:9" x14ac:dyDescent="0.2">
      <c r="B22" s="15" t="s">
        <v>10</v>
      </c>
      <c r="C22" s="24">
        <v>608</v>
      </c>
      <c r="D22" s="36">
        <f>(C22/C$8)*100</f>
        <v>9.667673716012084</v>
      </c>
      <c r="E22" s="24">
        <v>664</v>
      </c>
      <c r="F22" s="36">
        <f>(E22/E$8)*100</f>
        <v>12.092515024585685</v>
      </c>
      <c r="G22" s="19">
        <f>(C22-E22)/E22*100</f>
        <v>-8.4337349397590362</v>
      </c>
      <c r="H22" s="16"/>
    </row>
    <row r="23" spans="2:9" x14ac:dyDescent="0.2">
      <c r="B23" s="15" t="s">
        <v>11</v>
      </c>
      <c r="C23" s="24">
        <v>966700</v>
      </c>
      <c r="D23" s="36">
        <f>(C23/C$9)*100</f>
        <v>21.444603622001761</v>
      </c>
      <c r="E23" s="24">
        <v>1224685</v>
      </c>
      <c r="F23" s="36">
        <f>(E23/E$9)*100</f>
        <v>25.198600613851767</v>
      </c>
      <c r="G23" s="19">
        <f>(C23-E23)/E23*100</f>
        <v>-21.065416821468379</v>
      </c>
      <c r="H23" s="16"/>
    </row>
    <row r="24" spans="2:9" x14ac:dyDescent="0.2">
      <c r="B24" s="15" t="s">
        <v>12</v>
      </c>
      <c r="C24" s="24">
        <v>9435101.7780000009</v>
      </c>
      <c r="D24" s="36">
        <f>(C24/C$10)*100</f>
        <v>18.029980238917982</v>
      </c>
      <c r="E24" s="24">
        <v>9145228.1980000008</v>
      </c>
      <c r="F24" s="36">
        <f>(E24/E$10)*100</f>
        <v>17.132320929108477</v>
      </c>
      <c r="G24" s="19">
        <f>(C24-E24)/E24*100</f>
        <v>3.1696702774829983</v>
      </c>
      <c r="H24" s="16"/>
      <c r="I24" s="37"/>
    </row>
    <row r="25" spans="2:9" x14ac:dyDescent="0.2">
      <c r="B25" s="23" t="s">
        <v>14</v>
      </c>
      <c r="C25" s="37">
        <f>C24/C23*1000</f>
        <v>9760.1135595324322</v>
      </c>
      <c r="D25" s="10"/>
      <c r="E25" s="37">
        <f>E24/E23*1000</f>
        <v>7467.4125983416152</v>
      </c>
      <c r="F25" s="10"/>
      <c r="G25" s="38" t="s">
        <v>24</v>
      </c>
      <c r="H25" s="10"/>
    </row>
    <row r="26" spans="2:9" x14ac:dyDescent="0.2">
      <c r="B26" s="23" t="s">
        <v>15</v>
      </c>
      <c r="C26" s="26">
        <f>C23/C22</f>
        <v>1589.9671052631579</v>
      </c>
      <c r="D26" s="27"/>
      <c r="E26" s="26">
        <f>E23/E22</f>
        <v>1844.4051204819277</v>
      </c>
      <c r="F26" s="27"/>
      <c r="G26" s="19">
        <f>(C26-E26)/E26*100</f>
        <v>-13.795126265550991</v>
      </c>
      <c r="H26" s="10"/>
    </row>
    <row r="27" spans="2:9" ht="3" customHeight="1" x14ac:dyDescent="0.2">
      <c r="B27" s="15"/>
      <c r="C27" s="37"/>
      <c r="D27" s="10"/>
      <c r="E27" s="37"/>
      <c r="F27" s="10"/>
      <c r="G27" s="19"/>
      <c r="H27" s="10"/>
    </row>
    <row r="28" spans="2:9" x14ac:dyDescent="0.2">
      <c r="B28" s="12" t="s">
        <v>25</v>
      </c>
      <c r="C28" s="37"/>
      <c r="D28" s="10"/>
      <c r="E28" s="37"/>
      <c r="F28" s="10"/>
      <c r="G28" s="19"/>
    </row>
    <row r="29" spans="2:9" ht="14.25" x14ac:dyDescent="0.2">
      <c r="B29" s="15" t="s">
        <v>10</v>
      </c>
      <c r="C29" s="24">
        <v>1316</v>
      </c>
      <c r="D29" s="36">
        <f>(C29/C$8)*100</f>
        <v>20.925425345841948</v>
      </c>
      <c r="E29" s="24">
        <v>1267</v>
      </c>
      <c r="F29" s="36">
        <f>(E29/E$8)*100</f>
        <v>23.074121289382628</v>
      </c>
      <c r="G29" s="19">
        <f>(C29-E29)/E29*100</f>
        <v>3.867403314917127</v>
      </c>
      <c r="H29" s="16"/>
      <c r="I29" s="39"/>
    </row>
    <row r="30" spans="2:9" x14ac:dyDescent="0.2">
      <c r="B30" s="15" t="s">
        <v>11</v>
      </c>
      <c r="C30" s="24">
        <v>943592</v>
      </c>
      <c r="D30" s="36">
        <f>(C30/C$9)*100</f>
        <v>20.931991746034846</v>
      </c>
      <c r="E30" s="24">
        <v>805627</v>
      </c>
      <c r="F30" s="36">
        <f>(E30/E$9)*100</f>
        <v>16.576240434671412</v>
      </c>
      <c r="G30" s="19">
        <f>(C30-E30)/E30*100</f>
        <v>17.125170829676762</v>
      </c>
      <c r="H30" s="16"/>
    </row>
    <row r="31" spans="2:9" x14ac:dyDescent="0.2">
      <c r="B31" s="15" t="s">
        <v>12</v>
      </c>
      <c r="C31" s="24">
        <v>14497969.062999999</v>
      </c>
      <c r="D31" s="36">
        <f>(C31/C$10)*100</f>
        <v>27.704851718700159</v>
      </c>
      <c r="E31" s="24">
        <v>11747539.097999999</v>
      </c>
      <c r="F31" s="36">
        <f>(E31/E$10)*100</f>
        <v>22.007390695641718</v>
      </c>
      <c r="G31" s="19">
        <f>(C31-E31)/E31*100</f>
        <v>23.412818140509582</v>
      </c>
      <c r="H31" s="16"/>
    </row>
    <row r="32" spans="2:9" x14ac:dyDescent="0.2">
      <c r="B32" s="23" t="s">
        <v>14</v>
      </c>
      <c r="C32" s="37">
        <f>C31/C30*1000</f>
        <v>15364.658732799768</v>
      </c>
      <c r="D32" s="10"/>
      <c r="E32" s="37">
        <f>E31/E30*1000</f>
        <v>14581.858723702158</v>
      </c>
      <c r="F32" s="10"/>
      <c r="G32" s="19">
        <f>(C32-E32)/E32*100</f>
        <v>5.3683143139029523</v>
      </c>
      <c r="H32" s="10"/>
    </row>
    <row r="33" spans="2:8" x14ac:dyDescent="0.2">
      <c r="B33" s="23" t="s">
        <v>15</v>
      </c>
      <c r="C33" s="26">
        <f>C30/C29</f>
        <v>717.01519756838911</v>
      </c>
      <c r="D33" s="27"/>
      <c r="E33" s="26">
        <f>E30/E29</f>
        <v>635.85398579321236</v>
      </c>
      <c r="F33" s="27"/>
      <c r="G33" s="19">
        <f>(C33-E33)/E33*100</f>
        <v>12.764127234954753</v>
      </c>
      <c r="H33" s="10"/>
    </row>
    <row r="34" spans="2:8" ht="3" customHeight="1" x14ac:dyDescent="0.2">
      <c r="B34" s="15"/>
      <c r="C34" s="37"/>
      <c r="D34" s="10"/>
      <c r="E34" s="37"/>
      <c r="F34" s="10"/>
      <c r="G34" s="19"/>
      <c r="H34" s="10"/>
    </row>
    <row r="35" spans="2:8" x14ac:dyDescent="0.2">
      <c r="B35" s="12" t="s">
        <v>26</v>
      </c>
      <c r="C35" s="37"/>
      <c r="D35" s="10"/>
      <c r="E35" s="37"/>
      <c r="F35" s="10"/>
      <c r="G35" s="19"/>
    </row>
    <row r="36" spans="2:8" x14ac:dyDescent="0.2">
      <c r="B36" s="15" t="s">
        <v>10</v>
      </c>
      <c r="C36" s="24">
        <v>234</v>
      </c>
      <c r="D36" s="36">
        <f>(C36/C$8)*100</f>
        <v>3.7207823183335984</v>
      </c>
      <c r="E36" s="24">
        <v>218</v>
      </c>
      <c r="F36" s="36">
        <f>(E36/E$8)*100</f>
        <v>3.9701329448187948</v>
      </c>
      <c r="G36" s="19">
        <f>(C36-E36)/E36*100</f>
        <v>7.3394495412844041</v>
      </c>
      <c r="H36" s="10"/>
    </row>
    <row r="37" spans="2:8" x14ac:dyDescent="0.2">
      <c r="B37" s="15" t="s">
        <v>11</v>
      </c>
      <c r="C37" s="24">
        <v>380497</v>
      </c>
      <c r="D37" s="36">
        <f>(C37/C$9)*100</f>
        <v>8.4406820568540439</v>
      </c>
      <c r="E37" s="24">
        <v>216667</v>
      </c>
      <c r="F37" s="36">
        <f>(E37/E$9)*100</f>
        <v>4.4580485587734158</v>
      </c>
      <c r="G37" s="19">
        <f>(C37-E37)/E37*100</f>
        <v>75.613729825031044</v>
      </c>
      <c r="H37" s="10"/>
    </row>
    <row r="38" spans="2:8" x14ac:dyDescent="0.2">
      <c r="B38" s="15" t="s">
        <v>12</v>
      </c>
      <c r="C38" s="24">
        <v>1923601.5060000001</v>
      </c>
      <c r="D38" s="36">
        <f>(C38/C$10)*100</f>
        <v>3.6759006905047578</v>
      </c>
      <c r="E38" s="24">
        <v>1028339.878</v>
      </c>
      <c r="F38" s="36">
        <f>(E38/E$10)*100</f>
        <v>1.9264526190772542</v>
      </c>
      <c r="G38" s="19">
        <f>(C38-E38)/E38*100</f>
        <v>87.05892352839399</v>
      </c>
      <c r="H38" s="10"/>
    </row>
    <row r="39" spans="2:8" x14ac:dyDescent="0.2">
      <c r="B39" s="23" t="s">
        <v>14</v>
      </c>
      <c r="C39" s="37">
        <f>C38/C37*1000</f>
        <v>5055.4971681774105</v>
      </c>
      <c r="D39" s="10"/>
      <c r="E39" s="37">
        <f>E38/E37*1000</f>
        <v>4746.1767504973068</v>
      </c>
      <c r="F39" s="10"/>
      <c r="G39" s="19">
        <f>(C39-E39)/E39*100</f>
        <v>6.5172544964258421</v>
      </c>
      <c r="H39" s="10"/>
    </row>
    <row r="40" spans="2:8" x14ac:dyDescent="0.2">
      <c r="B40" s="23" t="s">
        <v>15</v>
      </c>
      <c r="C40" s="26">
        <f>C37/C36</f>
        <v>1626.0555555555557</v>
      </c>
      <c r="D40" s="27"/>
      <c r="E40" s="26">
        <f>E37/E36</f>
        <v>993.88532110091739</v>
      </c>
      <c r="F40" s="27"/>
      <c r="G40" s="19">
        <f>(C40-E40)/E40*100</f>
        <v>63.605953426738338</v>
      </c>
      <c r="H40" s="10"/>
    </row>
    <row r="41" spans="2:8" ht="3" customHeight="1" x14ac:dyDescent="0.2">
      <c r="B41" s="15"/>
      <c r="C41" s="37"/>
      <c r="D41" s="10"/>
      <c r="E41" s="37"/>
      <c r="F41" s="10"/>
      <c r="G41" s="19"/>
      <c r="H41" s="10"/>
    </row>
    <row r="42" spans="2:8" x14ac:dyDescent="0.2">
      <c r="B42" s="12" t="s">
        <v>27</v>
      </c>
      <c r="C42" s="37"/>
      <c r="D42" s="10"/>
      <c r="E42" s="37"/>
      <c r="F42" s="10"/>
      <c r="G42" s="19"/>
      <c r="H42" s="10"/>
    </row>
    <row r="43" spans="2:8" x14ac:dyDescent="0.2">
      <c r="B43" s="15" t="s">
        <v>10</v>
      </c>
      <c r="C43" s="40">
        <v>149</v>
      </c>
      <c r="D43" s="36">
        <f>(C43/C$8)*100</f>
        <v>2.3692160915884877</v>
      </c>
      <c r="E43" s="24">
        <v>110</v>
      </c>
      <c r="F43" s="36">
        <f>(E43/E$8)*100</f>
        <v>2.0032780914223274</v>
      </c>
      <c r="G43" s="19">
        <f>(C43-E43)/E43*100</f>
        <v>35.454545454545453</v>
      </c>
      <c r="H43" s="16"/>
    </row>
    <row r="44" spans="2:8" x14ac:dyDescent="0.2">
      <c r="B44" s="15" t="s">
        <v>12</v>
      </c>
      <c r="C44" s="41">
        <v>356733.06800000003</v>
      </c>
      <c r="D44" s="36">
        <f>(C44/C$10)*100</f>
        <v>0.6816980164014701</v>
      </c>
      <c r="E44" s="24">
        <v>184716.11799999999</v>
      </c>
      <c r="F44" s="36">
        <f>(E44/E$10)*100</f>
        <v>0.34604011467391821</v>
      </c>
      <c r="G44" s="19">
        <f>(C44-E44)/E44*100</f>
        <v>93.125035250037058</v>
      </c>
      <c r="H44" s="16"/>
    </row>
    <row r="45" spans="2:8" ht="3" customHeight="1" x14ac:dyDescent="0.2">
      <c r="B45" s="15"/>
      <c r="C45" s="42"/>
      <c r="D45" s="39"/>
      <c r="E45" s="42"/>
      <c r="F45" s="39"/>
      <c r="G45" s="19"/>
      <c r="H45" s="43"/>
    </row>
    <row r="46" spans="2:8" ht="14.25" x14ac:dyDescent="0.2">
      <c r="B46" s="12" t="s">
        <v>28</v>
      </c>
      <c r="C46" s="44"/>
      <c r="D46" s="39"/>
      <c r="E46" s="44"/>
      <c r="F46" s="39"/>
      <c r="G46" s="19"/>
      <c r="H46" s="39"/>
    </row>
    <row r="47" spans="2:8" ht="14.25" x14ac:dyDescent="0.2">
      <c r="B47" s="15" t="s">
        <v>10</v>
      </c>
      <c r="C47" s="24">
        <v>1337</v>
      </c>
      <c r="D47" s="45">
        <f>C47/RESIDENTIAL!C8*100</f>
        <v>3.5886837019540478</v>
      </c>
      <c r="E47" s="24">
        <v>1226</v>
      </c>
      <c r="F47" s="45">
        <f>E47/RESIDENTIAL!E8*100</f>
        <v>3.0369838242215561</v>
      </c>
      <c r="G47" s="19">
        <f>(C47-E47)/E47*100</f>
        <v>9.0538336052202286</v>
      </c>
      <c r="H47" s="16"/>
    </row>
    <row r="48" spans="2:8" ht="14.25" x14ac:dyDescent="0.2">
      <c r="B48" s="15" t="s">
        <v>11</v>
      </c>
      <c r="C48" s="24">
        <v>143556</v>
      </c>
      <c r="D48" s="45">
        <f>C48/RESIDENTIAL!C9*100</f>
        <v>1.5874988831021539</v>
      </c>
      <c r="E48" s="24">
        <v>161806</v>
      </c>
      <c r="F48" s="45">
        <f>E48/RESIDENTIAL!E9*100</f>
        <v>1.5489865092873041</v>
      </c>
      <c r="G48" s="19">
        <f>(C48-E48)/E48*100</f>
        <v>-11.278938976304957</v>
      </c>
      <c r="H48" s="16"/>
    </row>
    <row r="49" spans="2:8" ht="14.25" x14ac:dyDescent="0.2">
      <c r="B49" s="15" t="s">
        <v>12</v>
      </c>
      <c r="C49" s="24">
        <v>1262380.8700000001</v>
      </c>
      <c r="D49" s="45">
        <f>C49/RESIDENTIAL!C10*100</f>
        <v>1.1313258608323473</v>
      </c>
      <c r="E49" s="24">
        <v>1451461.5919999999</v>
      </c>
      <c r="F49" s="45">
        <f>E49/RESIDENTIAL!E10*100</f>
        <v>1.1857927647875697</v>
      </c>
      <c r="G49" s="19">
        <f>(C49-E49)/E49*100</f>
        <v>-13.026918730895352</v>
      </c>
      <c r="H49" s="16"/>
    </row>
    <row r="50" spans="2:8" ht="14.25" x14ac:dyDescent="0.2">
      <c r="B50" s="23" t="s">
        <v>14</v>
      </c>
      <c r="C50" s="37">
        <f>C49/C48*1000</f>
        <v>8793.647566106607</v>
      </c>
      <c r="D50" s="39"/>
      <c r="E50" s="37">
        <f>E49/E48*1000</f>
        <v>8970.3817658183252</v>
      </c>
      <c r="F50" s="39"/>
      <c r="G50" s="19">
        <f>(C50-E50)/E50*100</f>
        <v>-1.9701970810781388</v>
      </c>
      <c r="H50" s="10"/>
    </row>
    <row r="51" spans="2:8" ht="3" customHeight="1" x14ac:dyDescent="0.2">
      <c r="C51" s="37"/>
      <c r="D51" s="39"/>
      <c r="E51" s="37"/>
      <c r="F51" s="39"/>
      <c r="G51" s="19"/>
      <c r="H51" s="10"/>
    </row>
    <row r="52" spans="2:8" ht="14.25" x14ac:dyDescent="0.2">
      <c r="B52" s="12" t="s">
        <v>29</v>
      </c>
      <c r="C52" s="37"/>
      <c r="D52" s="39"/>
      <c r="E52" s="37"/>
      <c r="F52" s="39"/>
      <c r="G52" s="19"/>
      <c r="H52" s="10"/>
    </row>
    <row r="53" spans="2:8" ht="14.25" x14ac:dyDescent="0.2">
      <c r="B53" s="15" t="s">
        <v>10</v>
      </c>
      <c r="C53" s="46">
        <v>3761</v>
      </c>
      <c r="D53" s="45">
        <f>C53/RESIDENTIAL!C8*100</f>
        <v>10.095018252093622</v>
      </c>
      <c r="E53" s="24">
        <v>3807</v>
      </c>
      <c r="F53" s="45">
        <f>E53/RESIDENTIAL!E8*100</f>
        <v>9.4305036042507862</v>
      </c>
      <c r="G53" s="19">
        <f>(C53-E53)/E53*100</f>
        <v>-1.208300499080641</v>
      </c>
      <c r="H53" s="16"/>
    </row>
    <row r="54" spans="2:8" ht="14.25" x14ac:dyDescent="0.2">
      <c r="B54" s="15" t="s">
        <v>12</v>
      </c>
      <c r="C54" s="46">
        <v>5827881.6809999999</v>
      </c>
      <c r="D54" s="45">
        <f>C54/RESIDENTIAL!C10*100</f>
        <v>5.2228558086327714</v>
      </c>
      <c r="E54" s="24">
        <v>10060930.475</v>
      </c>
      <c r="F54" s="45">
        <f>E54/RESIDENTIAL!E10*100</f>
        <v>8.2194242204142078</v>
      </c>
      <c r="G54" s="19">
        <f>(C54-E54)/E54*100</f>
        <v>-42.074128277881769</v>
      </c>
      <c r="H54" s="16"/>
    </row>
    <row r="55" spans="2:8" ht="3" customHeight="1" x14ac:dyDescent="0.2">
      <c r="B55" s="47"/>
      <c r="C55" s="48"/>
      <c r="D55" s="48"/>
      <c r="E55" s="49"/>
      <c r="F55" s="49"/>
      <c r="G55" s="50"/>
    </row>
    <row r="56" spans="2:8" ht="13.5" x14ac:dyDescent="0.25">
      <c r="B56" s="51"/>
      <c r="C56" s="10"/>
      <c r="D56" s="10"/>
      <c r="E56" s="52"/>
      <c r="F56" s="52"/>
      <c r="G56" s="53"/>
    </row>
    <row r="57" spans="2:8" ht="13.5" x14ac:dyDescent="0.25">
      <c r="B57" s="54" t="s">
        <v>30</v>
      </c>
      <c r="C57" s="55"/>
      <c r="D57" s="56"/>
    </row>
    <row r="58" spans="2:8" ht="13.5" x14ac:dyDescent="0.2">
      <c r="B58" s="58" t="s">
        <v>31</v>
      </c>
    </row>
    <row r="59" spans="2:8" ht="13.5" x14ac:dyDescent="0.2">
      <c r="B59" s="58" t="s">
        <v>32</v>
      </c>
    </row>
    <row r="60" spans="2:8" ht="13.5" x14ac:dyDescent="0.2">
      <c r="B60" s="58" t="s">
        <v>33</v>
      </c>
    </row>
    <row r="61" spans="2:8" ht="13.5" x14ac:dyDescent="0.2">
      <c r="B61" s="58" t="s">
        <v>34</v>
      </c>
    </row>
  </sheetData>
  <mergeCells count="4">
    <mergeCell ref="B1:G1"/>
    <mergeCell ref="B2:G2"/>
    <mergeCell ref="B3:D3"/>
    <mergeCell ref="B4:G4"/>
  </mergeCells>
  <printOptions horizontalCentered="1"/>
  <pageMargins left="0.74803149606299213" right="0.74803149606299213" top="0.59055118110236227" bottom="0.59055118110236227" header="0.51181102362204722" footer="0.35433070866141736"/>
  <pageSetup paperSize="9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RESIDENTIAL</vt:lpstr>
      <vt:lpstr>NON-RESIDENTIAL</vt:lpstr>
      <vt:lpstr>'NON-RESIDENTIAL'!Print_Area</vt:lpstr>
      <vt:lpstr>RESIDENTIAL!Print_Area</vt:lpstr>
      <vt:lpstr>'NON-RESIDENTIAL'!Print_Titles</vt:lpstr>
      <vt:lpstr>RESIDENTIAL!Print_Titles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 ISD</dc:creator>
  <cp:lastModifiedBy>PSA ISD</cp:lastModifiedBy>
  <cp:lastPrinted>2020-03-05T05:29:52Z</cp:lastPrinted>
  <dcterms:created xsi:type="dcterms:W3CDTF">2020-03-05T05:27:51Z</dcterms:created>
  <dcterms:modified xsi:type="dcterms:W3CDTF">2020-03-05T05:30:53Z</dcterms:modified>
</cp:coreProperties>
</file>