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2375" windowHeight="8445"/>
  </bookViews>
  <sheets>
    <sheet name="2017 Q1 T3 Pre (053117)" sheetId="1" r:id="rId1"/>
  </sheets>
  <definedNames>
    <definedName name="Excel_BuiltIn_Print_Area" localSheetId="0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Sghsg" localSheetId="0">#REF!</definedName>
    <definedName name="Sghsg">#REF!</definedName>
    <definedName name="Y" localSheetId="0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J71" i="1"/>
  <c r="H71" i="1"/>
  <c r="E71" i="1"/>
  <c r="J70" i="1"/>
  <c r="H70" i="1"/>
  <c r="E70" i="1"/>
  <c r="J69" i="1"/>
  <c r="H69" i="1"/>
  <c r="E69" i="1"/>
  <c r="J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J64" i="1"/>
  <c r="I64" i="1"/>
  <c r="H64" i="1"/>
  <c r="E64" i="1"/>
  <c r="J63" i="1"/>
  <c r="I63" i="1"/>
  <c r="H63" i="1"/>
  <c r="E63" i="1"/>
  <c r="J62" i="1"/>
  <c r="I62" i="1"/>
  <c r="H62" i="1"/>
  <c r="E62" i="1"/>
  <c r="J61" i="1"/>
  <c r="I61" i="1"/>
  <c r="H61" i="1"/>
  <c r="E61" i="1"/>
  <c r="H60" i="1"/>
  <c r="I60" i="1" s="1"/>
  <c r="J60" i="1" s="1"/>
  <c r="E60" i="1"/>
  <c r="H59" i="1"/>
  <c r="I59" i="1" s="1"/>
  <c r="E59" i="1"/>
  <c r="J58" i="1"/>
  <c r="I58" i="1"/>
  <c r="H58" i="1"/>
  <c r="E58" i="1"/>
  <c r="J57" i="1"/>
  <c r="I57" i="1"/>
  <c r="H57" i="1"/>
  <c r="E57" i="1"/>
  <c r="J56" i="1"/>
  <c r="I56" i="1"/>
  <c r="I36" i="1" s="1"/>
  <c r="I16" i="1" s="1"/>
  <c r="H56" i="1"/>
  <c r="E56" i="1"/>
  <c r="J55" i="1"/>
  <c r="I55" i="1"/>
  <c r="H55" i="1"/>
  <c r="E55" i="1"/>
  <c r="G53" i="1"/>
  <c r="F53" i="1"/>
  <c r="D53" i="1"/>
  <c r="C53" i="1"/>
  <c r="J51" i="1"/>
  <c r="I51" i="1"/>
  <c r="H51" i="1"/>
  <c r="E51" i="1"/>
  <c r="J50" i="1"/>
  <c r="I50" i="1"/>
  <c r="H50" i="1"/>
  <c r="H30" i="1" s="1"/>
  <c r="E50" i="1"/>
  <c r="J49" i="1"/>
  <c r="I49" i="1"/>
  <c r="H49" i="1"/>
  <c r="H29" i="1" s="1"/>
  <c r="E49" i="1"/>
  <c r="J48" i="1"/>
  <c r="I48" i="1"/>
  <c r="H48" i="1"/>
  <c r="H28" i="1" s="1"/>
  <c r="E48" i="1"/>
  <c r="J47" i="1"/>
  <c r="I47" i="1"/>
  <c r="H47" i="1"/>
  <c r="H27" i="1" s="1"/>
  <c r="E47" i="1"/>
  <c r="J46" i="1"/>
  <c r="I46" i="1"/>
  <c r="H46" i="1"/>
  <c r="E46" i="1"/>
  <c r="J45" i="1"/>
  <c r="I45" i="1"/>
  <c r="H45" i="1"/>
  <c r="H25" i="1" s="1"/>
  <c r="E45" i="1"/>
  <c r="J44" i="1"/>
  <c r="I44" i="1"/>
  <c r="H44" i="1"/>
  <c r="H24" i="1" s="1"/>
  <c r="E44" i="1"/>
  <c r="J43" i="1"/>
  <c r="I43" i="1"/>
  <c r="H43" i="1"/>
  <c r="H23" i="1" s="1"/>
  <c r="E43" i="1"/>
  <c r="J42" i="1"/>
  <c r="I42" i="1"/>
  <c r="H42" i="1"/>
  <c r="H22" i="1" s="1"/>
  <c r="E42" i="1"/>
  <c r="J41" i="1"/>
  <c r="I41" i="1"/>
  <c r="H41" i="1"/>
  <c r="H21" i="1" s="1"/>
  <c r="E41" i="1"/>
  <c r="J40" i="1"/>
  <c r="I40" i="1"/>
  <c r="H40" i="1"/>
  <c r="H20" i="1" s="1"/>
  <c r="E40" i="1"/>
  <c r="J39" i="1"/>
  <c r="I39" i="1"/>
  <c r="H39" i="1"/>
  <c r="H19" i="1" s="1"/>
  <c r="E39" i="1"/>
  <c r="J38" i="1"/>
  <c r="I38" i="1"/>
  <c r="I18" i="1" s="1"/>
  <c r="H38" i="1"/>
  <c r="H18" i="1" s="1"/>
  <c r="E38" i="1"/>
  <c r="J37" i="1"/>
  <c r="I37" i="1"/>
  <c r="I17" i="1" s="1"/>
  <c r="H37" i="1"/>
  <c r="H17" i="1" s="1"/>
  <c r="E37" i="1"/>
  <c r="E17" i="1" s="1"/>
  <c r="J36" i="1"/>
  <c r="J16" i="1" s="1"/>
  <c r="H36" i="1"/>
  <c r="E36" i="1"/>
  <c r="E16" i="1" s="1"/>
  <c r="J35" i="1"/>
  <c r="I35" i="1"/>
  <c r="H35" i="1"/>
  <c r="E35" i="1"/>
  <c r="E33" i="1" s="1"/>
  <c r="G33" i="1"/>
  <c r="J33" i="1" s="1"/>
  <c r="F33" i="1"/>
  <c r="G31" i="1"/>
  <c r="F31" i="1"/>
  <c r="D31" i="1"/>
  <c r="C31" i="1"/>
  <c r="G30" i="1"/>
  <c r="F30" i="1"/>
  <c r="D30" i="1"/>
  <c r="C30" i="1"/>
  <c r="G29" i="1"/>
  <c r="F29" i="1"/>
  <c r="D29" i="1"/>
  <c r="C29" i="1"/>
  <c r="G28" i="1"/>
  <c r="F28" i="1"/>
  <c r="D28" i="1"/>
  <c r="C28" i="1"/>
  <c r="G27" i="1"/>
  <c r="F27" i="1"/>
  <c r="D27" i="1"/>
  <c r="C27" i="1"/>
  <c r="H26" i="1"/>
  <c r="G26" i="1"/>
  <c r="F26" i="1"/>
  <c r="D26" i="1"/>
  <c r="C26" i="1"/>
  <c r="G25" i="1"/>
  <c r="F25" i="1"/>
  <c r="D25" i="1"/>
  <c r="C25" i="1"/>
  <c r="G24" i="1"/>
  <c r="F24" i="1"/>
  <c r="D24" i="1"/>
  <c r="C24" i="1"/>
  <c r="G23" i="1"/>
  <c r="F23" i="1"/>
  <c r="D23" i="1"/>
  <c r="C23" i="1"/>
  <c r="G22" i="1"/>
  <c r="F22" i="1"/>
  <c r="D22" i="1"/>
  <c r="C22" i="1"/>
  <c r="G21" i="1"/>
  <c r="F21" i="1"/>
  <c r="D21" i="1"/>
  <c r="C21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H31" i="1" l="1"/>
  <c r="H16" i="1"/>
  <c r="I29" i="1"/>
  <c r="J17" i="1"/>
  <c r="J19" i="1"/>
  <c r="I20" i="1"/>
  <c r="I28" i="1"/>
  <c r="H33" i="1"/>
  <c r="D13" i="1"/>
  <c r="G13" i="1"/>
  <c r="C13" i="1"/>
  <c r="I13" i="1" s="1"/>
  <c r="I19" i="1"/>
  <c r="J22" i="1"/>
  <c r="I23" i="1"/>
  <c r="J26" i="1"/>
  <c r="I27" i="1"/>
  <c r="I33" i="1"/>
  <c r="F13" i="1"/>
  <c r="J21" i="1"/>
  <c r="I22" i="1"/>
  <c r="J25" i="1"/>
  <c r="I26" i="1"/>
  <c r="J29" i="1"/>
  <c r="I30" i="1"/>
  <c r="I15" i="1"/>
  <c r="H15" i="1"/>
  <c r="H13" i="1" s="1"/>
  <c r="J18" i="1"/>
  <c r="I21" i="1"/>
  <c r="J24" i="1"/>
  <c r="I25" i="1"/>
  <c r="J28" i="1"/>
  <c r="J31" i="1"/>
  <c r="J53" i="1"/>
  <c r="H53" i="1"/>
  <c r="J20" i="1"/>
  <c r="J23" i="1"/>
  <c r="I24" i="1"/>
  <c r="J27" i="1"/>
  <c r="J30" i="1"/>
  <c r="I31" i="1"/>
  <c r="I53" i="1"/>
  <c r="E18" i="1"/>
  <c r="E19" i="1"/>
  <c r="E22" i="1"/>
  <c r="E25" i="1"/>
  <c r="E30" i="1"/>
  <c r="E20" i="1"/>
  <c r="E23" i="1"/>
  <c r="E28" i="1"/>
  <c r="E31" i="1"/>
  <c r="E15" i="1"/>
  <c r="J15" i="1"/>
  <c r="E21" i="1"/>
  <c r="E24" i="1"/>
  <c r="E26" i="1"/>
  <c r="E29" i="1"/>
  <c r="E27" i="1"/>
  <c r="J59" i="1"/>
  <c r="E53" i="1"/>
  <c r="J13" i="1" l="1"/>
  <c r="E13" i="1"/>
</calcChain>
</file>

<file path=xl/sharedStrings.xml><?xml version="1.0" encoding="utf-8"?>
<sst xmlns="http://schemas.openxmlformats.org/spreadsheetml/2006/main" count="116" uniqueCount="51">
  <si>
    <t>REPUBLIC OF THE PHILIPPINES</t>
  </si>
  <si>
    <t>PHILIPPINE STATISTICS AUTHORITY</t>
  </si>
  <si>
    <t>Quezon City</t>
  </si>
  <si>
    <t>TABLE 3  Total Value of Domestic Trade Balances in the Philippines by Mode of Transport and Region:  1st Quarter 2016 and 2017</t>
  </si>
  <si>
    <t>(VALUE in thousand pesos. Details may not add up to total due to rounding.)</t>
  </si>
  <si>
    <t>Mode of Transport and Region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</si>
  <si>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Quarter 2017</t>
    </r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</si>
  <si>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Quarter 2016</t>
    </r>
  </si>
  <si>
    <t>Annual Growth Rate %</t>
  </si>
  <si>
    <t>Outflow</t>
  </si>
  <si>
    <t>Inflow</t>
  </si>
  <si>
    <t>Balance</t>
  </si>
  <si>
    <t>NCR</t>
  </si>
  <si>
    <t>CAR</t>
  </si>
  <si>
    <t>I</t>
  </si>
  <si>
    <t>- Ilocos Region</t>
  </si>
  <si>
    <t>II</t>
  </si>
  <si>
    <t>- Cagayan Valley</t>
  </si>
  <si>
    <t>III</t>
  </si>
  <si>
    <t>- Central Luzon</t>
  </si>
  <si>
    <t>IVa</t>
  </si>
  <si>
    <t>- CALABARZON</t>
  </si>
  <si>
    <t>IVb</t>
  </si>
  <si>
    <t>- MIMAROPA</t>
  </si>
  <si>
    <t>V</t>
  </si>
  <si>
    <t>- Bicol Region</t>
  </si>
  <si>
    <t>VI</t>
  </si>
  <si>
    <t>- Western Visayas</t>
  </si>
  <si>
    <t>VII</t>
  </si>
  <si>
    <t>- Central Visayas</t>
  </si>
  <si>
    <t>VIII</t>
  </si>
  <si>
    <t>- Eastern Visayas</t>
  </si>
  <si>
    <t>IX</t>
  </si>
  <si>
    <t>- Zamboanga Peninsula</t>
  </si>
  <si>
    <t>X</t>
  </si>
  <si>
    <t>- Northern Mindanao</t>
  </si>
  <si>
    <t>XI</t>
  </si>
  <si>
    <t>- Davao Region</t>
  </si>
  <si>
    <t>XII</t>
  </si>
  <si>
    <t>- SOCCSKSARGEN</t>
  </si>
  <si>
    <t>ARMM</t>
  </si>
  <si>
    <r>
      <t xml:space="preserve">Note:  </t>
    </r>
    <r>
      <rPr>
        <i/>
        <sz val="10"/>
        <rFont val="Arial"/>
        <family val="2"/>
      </rPr>
      <t>No Rail Transaction in First Quarter 2016 and 2017</t>
    </r>
  </si>
  <si>
    <r>
      <t xml:space="preserve">         </t>
    </r>
    <r>
      <rPr>
        <i/>
        <sz val="10"/>
        <rFont val="Arial"/>
        <family val="2"/>
      </rPr>
      <t>Dash (-) means no transaction</t>
    </r>
  </si>
  <si>
    <t xml:space="preserve">          </t>
  </si>
  <si>
    <r>
      <t xml:space="preserve">Source:  </t>
    </r>
    <r>
      <rPr>
        <i/>
        <sz val="10"/>
        <rFont val="Arial"/>
        <family val="2"/>
      </rPr>
      <t>Philippine Statistics Authority (PSA), Trade Statistics Division</t>
    </r>
  </si>
  <si>
    <t>Caraga</t>
  </si>
  <si>
    <t>Economic Sector Statistics Service</t>
  </si>
  <si>
    <t>Philippines</t>
  </si>
  <si>
    <t>W a t e r</t>
  </si>
  <si>
    <t>A i 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</si>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</sst>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_);_(* \(#,##0.0\);_(* &quot;-&quot;?_);_(@_)"/>
  </numFmts>
  <fonts count="5" x14ac:knownFonts="1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37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/>
    <xf numFmtId="41" fontId="2" fillId="0" borderId="0" xfId="0" applyNumberFormat="1" applyFont="1"/>
    <xf numFmtId="41" fontId="0" fillId="0" borderId="0" xfId="0" applyNumberFormat="1"/>
    <xf numFmtId="3" fontId="2" fillId="0" borderId="0" xfId="0" applyNumberFormat="1" applyFont="1"/>
    <xf numFmtId="0" fontId="0" fillId="0" borderId="2" xfId="0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65515"/>
  <sheetViews>
    <sheetView tabSelected="1" zoomScale="90" zoomScaleNormal="90" zoomScaleSheetLayoutView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O18" sqref="O18"/>
    </sheetView>
  </sheetViews>
  <sheetFormatPr defaultRowHeight="12.75" x14ac:dyDescent="0.2"/>
  <cols>
    <col min="1" max="1" width="3.7109375" customWidth="1"/>
    <col min="2" max="2" width="28" customWidth="1"/>
    <col min="3" max="4" width="13.28515625" bestFit="1" customWidth="1"/>
    <col min="5" max="5" width="12.85546875" bestFit="1" customWidth="1"/>
    <col min="6" max="7" width="13.28515625" bestFit="1" customWidth="1"/>
    <col min="8" max="8" width="12.7109375" customWidth="1"/>
    <col min="9" max="10" width="11.28515625" customWidth="1"/>
    <col min="11" max="12" width="13.7109375" customWidth="1"/>
    <col min="13" max="13" width="2.7109375" customWidth="1"/>
    <col min="15" max="15" width="12.28515625" customWidth="1"/>
    <col min="16" max="31" width="11.7109375" customWidth="1"/>
  </cols>
  <sheetData>
    <row r="1" spans="1:14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4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4" x14ac:dyDescent="0.2">
      <c r="A3" s="17" t="s">
        <v>46</v>
      </c>
      <c r="B3" s="17"/>
      <c r="C3" s="17"/>
      <c r="D3" s="17"/>
      <c r="E3" s="17"/>
      <c r="F3" s="17"/>
      <c r="G3" s="17"/>
      <c r="H3" s="17"/>
      <c r="I3" s="17"/>
      <c r="J3" s="17"/>
    </row>
    <row r="4" spans="1:14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6" spans="1:14" ht="15" customHeight="1" x14ac:dyDescent="0.2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</row>
    <row r="7" spans="1:14" ht="14.1" customHeight="1" x14ac:dyDescent="0.2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4" ht="8.1" customHeight="1" x14ac:dyDescent="0.2"/>
    <row r="9" spans="1:14" ht="15" customHeight="1" x14ac:dyDescent="0.2">
      <c r="A9" s="13" t="s">
        <v>5</v>
      </c>
      <c r="B9" s="13"/>
      <c r="C9" s="14" t="s">
        <v>6</v>
      </c>
      <c r="D9" s="14"/>
      <c r="E9" s="14"/>
      <c r="F9" s="14" t="s">
        <v>7</v>
      </c>
      <c r="G9" s="14"/>
      <c r="H9" s="14"/>
      <c r="I9" s="15" t="s">
        <v>8</v>
      </c>
      <c r="J9" s="15"/>
    </row>
    <row r="10" spans="1:14" ht="15" customHeight="1" x14ac:dyDescent="0.2">
      <c r="A10" s="13"/>
      <c r="B10" s="13"/>
      <c r="C10" s="10" t="s">
        <v>9</v>
      </c>
      <c r="D10" s="10" t="s">
        <v>10</v>
      </c>
      <c r="E10" s="10" t="s">
        <v>11</v>
      </c>
      <c r="F10" s="10" t="s">
        <v>9</v>
      </c>
      <c r="G10" s="10" t="s">
        <v>10</v>
      </c>
      <c r="H10" s="10" t="s">
        <v>11</v>
      </c>
      <c r="I10" s="10" t="s">
        <v>9</v>
      </c>
      <c r="J10" s="10" t="s">
        <v>10</v>
      </c>
    </row>
    <row r="11" spans="1:14" ht="15" customHeight="1" x14ac:dyDescent="0.2">
      <c r="A11" s="13"/>
      <c r="B11" s="13"/>
      <c r="C11" s="2">
        <v>-1</v>
      </c>
      <c r="D11" s="2">
        <v>-2</v>
      </c>
      <c r="E11" s="2">
        <v>-3</v>
      </c>
      <c r="F11" s="2">
        <v>-4</v>
      </c>
      <c r="G11" s="2">
        <v>-5</v>
      </c>
      <c r="H11" s="2">
        <v>-6</v>
      </c>
      <c r="I11" s="2">
        <v>-7</v>
      </c>
      <c r="J11" s="2">
        <v>-8</v>
      </c>
    </row>
    <row r="12" spans="1:14" ht="8.1" customHeight="1" x14ac:dyDescent="0.2"/>
    <row r="13" spans="1:14" ht="15" customHeight="1" x14ac:dyDescent="0.2">
      <c r="B13" s="9" t="s">
        <v>47</v>
      </c>
      <c r="C13" s="7">
        <f>SUM(C15:C31)-2</f>
        <v>164773417</v>
      </c>
      <c r="D13" s="7">
        <f>SUM(D15:D31)-2</f>
        <v>164773417</v>
      </c>
      <c r="E13" s="7">
        <f>SUM(E15:E31)</f>
        <v>0</v>
      </c>
      <c r="F13" s="7">
        <f>SUM(F15:F31)</f>
        <v>175451434</v>
      </c>
      <c r="G13" s="7">
        <f>SUM(G15:G31)+1</f>
        <v>175451434</v>
      </c>
      <c r="H13" s="7">
        <f>SUM(H15:H31)-1</f>
        <v>0</v>
      </c>
      <c r="I13" s="4">
        <f>((C13/F13-1)*100)</f>
        <v>-6.0860243524712416</v>
      </c>
      <c r="J13" s="4">
        <f>((D13/G13-1)*100)</f>
        <v>-6.0860243524712416</v>
      </c>
      <c r="L13" s="19"/>
    </row>
    <row r="14" spans="1:14" ht="4.9000000000000004" customHeight="1" x14ac:dyDescent="0.2"/>
    <row r="15" spans="1:14" ht="15" customHeight="1" x14ac:dyDescent="0.2">
      <c r="A15" t="s">
        <v>12</v>
      </c>
      <c r="C15" s="6">
        <f t="shared" ref="C15:J30" si="0">SUM(C35,C55)</f>
        <v>30972588</v>
      </c>
      <c r="D15" s="6">
        <f t="shared" si="0"/>
        <v>21114772</v>
      </c>
      <c r="E15" s="6">
        <f t="shared" si="0"/>
        <v>9857816</v>
      </c>
      <c r="F15" s="6">
        <f t="shared" si="0"/>
        <v>25338898</v>
      </c>
      <c r="G15" s="6">
        <f t="shared" si="0"/>
        <v>31235980</v>
      </c>
      <c r="H15" s="6">
        <f t="shared" si="0"/>
        <v>-5897082</v>
      </c>
      <c r="I15" s="3">
        <f>((C15/F15-1)*100)</f>
        <v>22.233366265573196</v>
      </c>
      <c r="J15" s="3">
        <f>((D15/G15-1)*100)</f>
        <v>-32.402402613908698</v>
      </c>
      <c r="L15" s="19"/>
      <c r="N15" s="1"/>
    </row>
    <row r="16" spans="1:14" ht="15" customHeight="1" x14ac:dyDescent="0.2">
      <c r="A16" t="s">
        <v>13</v>
      </c>
      <c r="C16" s="6">
        <f t="shared" si="0"/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3">
        <f t="shared" si="0"/>
        <v>0</v>
      </c>
      <c r="J16" s="3">
        <f t="shared" si="0"/>
        <v>0</v>
      </c>
      <c r="L16" s="19"/>
      <c r="N16" s="1"/>
    </row>
    <row r="17" spans="1:14" ht="15" customHeight="1" x14ac:dyDescent="0.2">
      <c r="A17" t="s">
        <v>14</v>
      </c>
      <c r="B17" t="s">
        <v>15</v>
      </c>
      <c r="C17" s="6">
        <f t="shared" si="0"/>
        <v>0</v>
      </c>
      <c r="D17" s="6">
        <f t="shared" si="0"/>
        <v>1553442</v>
      </c>
      <c r="E17" s="6">
        <f t="shared" si="0"/>
        <v>-1553442</v>
      </c>
      <c r="F17" s="6">
        <f t="shared" si="0"/>
        <v>0</v>
      </c>
      <c r="G17" s="6">
        <f t="shared" si="0"/>
        <v>2181241</v>
      </c>
      <c r="H17" s="6">
        <f t="shared" si="0"/>
        <v>-2181241</v>
      </c>
      <c r="I17" s="3">
        <f t="shared" si="0"/>
        <v>0</v>
      </c>
      <c r="J17" s="3">
        <f t="shared" ref="J17:J31" si="1">((D17/G17-1)*100)</f>
        <v>-28.781734801427262</v>
      </c>
      <c r="L17" s="19"/>
      <c r="N17" s="1"/>
    </row>
    <row r="18" spans="1:14" ht="15" customHeight="1" x14ac:dyDescent="0.2">
      <c r="A18" t="s">
        <v>16</v>
      </c>
      <c r="B18" t="s">
        <v>17</v>
      </c>
      <c r="C18" s="6">
        <f t="shared" si="0"/>
        <v>0</v>
      </c>
      <c r="D18" s="6">
        <f t="shared" si="0"/>
        <v>19873</v>
      </c>
      <c r="E18" s="6">
        <f t="shared" si="0"/>
        <v>-19873</v>
      </c>
      <c r="F18" s="6">
        <f t="shared" si="0"/>
        <v>0</v>
      </c>
      <c r="G18" s="6">
        <f t="shared" si="0"/>
        <v>199833</v>
      </c>
      <c r="H18" s="6">
        <f t="shared" si="0"/>
        <v>-199833</v>
      </c>
      <c r="I18" s="3">
        <f t="shared" si="0"/>
        <v>0</v>
      </c>
      <c r="J18" s="3">
        <f t="shared" si="1"/>
        <v>-90.055196088734093</v>
      </c>
      <c r="L18" s="19"/>
      <c r="N18" s="1"/>
    </row>
    <row r="19" spans="1:14" ht="15" customHeight="1" x14ac:dyDescent="0.2">
      <c r="A19" t="s">
        <v>18</v>
      </c>
      <c r="B19" t="s">
        <v>19</v>
      </c>
      <c r="C19" s="6">
        <f t="shared" si="0"/>
        <v>12208824</v>
      </c>
      <c r="D19" s="6">
        <f t="shared" si="0"/>
        <v>340804</v>
      </c>
      <c r="E19" s="6">
        <f t="shared" si="0"/>
        <v>11868020</v>
      </c>
      <c r="F19" s="6">
        <f t="shared" si="0"/>
        <v>13364594</v>
      </c>
      <c r="G19" s="6">
        <f t="shared" si="0"/>
        <v>338009</v>
      </c>
      <c r="H19" s="6">
        <f t="shared" si="0"/>
        <v>13026585</v>
      </c>
      <c r="I19" s="3">
        <f t="shared" ref="I19:I31" si="2">((C19/F19-1)*100)</f>
        <v>-8.6479993331634368</v>
      </c>
      <c r="J19" s="3">
        <f t="shared" si="1"/>
        <v>0.82690105884755116</v>
      </c>
      <c r="L19" s="19"/>
    </row>
    <row r="20" spans="1:14" ht="15" customHeight="1" x14ac:dyDescent="0.2">
      <c r="A20" t="s">
        <v>20</v>
      </c>
      <c r="B20" t="s">
        <v>21</v>
      </c>
      <c r="C20" s="6">
        <f t="shared" si="0"/>
        <v>229217</v>
      </c>
      <c r="D20" s="6">
        <f t="shared" si="0"/>
        <v>7359718</v>
      </c>
      <c r="E20" s="6">
        <f t="shared" si="0"/>
        <v>-7130501</v>
      </c>
      <c r="F20" s="6">
        <f t="shared" si="0"/>
        <v>181773</v>
      </c>
      <c r="G20" s="6">
        <f t="shared" si="0"/>
        <v>5139526</v>
      </c>
      <c r="H20" s="6">
        <f t="shared" si="0"/>
        <v>-4957753</v>
      </c>
      <c r="I20" s="3">
        <f t="shared" si="2"/>
        <v>26.100686020476083</v>
      </c>
      <c r="J20" s="3">
        <f t="shared" si="1"/>
        <v>43.198380551046924</v>
      </c>
      <c r="L20" s="19"/>
      <c r="N20" s="1"/>
    </row>
    <row r="21" spans="1:14" ht="15" customHeight="1" x14ac:dyDescent="0.2">
      <c r="A21" t="s">
        <v>22</v>
      </c>
      <c r="B21" t="s">
        <v>23</v>
      </c>
      <c r="C21" s="6">
        <f t="shared" si="0"/>
        <v>1045857</v>
      </c>
      <c r="D21" s="6">
        <f t="shared" si="0"/>
        <v>2781595</v>
      </c>
      <c r="E21" s="6">
        <f t="shared" si="0"/>
        <v>-1735738</v>
      </c>
      <c r="F21" s="6">
        <f t="shared" si="0"/>
        <v>3764536</v>
      </c>
      <c r="G21" s="6">
        <f t="shared" si="0"/>
        <v>4785646</v>
      </c>
      <c r="H21" s="6">
        <f t="shared" si="0"/>
        <v>-1021110</v>
      </c>
      <c r="I21" s="3">
        <f t="shared" si="2"/>
        <v>-72.218169782411422</v>
      </c>
      <c r="J21" s="3">
        <f t="shared" si="1"/>
        <v>-41.876290055720801</v>
      </c>
      <c r="L21" s="19"/>
      <c r="N21" s="1"/>
    </row>
    <row r="22" spans="1:14" ht="15" customHeight="1" x14ac:dyDescent="0.2">
      <c r="A22" t="s">
        <v>24</v>
      </c>
      <c r="B22" t="s">
        <v>25</v>
      </c>
      <c r="C22" s="6">
        <f t="shared" si="0"/>
        <v>2852556</v>
      </c>
      <c r="D22" s="6">
        <f t="shared" si="0"/>
        <v>2973953</v>
      </c>
      <c r="E22" s="6">
        <f t="shared" si="0"/>
        <v>-121397</v>
      </c>
      <c r="F22" s="6">
        <f t="shared" si="0"/>
        <v>2593880</v>
      </c>
      <c r="G22" s="6">
        <f t="shared" si="0"/>
        <v>2324717</v>
      </c>
      <c r="H22" s="6">
        <f t="shared" si="0"/>
        <v>269163</v>
      </c>
      <c r="I22" s="3">
        <f t="shared" si="2"/>
        <v>9.9725507733588348</v>
      </c>
      <c r="J22" s="3">
        <f t="shared" si="1"/>
        <v>27.927528383024679</v>
      </c>
      <c r="L22" s="19"/>
      <c r="N22" s="1"/>
    </row>
    <row r="23" spans="1:14" ht="15" customHeight="1" x14ac:dyDescent="0.2">
      <c r="A23" t="s">
        <v>26</v>
      </c>
      <c r="B23" t="s">
        <v>27</v>
      </c>
      <c r="C23" s="6">
        <f t="shared" si="0"/>
        <v>33472086</v>
      </c>
      <c r="D23" s="6">
        <f t="shared" si="0"/>
        <v>25542475</v>
      </c>
      <c r="E23" s="6">
        <f t="shared" si="0"/>
        <v>7929611</v>
      </c>
      <c r="F23" s="6">
        <f t="shared" si="0"/>
        <v>30809937</v>
      </c>
      <c r="G23" s="6">
        <f t="shared" si="0"/>
        <v>27545493</v>
      </c>
      <c r="H23" s="6">
        <f t="shared" si="0"/>
        <v>3264444</v>
      </c>
      <c r="I23" s="3">
        <f t="shared" si="2"/>
        <v>8.6405532085313865</v>
      </c>
      <c r="J23" s="3">
        <f t="shared" si="1"/>
        <v>-7.2716723567082253</v>
      </c>
      <c r="L23" s="19"/>
      <c r="N23" s="1"/>
    </row>
    <row r="24" spans="1:14" ht="15" customHeight="1" x14ac:dyDescent="0.2">
      <c r="A24" t="s">
        <v>28</v>
      </c>
      <c r="B24" t="s">
        <v>29</v>
      </c>
      <c r="C24" s="6">
        <f t="shared" si="0"/>
        <v>32476356</v>
      </c>
      <c r="D24" s="6">
        <f t="shared" si="0"/>
        <v>29008007</v>
      </c>
      <c r="E24" s="6">
        <f t="shared" si="0"/>
        <v>3468349</v>
      </c>
      <c r="F24" s="6">
        <f t="shared" si="0"/>
        <v>19020831</v>
      </c>
      <c r="G24" s="6">
        <f t="shared" si="0"/>
        <v>25612243</v>
      </c>
      <c r="H24" s="6">
        <f t="shared" si="0"/>
        <v>-6591412</v>
      </c>
      <c r="I24" s="3">
        <f t="shared" si="2"/>
        <v>70.740994439201941</v>
      </c>
      <c r="J24" s="3">
        <f t="shared" si="1"/>
        <v>13.258362416755155</v>
      </c>
      <c r="L24" s="19"/>
    </row>
    <row r="25" spans="1:14" ht="15" customHeight="1" x14ac:dyDescent="0.2">
      <c r="A25" t="s">
        <v>30</v>
      </c>
      <c r="B25" t="s">
        <v>31</v>
      </c>
      <c r="C25" s="6">
        <f t="shared" si="0"/>
        <v>21223479</v>
      </c>
      <c r="D25" s="6">
        <f t="shared" si="0"/>
        <v>11446171</v>
      </c>
      <c r="E25" s="6">
        <f t="shared" si="0"/>
        <v>9777308</v>
      </c>
      <c r="F25" s="6">
        <f t="shared" si="0"/>
        <v>35628924</v>
      </c>
      <c r="G25" s="6">
        <f t="shared" si="0"/>
        <v>10788562</v>
      </c>
      <c r="H25" s="6">
        <f t="shared" si="0"/>
        <v>24840362</v>
      </c>
      <c r="I25" s="3">
        <f t="shared" si="2"/>
        <v>-40.431883376551028</v>
      </c>
      <c r="J25" s="3">
        <f t="shared" si="1"/>
        <v>6.0954277317032624</v>
      </c>
      <c r="L25" s="19"/>
    </row>
    <row r="26" spans="1:14" ht="15" customHeight="1" x14ac:dyDescent="0.2">
      <c r="A26" t="s">
        <v>32</v>
      </c>
      <c r="B26" t="s">
        <v>33</v>
      </c>
      <c r="C26" s="6">
        <f t="shared" si="0"/>
        <v>4492856</v>
      </c>
      <c r="D26" s="6">
        <f t="shared" si="0"/>
        <v>11565546</v>
      </c>
      <c r="E26" s="6">
        <f t="shared" si="0"/>
        <v>-7072690</v>
      </c>
      <c r="F26" s="6">
        <f t="shared" si="0"/>
        <v>3216318</v>
      </c>
      <c r="G26" s="6">
        <f t="shared" si="0"/>
        <v>6306553</v>
      </c>
      <c r="H26" s="6">
        <f t="shared" si="0"/>
        <v>-3090235</v>
      </c>
      <c r="I26" s="3">
        <f t="shared" si="2"/>
        <v>39.689421257475168</v>
      </c>
      <c r="J26" s="3">
        <f t="shared" si="1"/>
        <v>83.389341213813623</v>
      </c>
      <c r="L26" s="19"/>
    </row>
    <row r="27" spans="1:14" ht="15" customHeight="1" x14ac:dyDescent="0.2">
      <c r="A27" t="s">
        <v>34</v>
      </c>
      <c r="B27" t="s">
        <v>35</v>
      </c>
      <c r="C27" s="6">
        <f t="shared" si="0"/>
        <v>11704121</v>
      </c>
      <c r="D27" s="6">
        <f t="shared" si="0"/>
        <v>18586155</v>
      </c>
      <c r="E27" s="6">
        <f t="shared" si="0"/>
        <v>-6882034</v>
      </c>
      <c r="F27" s="6">
        <f t="shared" si="0"/>
        <v>16016222</v>
      </c>
      <c r="G27" s="6">
        <f t="shared" si="0"/>
        <v>14074886</v>
      </c>
      <c r="H27" s="6">
        <f t="shared" si="0"/>
        <v>1941336</v>
      </c>
      <c r="I27" s="3">
        <f t="shared" si="2"/>
        <v>-26.923334354381456</v>
      </c>
      <c r="J27" s="3">
        <f t="shared" si="1"/>
        <v>32.051904363559316</v>
      </c>
      <c r="L27" s="19"/>
    </row>
    <row r="28" spans="1:14" ht="15" customHeight="1" x14ac:dyDescent="0.2">
      <c r="A28" t="s">
        <v>36</v>
      </c>
      <c r="B28" t="s">
        <v>37</v>
      </c>
      <c r="C28" s="6">
        <f t="shared" si="0"/>
        <v>3318108</v>
      </c>
      <c r="D28" s="6">
        <f t="shared" si="0"/>
        <v>3967808</v>
      </c>
      <c r="E28" s="6">
        <f t="shared" si="0"/>
        <v>-649700</v>
      </c>
      <c r="F28" s="6">
        <f t="shared" si="0"/>
        <v>11057357</v>
      </c>
      <c r="G28" s="6">
        <f t="shared" si="0"/>
        <v>2283544</v>
      </c>
      <c r="H28" s="6">
        <f t="shared" si="0"/>
        <v>8773813</v>
      </c>
      <c r="I28" s="3">
        <f t="shared" si="2"/>
        <v>-69.991852483373734</v>
      </c>
      <c r="J28" s="3">
        <f t="shared" si="1"/>
        <v>73.756581874489839</v>
      </c>
      <c r="L28" s="19"/>
    </row>
    <row r="29" spans="1:14" ht="15" customHeight="1" x14ac:dyDescent="0.2">
      <c r="A29" t="s">
        <v>38</v>
      </c>
      <c r="B29" t="s">
        <v>39</v>
      </c>
      <c r="C29" s="6">
        <f t="shared" si="0"/>
        <v>1899829</v>
      </c>
      <c r="D29" s="6">
        <f t="shared" si="0"/>
        <v>1047412</v>
      </c>
      <c r="E29" s="6">
        <f t="shared" si="0"/>
        <v>852417</v>
      </c>
      <c r="F29" s="6">
        <f t="shared" si="0"/>
        <v>4892897</v>
      </c>
      <c r="G29" s="6">
        <f t="shared" si="0"/>
        <v>1429657</v>
      </c>
      <c r="H29" s="6">
        <f t="shared" si="0"/>
        <v>3463240</v>
      </c>
      <c r="I29" s="3">
        <f t="shared" si="2"/>
        <v>-61.171694397000387</v>
      </c>
      <c r="J29" s="3">
        <f t="shared" si="1"/>
        <v>-26.736832680845822</v>
      </c>
      <c r="L29" s="19"/>
    </row>
    <row r="30" spans="1:14" ht="15" customHeight="1" x14ac:dyDescent="0.2">
      <c r="A30" t="s">
        <v>45</v>
      </c>
      <c r="C30" s="6">
        <f t="shared" si="0"/>
        <v>7182301</v>
      </c>
      <c r="D30" s="6">
        <f t="shared" si="0"/>
        <v>25183603</v>
      </c>
      <c r="E30" s="6">
        <f t="shared" si="0"/>
        <v>-18001302</v>
      </c>
      <c r="F30" s="6">
        <f t="shared" si="0"/>
        <v>8853112</v>
      </c>
      <c r="G30" s="6">
        <f t="shared" si="0"/>
        <v>39763697</v>
      </c>
      <c r="H30" s="6">
        <f t="shared" si="0"/>
        <v>-30910585</v>
      </c>
      <c r="I30" s="3">
        <f t="shared" si="2"/>
        <v>-18.87258401339551</v>
      </c>
      <c r="J30" s="3">
        <f t="shared" si="1"/>
        <v>-36.666847149549497</v>
      </c>
      <c r="L30" s="19"/>
    </row>
    <row r="31" spans="1:14" ht="15" customHeight="1" x14ac:dyDescent="0.2">
      <c r="A31" t="s">
        <v>40</v>
      </c>
      <c r="C31" s="6">
        <f t="shared" ref="C31:H31" si="3">SUM(C51,C71)</f>
        <v>1695241</v>
      </c>
      <c r="D31" s="6">
        <f t="shared" si="3"/>
        <v>2282085</v>
      </c>
      <c r="E31" s="6">
        <f t="shared" si="3"/>
        <v>-586844</v>
      </c>
      <c r="F31" s="6">
        <f t="shared" si="3"/>
        <v>712155</v>
      </c>
      <c r="G31" s="6">
        <f t="shared" si="3"/>
        <v>1441846</v>
      </c>
      <c r="H31" s="6">
        <f t="shared" si="3"/>
        <v>-729691</v>
      </c>
      <c r="I31" s="3">
        <f t="shared" si="2"/>
        <v>138.04382472916708</v>
      </c>
      <c r="J31" s="3">
        <f t="shared" si="1"/>
        <v>58.275224954676162</v>
      </c>
      <c r="L31" s="19"/>
    </row>
    <row r="32" spans="1:14" ht="4.9000000000000004" customHeight="1" x14ac:dyDescent="0.2">
      <c r="C32" s="6"/>
      <c r="D32" s="6"/>
      <c r="E32" s="6"/>
      <c r="F32" s="6"/>
      <c r="G32" s="6"/>
      <c r="H32" s="6"/>
      <c r="I32" s="6"/>
      <c r="J32" s="6"/>
    </row>
    <row r="33" spans="1:16" ht="15" customHeight="1" x14ac:dyDescent="0.2">
      <c r="B33" s="9" t="s">
        <v>48</v>
      </c>
      <c r="C33" s="5">
        <f>SUM(C35:C51)-1</f>
        <v>164459406</v>
      </c>
      <c r="D33" s="5">
        <f>SUM(D35:D51)</f>
        <v>164459406</v>
      </c>
      <c r="E33" s="5">
        <f>SUM(E35:E51)-1</f>
        <v>0</v>
      </c>
      <c r="F33" s="5">
        <f t="shared" ref="F33:H33" si="4">SUM(F35:F51)</f>
        <v>174691654</v>
      </c>
      <c r="G33" s="5">
        <f t="shared" si="4"/>
        <v>174691654</v>
      </c>
      <c r="H33" s="5">
        <f t="shared" si="4"/>
        <v>0</v>
      </c>
      <c r="I33" s="4">
        <f>((C33/F33-1)*100)</f>
        <v>-5.8573193199029427</v>
      </c>
      <c r="J33" s="4">
        <f>((D33/G33-1)*100)</f>
        <v>-5.8573193199029427</v>
      </c>
      <c r="O33" s="12"/>
      <c r="P33" s="12"/>
    </row>
    <row r="34" spans="1:16" ht="3.95" customHeight="1" x14ac:dyDescent="0.2">
      <c r="C34" s="6"/>
      <c r="D34" s="6"/>
      <c r="E34" s="6"/>
      <c r="F34" s="6"/>
      <c r="G34" s="6"/>
      <c r="H34" s="6"/>
      <c r="I34" s="6"/>
      <c r="J34" s="6"/>
    </row>
    <row r="35" spans="1:16" ht="15" customHeight="1" x14ac:dyDescent="0.2">
      <c r="A35" t="s">
        <v>12</v>
      </c>
      <c r="C35" s="6">
        <v>30833391</v>
      </c>
      <c r="D35" s="6">
        <v>20958217</v>
      </c>
      <c r="E35" s="6">
        <f>C35-D35</f>
        <v>9875174</v>
      </c>
      <c r="F35" s="6">
        <v>24774919</v>
      </c>
      <c r="G35" s="6">
        <v>31054715</v>
      </c>
      <c r="H35" s="6">
        <f>F35-G35</f>
        <v>-6279796</v>
      </c>
      <c r="I35" s="3">
        <f>((C35/F35-1)*100)</f>
        <v>24.454053714565127</v>
      </c>
      <c r="J35" s="3">
        <f>((D35/G35-1)*100)</f>
        <v>-32.511964769279004</v>
      </c>
    </row>
    <row r="36" spans="1:16" ht="15" customHeight="1" x14ac:dyDescent="0.2">
      <c r="A36" t="s">
        <v>13</v>
      </c>
      <c r="C36" s="6">
        <v>0</v>
      </c>
      <c r="D36" s="6">
        <v>0</v>
      </c>
      <c r="E36" s="6">
        <f t="shared" ref="E36:E51" si="5">C36-D36</f>
        <v>0</v>
      </c>
      <c r="F36" s="6">
        <v>0</v>
      </c>
      <c r="G36" s="6">
        <v>0</v>
      </c>
      <c r="H36" s="6">
        <f t="shared" ref="H36:H51" si="6">F36-G36</f>
        <v>0</v>
      </c>
      <c r="I36" s="6">
        <f t="shared" ref="I36:J38" si="7">SUM(I56,I76)</f>
        <v>0</v>
      </c>
      <c r="J36" s="6">
        <f t="shared" si="7"/>
        <v>0</v>
      </c>
    </row>
    <row r="37" spans="1:16" ht="15" customHeight="1" x14ac:dyDescent="0.2">
      <c r="A37" t="s">
        <v>14</v>
      </c>
      <c r="B37" t="s">
        <v>15</v>
      </c>
      <c r="C37" s="6">
        <v>0</v>
      </c>
      <c r="D37" s="6">
        <v>1551963</v>
      </c>
      <c r="E37" s="6">
        <f t="shared" si="5"/>
        <v>-1551963</v>
      </c>
      <c r="F37" s="6">
        <v>0</v>
      </c>
      <c r="G37" s="6">
        <v>2175595</v>
      </c>
      <c r="H37" s="6">
        <f t="shared" si="6"/>
        <v>-2175595</v>
      </c>
      <c r="I37" s="6">
        <f t="shared" si="7"/>
        <v>0</v>
      </c>
      <c r="J37" s="3">
        <f t="shared" ref="J37:J51" si="8">((D37/G37-1)*100)</f>
        <v>-28.664893971534223</v>
      </c>
    </row>
    <row r="38" spans="1:16" ht="15" customHeight="1" x14ac:dyDescent="0.2">
      <c r="A38" t="s">
        <v>16</v>
      </c>
      <c r="B38" t="s">
        <v>17</v>
      </c>
      <c r="C38" s="6">
        <v>0</v>
      </c>
      <c r="D38" s="6">
        <v>19858</v>
      </c>
      <c r="E38" s="6">
        <f t="shared" si="5"/>
        <v>-19858</v>
      </c>
      <c r="F38" s="6">
        <v>0</v>
      </c>
      <c r="G38" s="6">
        <v>199826</v>
      </c>
      <c r="H38" s="6">
        <f t="shared" si="6"/>
        <v>-199826</v>
      </c>
      <c r="I38" s="6">
        <f t="shared" si="7"/>
        <v>0</v>
      </c>
      <c r="J38" s="3">
        <f t="shared" si="8"/>
        <v>-90.06235424819593</v>
      </c>
    </row>
    <row r="39" spans="1:16" ht="15" customHeight="1" x14ac:dyDescent="0.2">
      <c r="A39" t="s">
        <v>18</v>
      </c>
      <c r="B39" t="s">
        <v>19</v>
      </c>
      <c r="C39" s="6">
        <v>12208824</v>
      </c>
      <c r="D39" s="6">
        <v>340804</v>
      </c>
      <c r="E39" s="6">
        <f t="shared" si="5"/>
        <v>11868020</v>
      </c>
      <c r="F39" s="6">
        <v>13364594</v>
      </c>
      <c r="G39" s="6">
        <v>338009</v>
      </c>
      <c r="H39" s="6">
        <f t="shared" si="6"/>
        <v>13026585</v>
      </c>
      <c r="I39" s="3">
        <f t="shared" ref="I39:I51" si="9">((C39/F39-1)*100)</f>
        <v>-8.6479993331634368</v>
      </c>
      <c r="J39" s="3">
        <f t="shared" si="8"/>
        <v>0.82690105884755116</v>
      </c>
    </row>
    <row r="40" spans="1:16" ht="15" customHeight="1" x14ac:dyDescent="0.2">
      <c r="A40" t="s">
        <v>20</v>
      </c>
      <c r="B40" t="s">
        <v>21</v>
      </c>
      <c r="C40" s="6">
        <v>229217</v>
      </c>
      <c r="D40" s="6">
        <v>7359718</v>
      </c>
      <c r="E40" s="6">
        <f t="shared" si="5"/>
        <v>-7130501</v>
      </c>
      <c r="F40" s="6">
        <v>181773</v>
      </c>
      <c r="G40" s="6">
        <v>5139526</v>
      </c>
      <c r="H40" s="6">
        <f t="shared" si="6"/>
        <v>-4957753</v>
      </c>
      <c r="I40" s="3">
        <f t="shared" si="9"/>
        <v>26.100686020476083</v>
      </c>
      <c r="J40" s="3">
        <f t="shared" si="8"/>
        <v>43.198380551046924</v>
      </c>
    </row>
    <row r="41" spans="1:16" ht="15" customHeight="1" x14ac:dyDescent="0.2">
      <c r="A41" t="s">
        <v>22</v>
      </c>
      <c r="B41" t="s">
        <v>23</v>
      </c>
      <c r="C41" s="6">
        <v>1036064</v>
      </c>
      <c r="D41" s="6">
        <v>2781199</v>
      </c>
      <c r="E41" s="6">
        <f t="shared" si="5"/>
        <v>-1745135</v>
      </c>
      <c r="F41" s="6">
        <v>3762033</v>
      </c>
      <c r="G41" s="6">
        <v>4785178</v>
      </c>
      <c r="H41" s="6">
        <f t="shared" si="6"/>
        <v>-1023145</v>
      </c>
      <c r="I41" s="3">
        <f t="shared" si="9"/>
        <v>-72.459997028202565</v>
      </c>
      <c r="J41" s="3">
        <f t="shared" si="8"/>
        <v>-41.878880994604593</v>
      </c>
    </row>
    <row r="42" spans="1:16" ht="15" customHeight="1" x14ac:dyDescent="0.2">
      <c r="A42" t="s">
        <v>24</v>
      </c>
      <c r="B42" t="s">
        <v>25</v>
      </c>
      <c r="C42" s="6">
        <v>2850441</v>
      </c>
      <c r="D42" s="6">
        <v>2973271</v>
      </c>
      <c r="E42" s="6">
        <f t="shared" si="5"/>
        <v>-122830</v>
      </c>
      <c r="F42" s="6">
        <v>2589374</v>
      </c>
      <c r="G42" s="6">
        <v>2323775</v>
      </c>
      <c r="H42" s="6">
        <f t="shared" si="6"/>
        <v>265599</v>
      </c>
      <c r="I42" s="3">
        <f t="shared" si="9"/>
        <v>10.082243816459124</v>
      </c>
      <c r="J42" s="3">
        <f t="shared" si="8"/>
        <v>27.950038192165771</v>
      </c>
    </row>
    <row r="43" spans="1:16" ht="15" customHeight="1" x14ac:dyDescent="0.2">
      <c r="A43" t="s">
        <v>26</v>
      </c>
      <c r="B43" t="s">
        <v>27</v>
      </c>
      <c r="C43" s="6">
        <v>33347685</v>
      </c>
      <c r="D43" s="6">
        <v>25512425</v>
      </c>
      <c r="E43" s="6">
        <f t="shared" si="5"/>
        <v>7835260</v>
      </c>
      <c r="F43" s="6">
        <v>30643843</v>
      </c>
      <c r="G43" s="6">
        <v>27430455</v>
      </c>
      <c r="H43" s="6">
        <f t="shared" si="6"/>
        <v>3213388</v>
      </c>
      <c r="I43" s="3">
        <f t="shared" si="9"/>
        <v>8.8234429343604148</v>
      </c>
      <c r="J43" s="3">
        <f t="shared" si="8"/>
        <v>-6.9923375314044129</v>
      </c>
    </row>
    <row r="44" spans="1:16" ht="15" customHeight="1" x14ac:dyDescent="0.2">
      <c r="A44" t="s">
        <v>28</v>
      </c>
      <c r="B44" t="s">
        <v>29</v>
      </c>
      <c r="C44" s="6">
        <v>32447608</v>
      </c>
      <c r="D44" s="6">
        <v>28942666</v>
      </c>
      <c r="E44" s="6">
        <f t="shared" si="5"/>
        <v>3504942</v>
      </c>
      <c r="F44" s="6">
        <v>19006881</v>
      </c>
      <c r="G44" s="6">
        <v>25439506</v>
      </c>
      <c r="H44" s="6">
        <f t="shared" si="6"/>
        <v>-6432625</v>
      </c>
      <c r="I44" s="3">
        <f t="shared" si="9"/>
        <v>70.715058404374702</v>
      </c>
      <c r="J44" s="3">
        <f t="shared" si="8"/>
        <v>13.770550418707028</v>
      </c>
    </row>
    <row r="45" spans="1:16" ht="15" customHeight="1" x14ac:dyDescent="0.2">
      <c r="A45" t="s">
        <v>30</v>
      </c>
      <c r="B45" t="s">
        <v>31</v>
      </c>
      <c r="C45" s="6">
        <v>21223240</v>
      </c>
      <c r="D45" s="6">
        <v>11443766</v>
      </c>
      <c r="E45" s="6">
        <f t="shared" si="5"/>
        <v>9779474</v>
      </c>
      <c r="F45" s="6">
        <v>35627857</v>
      </c>
      <c r="G45" s="6">
        <v>10786719</v>
      </c>
      <c r="H45" s="6">
        <f t="shared" si="6"/>
        <v>24841138</v>
      </c>
      <c r="I45" s="3">
        <f t="shared" si="9"/>
        <v>-40.4307702256692</v>
      </c>
      <c r="J45" s="3">
        <f t="shared" si="8"/>
        <v>6.0912590751645679</v>
      </c>
    </row>
    <row r="46" spans="1:16" ht="15" customHeight="1" x14ac:dyDescent="0.2">
      <c r="A46" t="s">
        <v>32</v>
      </c>
      <c r="B46" t="s">
        <v>33</v>
      </c>
      <c r="C46" s="6">
        <v>4489407</v>
      </c>
      <c r="D46" s="6">
        <v>11565216</v>
      </c>
      <c r="E46" s="6">
        <f t="shared" si="5"/>
        <v>-7075809</v>
      </c>
      <c r="F46" s="6">
        <v>3210540</v>
      </c>
      <c r="G46" s="6">
        <v>6305670</v>
      </c>
      <c r="H46" s="6">
        <f t="shared" si="6"/>
        <v>-3095130</v>
      </c>
      <c r="I46" s="3">
        <f t="shared" si="9"/>
        <v>39.83339251340896</v>
      </c>
      <c r="J46" s="3">
        <f t="shared" si="8"/>
        <v>83.409788333357127</v>
      </c>
    </row>
    <row r="47" spans="1:16" ht="15" customHeight="1" x14ac:dyDescent="0.2">
      <c r="A47" t="s">
        <v>34</v>
      </c>
      <c r="B47" t="s">
        <v>35</v>
      </c>
      <c r="C47" s="6">
        <v>11701985</v>
      </c>
      <c r="D47" s="6">
        <v>18583516</v>
      </c>
      <c r="E47" s="6">
        <f t="shared" si="5"/>
        <v>-6881531</v>
      </c>
      <c r="F47" s="6">
        <v>16015694</v>
      </c>
      <c r="G47" s="6">
        <v>14070083</v>
      </c>
      <c r="H47" s="6">
        <f t="shared" si="6"/>
        <v>1945611</v>
      </c>
      <c r="I47" s="3">
        <f t="shared" si="9"/>
        <v>-26.934262105657115</v>
      </c>
      <c r="J47" s="3">
        <f t="shared" si="8"/>
        <v>32.078225835625851</v>
      </c>
    </row>
    <row r="48" spans="1:16" ht="15" customHeight="1" x14ac:dyDescent="0.2">
      <c r="A48" t="s">
        <v>36</v>
      </c>
      <c r="B48" t="s">
        <v>37</v>
      </c>
      <c r="C48" s="6">
        <v>3318108</v>
      </c>
      <c r="D48" s="6">
        <v>3926475</v>
      </c>
      <c r="E48" s="6">
        <f t="shared" si="5"/>
        <v>-608367</v>
      </c>
      <c r="F48" s="6">
        <v>11057357</v>
      </c>
      <c r="G48" s="6">
        <v>2075582</v>
      </c>
      <c r="H48" s="6">
        <f t="shared" si="6"/>
        <v>8981775</v>
      </c>
      <c r="I48" s="3">
        <f t="shared" si="9"/>
        <v>-69.991852483373734</v>
      </c>
      <c r="J48" s="3">
        <f t="shared" si="8"/>
        <v>89.174650772650764</v>
      </c>
    </row>
    <row r="49" spans="1:10" ht="15" customHeight="1" x14ac:dyDescent="0.2">
      <c r="A49" t="s">
        <v>38</v>
      </c>
      <c r="B49" t="s">
        <v>39</v>
      </c>
      <c r="C49" s="6">
        <v>1895895</v>
      </c>
      <c r="D49" s="6">
        <v>1035539</v>
      </c>
      <c r="E49" s="6">
        <f t="shared" si="5"/>
        <v>860356</v>
      </c>
      <c r="F49" s="6">
        <v>4892897</v>
      </c>
      <c r="G49" s="6">
        <v>1363577</v>
      </c>
      <c r="H49" s="6">
        <f t="shared" si="6"/>
        <v>3529320</v>
      </c>
      <c r="I49" s="3">
        <f t="shared" si="9"/>
        <v>-61.252096661752745</v>
      </c>
      <c r="J49" s="3">
        <f t="shared" si="8"/>
        <v>-24.057167288682635</v>
      </c>
    </row>
    <row r="50" spans="1:10" ht="15" customHeight="1" x14ac:dyDescent="0.2">
      <c r="A50" t="s">
        <v>45</v>
      </c>
      <c r="C50" s="6">
        <v>7182301</v>
      </c>
      <c r="D50" s="6">
        <v>25182803</v>
      </c>
      <c r="E50" s="6">
        <f t="shared" si="5"/>
        <v>-18000502</v>
      </c>
      <c r="F50" s="6">
        <v>8851737</v>
      </c>
      <c r="G50" s="6">
        <v>39761658</v>
      </c>
      <c r="H50" s="6">
        <f t="shared" si="6"/>
        <v>-30909921</v>
      </c>
      <c r="I50" s="3">
        <f t="shared" si="9"/>
        <v>-18.859981944786654</v>
      </c>
      <c r="J50" s="3">
        <f t="shared" si="8"/>
        <v>-36.665611378680438</v>
      </c>
    </row>
    <row r="51" spans="1:10" ht="15" customHeight="1" x14ac:dyDescent="0.2">
      <c r="A51" t="s">
        <v>40</v>
      </c>
      <c r="C51" s="6">
        <v>1695241</v>
      </c>
      <c r="D51" s="6">
        <v>2281970</v>
      </c>
      <c r="E51" s="6">
        <f t="shared" si="5"/>
        <v>-586729</v>
      </c>
      <c r="F51" s="6">
        <v>712155</v>
      </c>
      <c r="G51" s="6">
        <v>1441780</v>
      </c>
      <c r="H51" s="6">
        <f t="shared" si="6"/>
        <v>-729625</v>
      </c>
      <c r="I51" s="3">
        <f t="shared" si="9"/>
        <v>138.04382472916708</v>
      </c>
      <c r="J51" s="3">
        <f t="shared" si="8"/>
        <v>58.274494028215116</v>
      </c>
    </row>
    <row r="52" spans="1:10" ht="4.9000000000000004" customHeight="1" x14ac:dyDescent="0.2">
      <c r="B52" s="12"/>
      <c r="C52" s="12"/>
      <c r="D52" s="12"/>
      <c r="E52" s="12"/>
      <c r="F52" s="12"/>
      <c r="G52" s="12"/>
      <c r="H52" s="12"/>
      <c r="I52" s="3"/>
      <c r="J52" s="3"/>
    </row>
    <row r="53" spans="1:10" ht="15" customHeight="1" x14ac:dyDescent="0.2">
      <c r="B53" s="9" t="s">
        <v>49</v>
      </c>
      <c r="C53" s="5">
        <f>SUM(C55:C71)</f>
        <v>314012</v>
      </c>
      <c r="D53" s="5">
        <f>SUM(D55:D71)-1</f>
        <v>314012</v>
      </c>
      <c r="E53" s="5">
        <f>SUM(E55:E71)+1</f>
        <v>0</v>
      </c>
      <c r="F53" s="5">
        <f>SUM(F55:F71)</f>
        <v>759780</v>
      </c>
      <c r="G53" s="5">
        <f>SUM(G55:G71)+1</f>
        <v>759780</v>
      </c>
      <c r="H53" s="5">
        <f>SUM(H55:H71)-1</f>
        <v>0</v>
      </c>
      <c r="I53" s="4">
        <f>((C53/F53-1)*100)</f>
        <v>-58.670667824896682</v>
      </c>
      <c r="J53" s="4">
        <f>((D53/G53-1)*100)</f>
        <v>-58.670667824896682</v>
      </c>
    </row>
    <row r="54" spans="1:10" ht="3.95" customHeight="1" x14ac:dyDescent="0.2">
      <c r="I54" s="3"/>
      <c r="J54" s="3"/>
    </row>
    <row r="55" spans="1:10" ht="15" customHeight="1" x14ac:dyDescent="0.2">
      <c r="A55" t="s">
        <v>12</v>
      </c>
      <c r="C55" s="6">
        <v>139197</v>
      </c>
      <c r="D55" s="6">
        <v>156555</v>
      </c>
      <c r="E55" s="6">
        <f>C55-D55</f>
        <v>-17358</v>
      </c>
      <c r="F55" s="6">
        <v>563979</v>
      </c>
      <c r="G55" s="6">
        <v>181265</v>
      </c>
      <c r="H55" s="6">
        <f>F55-G55</f>
        <v>382714</v>
      </c>
      <c r="I55" s="3">
        <f>((C55/F55-1)*100)</f>
        <v>-75.31876186879299</v>
      </c>
      <c r="J55" s="3">
        <f>((D55/G55-1)*100)</f>
        <v>-13.631975284804021</v>
      </c>
    </row>
    <row r="56" spans="1:10" ht="15" customHeight="1" x14ac:dyDescent="0.2">
      <c r="A56" t="s">
        <v>13</v>
      </c>
      <c r="C56" s="6">
        <v>0</v>
      </c>
      <c r="D56" s="6">
        <v>0</v>
      </c>
      <c r="E56" s="6">
        <f t="shared" ref="E56:E71" si="10">C56-D56</f>
        <v>0</v>
      </c>
      <c r="F56" s="6">
        <v>0</v>
      </c>
      <c r="G56" s="6">
        <v>0</v>
      </c>
      <c r="H56" s="6">
        <f t="shared" ref="H56:J71" si="11">F56-G56</f>
        <v>0</v>
      </c>
      <c r="I56" s="3">
        <f>SUM(I76,I96)</f>
        <v>0</v>
      </c>
      <c r="J56" s="3">
        <f>SUM(J76,J96)</f>
        <v>0</v>
      </c>
    </row>
    <row r="57" spans="1:10" ht="15" customHeight="1" x14ac:dyDescent="0.2">
      <c r="A57" t="s">
        <v>14</v>
      </c>
      <c r="B57" t="s">
        <v>15</v>
      </c>
      <c r="C57" s="6">
        <v>0</v>
      </c>
      <c r="D57" s="6">
        <v>1479</v>
      </c>
      <c r="E57" s="6">
        <f t="shared" si="10"/>
        <v>-1479</v>
      </c>
      <c r="F57" s="6">
        <v>0</v>
      </c>
      <c r="G57" s="6">
        <v>5646</v>
      </c>
      <c r="H57" s="6">
        <f t="shared" si="11"/>
        <v>-5646</v>
      </c>
      <c r="I57" s="3">
        <f>SUM(I77,I97)</f>
        <v>0</v>
      </c>
      <c r="J57" s="3">
        <f t="shared" ref="J57:J71" si="12">((D57/G57-1)*100)</f>
        <v>-73.804463336875671</v>
      </c>
    </row>
    <row r="58" spans="1:10" ht="15" customHeight="1" x14ac:dyDescent="0.2">
      <c r="A58" t="s">
        <v>16</v>
      </c>
      <c r="B58" t="s">
        <v>17</v>
      </c>
      <c r="C58" s="6">
        <v>0</v>
      </c>
      <c r="D58" s="6">
        <v>15</v>
      </c>
      <c r="E58" s="6">
        <f t="shared" si="10"/>
        <v>-15</v>
      </c>
      <c r="F58" s="6">
        <v>0</v>
      </c>
      <c r="G58" s="6">
        <v>7</v>
      </c>
      <c r="H58" s="6">
        <f t="shared" si="11"/>
        <v>-7</v>
      </c>
      <c r="I58" s="3">
        <f>SUM(I78,I98)</f>
        <v>0</v>
      </c>
      <c r="J58" s="3">
        <f t="shared" si="12"/>
        <v>114.28571428571428</v>
      </c>
    </row>
    <row r="59" spans="1:10" ht="15" customHeight="1" x14ac:dyDescent="0.2">
      <c r="A59" t="s">
        <v>18</v>
      </c>
      <c r="B59" t="s">
        <v>19</v>
      </c>
      <c r="C59" s="6">
        <v>0</v>
      </c>
      <c r="D59" s="6">
        <v>0</v>
      </c>
      <c r="E59" s="6">
        <f t="shared" si="10"/>
        <v>0</v>
      </c>
      <c r="F59" s="6">
        <v>0</v>
      </c>
      <c r="G59" s="6">
        <v>0</v>
      </c>
      <c r="H59" s="6">
        <f t="shared" si="11"/>
        <v>0</v>
      </c>
      <c r="I59" s="3">
        <f t="shared" si="11"/>
        <v>0</v>
      </c>
      <c r="J59" s="3">
        <f t="shared" si="11"/>
        <v>0</v>
      </c>
    </row>
    <row r="60" spans="1:10" ht="15" customHeight="1" x14ac:dyDescent="0.2">
      <c r="A60" t="s">
        <v>20</v>
      </c>
      <c r="B60" t="s">
        <v>21</v>
      </c>
      <c r="C60" s="6">
        <v>0</v>
      </c>
      <c r="D60" s="6">
        <v>0</v>
      </c>
      <c r="E60" s="6">
        <f t="shared" si="10"/>
        <v>0</v>
      </c>
      <c r="F60" s="6">
        <v>0</v>
      </c>
      <c r="G60" s="6">
        <v>0</v>
      </c>
      <c r="H60" s="6">
        <f t="shared" si="11"/>
        <v>0</v>
      </c>
      <c r="I60" s="3">
        <f t="shared" si="11"/>
        <v>0</v>
      </c>
      <c r="J60" s="3">
        <f t="shared" si="11"/>
        <v>0</v>
      </c>
    </row>
    <row r="61" spans="1:10" ht="15" customHeight="1" x14ac:dyDescent="0.2">
      <c r="A61" t="s">
        <v>22</v>
      </c>
      <c r="B61" t="s">
        <v>23</v>
      </c>
      <c r="C61" s="6">
        <v>9793</v>
      </c>
      <c r="D61" s="6">
        <v>396</v>
      </c>
      <c r="E61" s="6">
        <f t="shared" si="10"/>
        <v>9397</v>
      </c>
      <c r="F61" s="6">
        <v>2503</v>
      </c>
      <c r="G61" s="6">
        <v>468</v>
      </c>
      <c r="H61" s="6">
        <f t="shared" si="11"/>
        <v>2035</v>
      </c>
      <c r="I61" s="3">
        <f t="shared" ref="I61:I67" si="13">((C61/F61-1)*100)</f>
        <v>291.25049940071915</v>
      </c>
      <c r="J61" s="3">
        <f t="shared" si="12"/>
        <v>-15.384615384615385</v>
      </c>
    </row>
    <row r="62" spans="1:10" ht="15" customHeight="1" x14ac:dyDescent="0.2">
      <c r="A62" t="s">
        <v>24</v>
      </c>
      <c r="B62" t="s">
        <v>25</v>
      </c>
      <c r="C62" s="6">
        <v>2115</v>
      </c>
      <c r="D62" s="6">
        <v>682</v>
      </c>
      <c r="E62" s="6">
        <f t="shared" si="10"/>
        <v>1433</v>
      </c>
      <c r="F62" s="6">
        <v>4506</v>
      </c>
      <c r="G62" s="6">
        <v>942</v>
      </c>
      <c r="H62" s="6">
        <f t="shared" si="11"/>
        <v>3564</v>
      </c>
      <c r="I62" s="3">
        <f t="shared" si="13"/>
        <v>-53.062583222370172</v>
      </c>
      <c r="J62" s="3">
        <f t="shared" si="12"/>
        <v>-27.600849256900219</v>
      </c>
    </row>
    <row r="63" spans="1:10" ht="15" customHeight="1" x14ac:dyDescent="0.2">
      <c r="A63" t="s">
        <v>26</v>
      </c>
      <c r="B63" t="s">
        <v>27</v>
      </c>
      <c r="C63" s="6">
        <v>124401</v>
      </c>
      <c r="D63" s="6">
        <v>30050</v>
      </c>
      <c r="E63" s="6">
        <f t="shared" si="10"/>
        <v>94351</v>
      </c>
      <c r="F63" s="6">
        <v>166094</v>
      </c>
      <c r="G63" s="6">
        <v>115038</v>
      </c>
      <c r="H63" s="6">
        <f t="shared" si="11"/>
        <v>51056</v>
      </c>
      <c r="I63" s="3">
        <f t="shared" si="13"/>
        <v>-25.102050646019723</v>
      </c>
      <c r="J63" s="3">
        <f t="shared" si="12"/>
        <v>-73.878196769763036</v>
      </c>
    </row>
    <row r="64" spans="1:10" ht="15" customHeight="1" x14ac:dyDescent="0.2">
      <c r="A64" t="s">
        <v>28</v>
      </c>
      <c r="B64" t="s">
        <v>29</v>
      </c>
      <c r="C64" s="6">
        <v>28748</v>
      </c>
      <c r="D64" s="6">
        <v>65341</v>
      </c>
      <c r="E64" s="6">
        <f t="shared" si="10"/>
        <v>-36593</v>
      </c>
      <c r="F64" s="6">
        <v>13950</v>
      </c>
      <c r="G64" s="6">
        <v>172737</v>
      </c>
      <c r="H64" s="6">
        <f t="shared" si="11"/>
        <v>-158787</v>
      </c>
      <c r="I64" s="3">
        <f t="shared" si="13"/>
        <v>106.07885304659499</v>
      </c>
      <c r="J64" s="3">
        <f t="shared" si="12"/>
        <v>-62.173130250033282</v>
      </c>
    </row>
    <row r="65" spans="1:10" ht="15" customHeight="1" x14ac:dyDescent="0.2">
      <c r="A65" t="s">
        <v>30</v>
      </c>
      <c r="B65" t="s">
        <v>31</v>
      </c>
      <c r="C65" s="6">
        <v>239</v>
      </c>
      <c r="D65" s="6">
        <v>2405</v>
      </c>
      <c r="E65" s="6">
        <f t="shared" si="10"/>
        <v>-2166</v>
      </c>
      <c r="F65" s="6">
        <v>1067</v>
      </c>
      <c r="G65" s="6">
        <v>1843</v>
      </c>
      <c r="H65" s="6">
        <f t="shared" si="11"/>
        <v>-776</v>
      </c>
      <c r="I65" s="3">
        <f t="shared" si="13"/>
        <v>-77.600749765698225</v>
      </c>
      <c r="J65" s="3">
        <f t="shared" si="12"/>
        <v>30.493760173629948</v>
      </c>
    </row>
    <row r="66" spans="1:10" ht="15" customHeight="1" x14ac:dyDescent="0.2">
      <c r="A66" t="s">
        <v>32</v>
      </c>
      <c r="B66" t="s">
        <v>33</v>
      </c>
      <c r="C66" s="6">
        <v>3449</v>
      </c>
      <c r="D66" s="6">
        <v>330</v>
      </c>
      <c r="E66" s="6">
        <f t="shared" si="10"/>
        <v>3119</v>
      </c>
      <c r="F66" s="6">
        <v>5778</v>
      </c>
      <c r="G66" s="6">
        <v>883</v>
      </c>
      <c r="H66" s="6">
        <f t="shared" si="11"/>
        <v>4895</v>
      </c>
      <c r="I66" s="3">
        <f t="shared" si="13"/>
        <v>-40.30806507442022</v>
      </c>
      <c r="J66" s="3">
        <f t="shared" si="12"/>
        <v>-62.62740656851642</v>
      </c>
    </row>
    <row r="67" spans="1:10" ht="15" customHeight="1" x14ac:dyDescent="0.2">
      <c r="A67" t="s">
        <v>34</v>
      </c>
      <c r="B67" t="s">
        <v>35</v>
      </c>
      <c r="C67" s="6">
        <v>2136</v>
      </c>
      <c r="D67" s="6">
        <v>2639</v>
      </c>
      <c r="E67" s="6">
        <f t="shared" si="10"/>
        <v>-503</v>
      </c>
      <c r="F67" s="6">
        <v>528</v>
      </c>
      <c r="G67" s="6">
        <v>4803</v>
      </c>
      <c r="H67" s="6">
        <f t="shared" si="11"/>
        <v>-4275</v>
      </c>
      <c r="I67" s="3">
        <f t="shared" si="13"/>
        <v>304.54545454545456</v>
      </c>
      <c r="J67" s="3">
        <f t="shared" si="12"/>
        <v>-45.055173849677288</v>
      </c>
    </row>
    <row r="68" spans="1:10" ht="15" customHeight="1" x14ac:dyDescent="0.2">
      <c r="A68" t="s">
        <v>36</v>
      </c>
      <c r="B68" t="s">
        <v>37</v>
      </c>
      <c r="C68" s="6">
        <v>0</v>
      </c>
      <c r="D68" s="6">
        <v>41333</v>
      </c>
      <c r="E68" s="6">
        <f t="shared" si="10"/>
        <v>-41333</v>
      </c>
      <c r="F68" s="6">
        <v>0</v>
      </c>
      <c r="G68" s="6">
        <v>207962</v>
      </c>
      <c r="H68" s="6">
        <f t="shared" si="11"/>
        <v>-207962</v>
      </c>
      <c r="I68" s="3">
        <v>0</v>
      </c>
      <c r="J68" s="3">
        <f t="shared" si="12"/>
        <v>-80.124734326463482</v>
      </c>
    </row>
    <row r="69" spans="1:10" ht="15" customHeight="1" x14ac:dyDescent="0.2">
      <c r="A69" t="s">
        <v>38</v>
      </c>
      <c r="B69" t="s">
        <v>39</v>
      </c>
      <c r="C69" s="6">
        <v>3934</v>
      </c>
      <c r="D69" s="6">
        <v>11873</v>
      </c>
      <c r="E69" s="6">
        <f t="shared" si="10"/>
        <v>-7939</v>
      </c>
      <c r="F69" s="6">
        <v>0</v>
      </c>
      <c r="G69" s="6">
        <v>66080</v>
      </c>
      <c r="H69" s="6">
        <f t="shared" si="11"/>
        <v>-66080</v>
      </c>
      <c r="I69" s="3">
        <v>0</v>
      </c>
      <c r="J69" s="3">
        <f t="shared" si="12"/>
        <v>-82.032384987893465</v>
      </c>
    </row>
    <row r="70" spans="1:10" ht="15" customHeight="1" x14ac:dyDescent="0.2">
      <c r="A70" t="s">
        <v>45</v>
      </c>
      <c r="C70" s="6">
        <v>0</v>
      </c>
      <c r="D70" s="6">
        <v>800</v>
      </c>
      <c r="E70" s="6">
        <f t="shared" si="10"/>
        <v>-800</v>
      </c>
      <c r="F70" s="6">
        <v>1375</v>
      </c>
      <c r="G70" s="6">
        <v>2039</v>
      </c>
      <c r="H70" s="6">
        <f t="shared" si="11"/>
        <v>-664</v>
      </c>
      <c r="I70" s="11" t="s">
        <v>50</v>
      </c>
      <c r="J70" s="3">
        <f t="shared" si="12"/>
        <v>-60.765080922020601</v>
      </c>
    </row>
    <row r="71" spans="1:10" ht="15" customHeight="1" x14ac:dyDescent="0.2">
      <c r="A71" t="s">
        <v>40</v>
      </c>
      <c r="C71" s="6">
        <v>0</v>
      </c>
      <c r="D71" s="6">
        <v>115</v>
      </c>
      <c r="E71" s="6">
        <f t="shared" si="10"/>
        <v>-115</v>
      </c>
      <c r="F71" s="6">
        <v>0</v>
      </c>
      <c r="G71" s="6">
        <v>66</v>
      </c>
      <c r="H71" s="6">
        <f t="shared" si="11"/>
        <v>-66</v>
      </c>
      <c r="I71" s="3">
        <v>0</v>
      </c>
      <c r="J71" s="3">
        <f t="shared" si="12"/>
        <v>74.242424242424249</v>
      </c>
    </row>
    <row r="72" spans="1:10" ht="6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3.95" customHeight="1" x14ac:dyDescent="0.2"/>
    <row r="74" spans="1:10" ht="14.1" customHeight="1" x14ac:dyDescent="0.2">
      <c r="B74" t="s">
        <v>41</v>
      </c>
    </row>
    <row r="75" spans="1:10" ht="14.1" customHeight="1" x14ac:dyDescent="0.2">
      <c r="B75" t="s">
        <v>42</v>
      </c>
    </row>
    <row r="76" spans="1:10" ht="3.95" customHeight="1" x14ac:dyDescent="0.2">
      <c r="B76" t="s">
        <v>43</v>
      </c>
    </row>
    <row r="77" spans="1:10" ht="15" customHeight="1" x14ac:dyDescent="0.2">
      <c r="B77" t="s">
        <v>44</v>
      </c>
    </row>
    <row r="78" spans="1:10" ht="15" customHeight="1" x14ac:dyDescent="0.2"/>
    <row r="79" spans="1:10" ht="15" customHeight="1" x14ac:dyDescent="0.2"/>
    <row r="80" spans="1:1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  <row r="65514" ht="15" customHeight="1" x14ac:dyDescent="0.2"/>
    <row r="65515" ht="15" customHeight="1" x14ac:dyDescent="0.2"/>
  </sheetData>
  <sheetProtection selectLockedCells="1" selectUnlockedCells="1"/>
  <mergeCells count="12">
    <mergeCell ref="A7:J7"/>
    <mergeCell ref="A1:J1"/>
    <mergeCell ref="A2:J2"/>
    <mergeCell ref="A3:J3"/>
    <mergeCell ref="A4:J4"/>
    <mergeCell ref="A6:J6"/>
    <mergeCell ref="O33:P33"/>
    <mergeCell ref="B52:H52"/>
    <mergeCell ref="A9:B11"/>
    <mergeCell ref="C9:E9"/>
    <mergeCell ref="F9:H9"/>
    <mergeCell ref="I9:J9"/>
  </mergeCells>
  <printOptions horizontalCentered="1"/>
  <pageMargins left="0.25" right="0.25" top="0.7" bottom="0" header="0.5" footer="0.3"/>
  <pageSetup scale="7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Q1 T3 Pre (053117)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APOL-R</cp:lastModifiedBy>
  <cp:lastPrinted>2017-05-31T04:09:22Z</cp:lastPrinted>
  <dcterms:created xsi:type="dcterms:W3CDTF">2017-05-25T02:15:43Z</dcterms:created>
  <dcterms:modified xsi:type="dcterms:W3CDTF">2017-06-06T01:15:28Z</dcterms:modified>
</cp:coreProperties>
</file>