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ol_files\webteam\DoMestic TraDe (domstat)--SR\2018\SR--Annual (2018)--due 30 September 2019\Tables\Tables 1-5 (2018 Highlights)--from willie\"/>
    </mc:Choice>
  </mc:AlternateContent>
  <bookViews>
    <workbookView xWindow="0" yWindow="0" windowWidth="24000" windowHeight="10320"/>
  </bookViews>
  <sheets>
    <sheet name="T13 (5) 2014-2018 update" sheetId="1" r:id="rId1"/>
  </sheets>
  <externalReferences>
    <externalReference r:id="rId2"/>
  </externalReferences>
  <definedNames>
    <definedName name="_xlnm_Print_Area" localSheetId="0">'T13 (5) 2014-2018 update'!$A$1:$K$186</definedName>
    <definedName name="A" localSheetId="0">NA()</definedName>
    <definedName name="Excel_BuiltIn_Print_Area_1_1" localSheetId="0">NA()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4" i="1" l="1"/>
  <c r="J174" i="1"/>
  <c r="H174" i="1"/>
  <c r="L145" i="1"/>
  <c r="J145" i="1"/>
  <c r="H145" i="1"/>
  <c r="L140" i="1"/>
  <c r="L119" i="1"/>
  <c r="J119" i="1"/>
  <c r="H119" i="1"/>
  <c r="L113" i="1"/>
  <c r="J113" i="1"/>
  <c r="H113" i="1"/>
  <c r="L98" i="1"/>
  <c r="J98" i="1"/>
  <c r="H98" i="1"/>
  <c r="L79" i="1"/>
  <c r="J79" i="1"/>
  <c r="H79" i="1"/>
  <c r="L57" i="1"/>
  <c r="J57" i="1"/>
  <c r="H57" i="1"/>
  <c r="L43" i="1"/>
  <c r="J43" i="1"/>
  <c r="H43" i="1"/>
  <c r="L28" i="1"/>
  <c r="J28" i="1"/>
  <c r="H28" i="1"/>
  <c r="L25" i="1"/>
  <c r="L22" i="1" s="1"/>
  <c r="L8" i="1" s="1"/>
  <c r="J22" i="1"/>
  <c r="H22" i="1"/>
  <c r="L18" i="1"/>
  <c r="L10" i="1"/>
  <c r="J10" i="1"/>
  <c r="J8" i="1" s="1"/>
  <c r="H10" i="1"/>
  <c r="H8" i="1"/>
</calcChain>
</file>

<file path=xl/sharedStrings.xml><?xml version="1.0" encoding="utf-8"?>
<sst xmlns="http://schemas.openxmlformats.org/spreadsheetml/2006/main" count="383" uniqueCount="231">
  <si>
    <t>PORT CODE</t>
  </si>
  <si>
    <t xml:space="preserve">Region and Port of Origin </t>
  </si>
  <si>
    <t>T O T A L</t>
  </si>
  <si>
    <t>NCR</t>
  </si>
  <si>
    <t>39150</t>
  </si>
  <si>
    <t xml:space="preserve">  Manila (First District) North Harbor</t>
  </si>
  <si>
    <t>I - Ilocos Region</t>
  </si>
  <si>
    <t>-</t>
  </si>
  <si>
    <t>II - Cagayan Valley</t>
  </si>
  <si>
    <t>III - Central Luzon</t>
  </si>
  <si>
    <t>08150</t>
  </si>
  <si>
    <t xml:space="preserve">  Mariveles, Bataan</t>
  </si>
  <si>
    <t>IVA - CALABARZON</t>
  </si>
  <si>
    <t>10110</t>
  </si>
  <si>
    <t xml:space="preserve">  Port Of Batangas</t>
  </si>
  <si>
    <t xml:space="preserve">  Sta. Clara, Batangas</t>
  </si>
  <si>
    <t>56500</t>
  </si>
  <si>
    <t xml:space="preserve">  Other National Ports (Quezon)</t>
  </si>
  <si>
    <t>MIMAROPA Region</t>
  </si>
  <si>
    <t>40310</t>
  </si>
  <si>
    <t xml:space="preserve">  Sta. Cruz, Marinduque (Buyabod)</t>
  </si>
  <si>
    <t>40510</t>
  </si>
  <si>
    <t xml:space="preserve">  Balanacan, Marinduque</t>
  </si>
  <si>
    <t>40725</t>
  </si>
  <si>
    <t xml:space="preserve">  Boac (Kawit), Boac, Marinduque</t>
  </si>
  <si>
    <t>51500</t>
  </si>
  <si>
    <t xml:space="preserve">  Other National Ports (Occidental Mindoro)</t>
  </si>
  <si>
    <t>52530</t>
  </si>
  <si>
    <t xml:space="preserve">  Calapan, Oriental Mindoro</t>
  </si>
  <si>
    <t>53160</t>
  </si>
  <si>
    <t xml:space="preserve">  Puerta Princesa City, Palawan</t>
  </si>
  <si>
    <t>53700</t>
  </si>
  <si>
    <t xml:space="preserve">  Other Municipal Ports (Palawan)</t>
  </si>
  <si>
    <t>53722</t>
  </si>
  <si>
    <t xml:space="preserve">  Coron Causeway/Wharf, Palawan</t>
  </si>
  <si>
    <t>53725</t>
  </si>
  <si>
    <t xml:space="preserve">  Cuyo Causeway/Wharf &amp; Timber Landing,</t>
  </si>
  <si>
    <t xml:space="preserve">  Palawan</t>
  </si>
  <si>
    <t>59700</t>
  </si>
  <si>
    <t xml:space="preserve">  Other Municipal Ports (Romblon)</t>
  </si>
  <si>
    <t>59765</t>
  </si>
  <si>
    <t xml:space="preserve">  Romblon, Romblon</t>
  </si>
  <si>
    <t>V - Bicol Region</t>
  </si>
  <si>
    <t>05180</t>
  </si>
  <si>
    <t xml:space="preserve">  Tabaco, Albay</t>
  </si>
  <si>
    <t>17360</t>
  </si>
  <si>
    <t xml:space="preserve">  Pasacao, Camarines Sur</t>
  </si>
  <si>
    <t>20185</t>
  </si>
  <si>
    <t xml:space="preserve">  Virac, Catanduanes</t>
  </si>
  <si>
    <t>20700</t>
  </si>
  <si>
    <t xml:space="preserve">  Other Municipal Ports (Catanduanes)</t>
  </si>
  <si>
    <t>41150</t>
  </si>
  <si>
    <t xml:space="preserve">  Masbate, Masbate</t>
  </si>
  <si>
    <t>41700</t>
  </si>
  <si>
    <t xml:space="preserve">  Other Municipal Ports (Masbate)</t>
  </si>
  <si>
    <t>41715</t>
  </si>
  <si>
    <t xml:space="preserve">  Cataingan Causeway/Pier </t>
  </si>
  <si>
    <t xml:space="preserve">  Cataingan Masbate</t>
  </si>
  <si>
    <t>62510</t>
  </si>
  <si>
    <t xml:space="preserve">  Bulan (Subport), Sorsogon</t>
  </si>
  <si>
    <t>62700</t>
  </si>
  <si>
    <t xml:space="preserve">  Other Municipal Ports (Sorsogon)</t>
  </si>
  <si>
    <t>62750</t>
  </si>
  <si>
    <t xml:space="preserve">  Matnog Causeway, Matnog, Sorsogon</t>
  </si>
  <si>
    <t>VI - Western Visayas</t>
  </si>
  <si>
    <t>04500</t>
  </si>
  <si>
    <t xml:space="preserve">  Other National Ports (Aklan)</t>
  </si>
  <si>
    <t>04730</t>
  </si>
  <si>
    <t xml:space="preserve">  Dumaguit Coastwise/Pier</t>
  </si>
  <si>
    <t>19520</t>
  </si>
  <si>
    <t xml:space="preserve">  Culasi, Roxas City, Capiz</t>
  </si>
  <si>
    <t>30135</t>
  </si>
  <si>
    <t xml:space="preserve">  Iloilo, Iloilo City</t>
  </si>
  <si>
    <t>30715</t>
  </si>
  <si>
    <t xml:space="preserve">  Dumangas, Guimaras,  Iloilo </t>
  </si>
  <si>
    <t>45160</t>
  </si>
  <si>
    <t xml:space="preserve">  Pulupandan, Negros Occidental</t>
  </si>
  <si>
    <t>45500</t>
  </si>
  <si>
    <t xml:space="preserve">  Other National Ports (Negros Occidental)</t>
  </si>
  <si>
    <t>45580</t>
  </si>
  <si>
    <t xml:space="preserve">  San Carlos City, Negros Occidental</t>
  </si>
  <si>
    <t>45910</t>
  </si>
  <si>
    <t xml:space="preserve">  Bredco, Reclamation Area,</t>
  </si>
  <si>
    <t xml:space="preserve">  Bacolod City, Negros Occidental</t>
  </si>
  <si>
    <t>45958</t>
  </si>
  <si>
    <t xml:space="preserve">  Negros Nav. Incorporated</t>
  </si>
  <si>
    <t xml:space="preserve">  Bo. Banago, Bacolod City</t>
  </si>
  <si>
    <t>VII - Central Visayas</t>
  </si>
  <si>
    <t>12310</t>
  </si>
  <si>
    <t xml:space="preserve">  Tagbilaran City</t>
  </si>
  <si>
    <t>12510</t>
  </si>
  <si>
    <t xml:space="preserve">  Jagna, Bohol</t>
  </si>
  <si>
    <t>12770</t>
  </si>
  <si>
    <t xml:space="preserve">  Talibon Causeway,Bohol</t>
  </si>
  <si>
    <t>12780</t>
  </si>
  <si>
    <t xml:space="preserve">  Tubigon Causeway/Pier, Bohol</t>
  </si>
  <si>
    <t>12790</t>
  </si>
  <si>
    <t xml:space="preserve">  Ubay Causeway, Bohol</t>
  </si>
  <si>
    <t>22110</t>
  </si>
  <si>
    <t xml:space="preserve">  Cebu City</t>
  </si>
  <si>
    <t>46130</t>
  </si>
  <si>
    <t xml:space="preserve">  Dumaguete City</t>
  </si>
  <si>
    <t>46700</t>
  </si>
  <si>
    <t xml:space="preserve">  Other Municipal Ports (Negros Oriental)</t>
  </si>
  <si>
    <t>46720</t>
  </si>
  <si>
    <t xml:space="preserve">  Danao Escalante Public Wharf, Negros Or.</t>
  </si>
  <si>
    <t>46730</t>
  </si>
  <si>
    <t xml:space="preserve">  Guihulngan, Negros Oriental</t>
  </si>
  <si>
    <t>46770</t>
  </si>
  <si>
    <t xml:space="preserve">  Tampi, San Jose, Negros Oriental</t>
  </si>
  <si>
    <t>46950</t>
  </si>
  <si>
    <t xml:space="preserve">  Matiao, Amlan, Negros Oriental</t>
  </si>
  <si>
    <t>46980</t>
  </si>
  <si>
    <t xml:space="preserve">  Tandayag, Olman, Negros Oriental</t>
  </si>
  <si>
    <t>61500</t>
  </si>
  <si>
    <t xml:space="preserve">  Other National Ports (Siquijor)</t>
  </si>
  <si>
    <t>61740</t>
  </si>
  <si>
    <t xml:space="preserve">  Larena, Siquijor</t>
  </si>
  <si>
    <t>61745</t>
  </si>
  <si>
    <t xml:space="preserve">  Lazi, Siquijor</t>
  </si>
  <si>
    <t>VIII - Eastern Visayas</t>
  </si>
  <si>
    <t>37560</t>
  </si>
  <si>
    <t xml:space="preserve">  Palompon, Leyte</t>
  </si>
  <si>
    <t>37700</t>
  </si>
  <si>
    <t xml:space="preserve">  Other Municipal Ports (Leyte)</t>
  </si>
  <si>
    <t>37710</t>
  </si>
  <si>
    <t xml:space="preserve">  Baybay Causeway / Pier, Baybay, Leyte</t>
  </si>
  <si>
    <t>37730</t>
  </si>
  <si>
    <t xml:space="preserve">  Hilongos Causeway / Pier, Hilongos, Leyte</t>
  </si>
  <si>
    <t>37753</t>
  </si>
  <si>
    <t xml:space="preserve">  Naval, Biliran, Leyte</t>
  </si>
  <si>
    <t>37758</t>
  </si>
  <si>
    <t xml:space="preserve">  Ormoc, Ormoc City Causeway/Pier</t>
  </si>
  <si>
    <t>48700</t>
  </si>
  <si>
    <t>Other Municipal Ports (Northern Samar)</t>
  </si>
  <si>
    <t>48900</t>
  </si>
  <si>
    <t>Other Private Ports (Northern Samar)</t>
  </si>
  <si>
    <t>60115</t>
  </si>
  <si>
    <t xml:space="preserve">  Catbalogan, Western Samar</t>
  </si>
  <si>
    <t>60515</t>
  </si>
  <si>
    <t xml:space="preserve">  Calbayog, Western Samar</t>
  </si>
  <si>
    <t>64175</t>
  </si>
  <si>
    <t xml:space="preserve">  Maasin, Southern Leyte</t>
  </si>
  <si>
    <t>64500</t>
  </si>
  <si>
    <t xml:space="preserve">  Other National Ports (Southern Leyte)</t>
  </si>
  <si>
    <t>IX - Zamboanga Peninsula</t>
  </si>
  <si>
    <t>72765</t>
  </si>
  <si>
    <t xml:space="preserve">  Pulawan, Dapitan City, Zamboanga Del Norte</t>
  </si>
  <si>
    <t>73195</t>
  </si>
  <si>
    <t xml:space="preserve">  Zamboanga, Zamboanga Del Sur</t>
  </si>
  <si>
    <t>83310</t>
  </si>
  <si>
    <t xml:space="preserve">  Isabela Wharf, Isabela, Basilan</t>
  </si>
  <si>
    <t>X - Northern Mindanao</t>
  </si>
  <si>
    <t>35140</t>
  </si>
  <si>
    <t xml:space="preserve">  Iligan City, Lanao Del Norte</t>
  </si>
  <si>
    <t xml:space="preserve">  Kolambugan, Lanao Del Norte</t>
  </si>
  <si>
    <t>42160</t>
  </si>
  <si>
    <t xml:space="preserve">  Ozamis, Ozamis City</t>
  </si>
  <si>
    <t>43110</t>
  </si>
  <si>
    <t xml:space="preserve">  Cagayan De Oro</t>
  </si>
  <si>
    <t>43700</t>
  </si>
  <si>
    <t xml:space="preserve">  Other Municipal Ports (Misamis Oriental)</t>
  </si>
  <si>
    <t>43715</t>
  </si>
  <si>
    <t xml:space="preserve">  Balbagon Port, Mambajao Camiguin</t>
  </si>
  <si>
    <t>43720</t>
  </si>
  <si>
    <t xml:space="preserve">  Balingoan Causeway/Pier, Misamis Oriental</t>
  </si>
  <si>
    <t>43725</t>
  </si>
  <si>
    <t xml:space="preserve">  Benoni Pier, Mahinog Camiguin</t>
  </si>
  <si>
    <t>XI - Davao Region</t>
  </si>
  <si>
    <t>XII - SOCCSKSARGEN</t>
  </si>
  <si>
    <t>63150</t>
  </si>
  <si>
    <t xml:space="preserve">  Makar Wharf, Gen. Santos City</t>
  </si>
  <si>
    <t xml:space="preserve">  South Cotobato</t>
  </si>
  <si>
    <t>Caraga</t>
  </si>
  <si>
    <t>02150</t>
  </si>
  <si>
    <t xml:space="preserve">  Masao Gov'T. Pier, Lumbocan,</t>
  </si>
  <si>
    <t xml:space="preserve">  Butuan City</t>
  </si>
  <si>
    <t>02510</t>
  </si>
  <si>
    <t xml:space="preserve">  Butuan Government (R.C.) Wharf,</t>
  </si>
  <si>
    <t>02555</t>
  </si>
  <si>
    <t xml:space="preserve">  Nasipit Gov'T. (R.C.)Wharf, Nasipit</t>
  </si>
  <si>
    <t>67170</t>
  </si>
  <si>
    <t xml:space="preserve">  Surigao City, Surigao Del Norte</t>
  </si>
  <si>
    <t>67330</t>
  </si>
  <si>
    <t xml:space="preserve">  Dapa, Surigao Del Norte</t>
  </si>
  <si>
    <t>67500</t>
  </si>
  <si>
    <t xml:space="preserve">  Other National Ports, Surigao Del Norte</t>
  </si>
  <si>
    <t>67700</t>
  </si>
  <si>
    <t xml:space="preserve">  Other Municipal Ports, Surigao Del Norte</t>
  </si>
  <si>
    <t>67705</t>
  </si>
  <si>
    <t xml:space="preserve">  Albor Causeway/Landing, Dinagat Island,</t>
  </si>
  <si>
    <t xml:space="preserve">  Surigao Del Norte</t>
  </si>
  <si>
    <t>67715</t>
  </si>
  <si>
    <t xml:space="preserve">  Cagdianao Causeway, Dinagat Island,</t>
  </si>
  <si>
    <t xml:space="preserve">  Surigao del Norte</t>
  </si>
  <si>
    <t>67718</t>
  </si>
  <si>
    <t xml:space="preserve">  Claver (Jayangabon), Mainland</t>
  </si>
  <si>
    <t>67725</t>
  </si>
  <si>
    <t xml:space="preserve">  Del Carmen, Siargao Island</t>
  </si>
  <si>
    <t>67745</t>
  </si>
  <si>
    <t xml:space="preserve">  Loreto, Dinagat Island</t>
  </si>
  <si>
    <t>67770</t>
  </si>
  <si>
    <t xml:space="preserve">  San Jose, Bayagnan Island,</t>
  </si>
  <si>
    <t>67773</t>
  </si>
  <si>
    <t xml:space="preserve">  Socorro, Bucas Grande Island,</t>
  </si>
  <si>
    <t>67776</t>
  </si>
  <si>
    <t xml:space="preserve"> Sta. Monica, Siargao Island, </t>
  </si>
  <si>
    <t xml:space="preserve"> Surigao del Norte</t>
  </si>
  <si>
    <t>67934</t>
  </si>
  <si>
    <t xml:space="preserve"> Hinatuan, Tagana-An, Surigao del Norte</t>
  </si>
  <si>
    <t>ARMM</t>
  </si>
  <si>
    <t>07745</t>
  </si>
  <si>
    <t xml:space="preserve">  Lamitan, Basilan Province</t>
  </si>
  <si>
    <t>38160</t>
  </si>
  <si>
    <t xml:space="preserve">  Polloc, Cotabato</t>
  </si>
  <si>
    <t>66140</t>
  </si>
  <si>
    <t xml:space="preserve">  Jolo, Sulu</t>
  </si>
  <si>
    <t>70310</t>
  </si>
  <si>
    <t xml:space="preserve">  Bongao, Tawi-Tawi</t>
  </si>
  <si>
    <t>70370</t>
  </si>
  <si>
    <t xml:space="preserve">  Sitangkai, Tawi-Tawi</t>
  </si>
  <si>
    <r>
      <rPr>
        <sz val="10"/>
        <rFont val="Arial"/>
        <family val="2"/>
        <charset val="1"/>
      </rPr>
      <t xml:space="preserve">Note: </t>
    </r>
    <r>
      <rPr>
        <i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(–) dash means no transaction </t>
    </r>
  </si>
  <si>
    <t>TABLE 5 Number of Passengers by Region of Origin, Port of Origin and Year :  2014 – 2018</t>
  </si>
  <si>
    <r>
      <t xml:space="preserve">TABLE  5 - </t>
    </r>
    <r>
      <rPr>
        <sz val="10"/>
        <rFont val="Arial"/>
        <family val="2"/>
        <charset val="1"/>
      </rPr>
      <t>Concluded</t>
    </r>
  </si>
  <si>
    <r>
      <t xml:space="preserve">TABLE  5 - </t>
    </r>
    <r>
      <rPr>
        <sz val="10"/>
        <rFont val="Arial"/>
        <family val="2"/>
        <charset val="1"/>
      </rPr>
      <t>Continued</t>
    </r>
  </si>
  <si>
    <r>
      <t xml:space="preserve">2 0 1 5 </t>
    </r>
    <r>
      <rPr>
        <b/>
        <vertAlign val="superscript"/>
        <sz val="9"/>
        <rFont val="Arial"/>
        <family val="2"/>
      </rPr>
      <t>F</t>
    </r>
  </si>
  <si>
    <r>
      <t xml:space="preserve">2 0 1 6 </t>
    </r>
    <r>
      <rPr>
        <b/>
        <vertAlign val="superscript"/>
        <sz val="9"/>
        <rFont val="Arial"/>
        <family val="2"/>
      </rPr>
      <t>F</t>
    </r>
  </si>
  <si>
    <r>
      <t xml:space="preserve">2 0 1 7 </t>
    </r>
    <r>
      <rPr>
        <b/>
        <vertAlign val="superscript"/>
        <sz val="9"/>
        <rFont val="Arial"/>
        <family val="2"/>
      </rPr>
      <t>F</t>
    </r>
  </si>
  <si>
    <r>
      <t xml:space="preserve">2 0 1 8 </t>
    </r>
    <r>
      <rPr>
        <b/>
        <vertAlign val="superscript"/>
        <sz val="9"/>
        <rFont val="Arial"/>
        <family val="2"/>
      </rPr>
      <t>F</t>
    </r>
  </si>
  <si>
    <r>
      <t xml:space="preserve">2 0 1 4 </t>
    </r>
    <r>
      <rPr>
        <b/>
        <vertAlign val="superscript"/>
        <sz val="9"/>
        <rFont val="Arial"/>
        <family val="2"/>
      </rPr>
      <t>F</t>
    </r>
  </si>
  <si>
    <t xml:space="preserve">          F - Final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</si>
</sst>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(0\)"/>
    <numFmt numFmtId="165" formatCode="_(* #,##0.00_);_(* \(#,##0.00\);_(* \-??_);_(@_)"/>
    <numFmt numFmtId="166" formatCode="#,##0;[Red]#,##0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theme="1"/>
      <name val="Arial"/>
      <family val="2"/>
    </font>
    <font>
      <sz val="10"/>
      <name val="Arial"/>
      <family val="2"/>
    </font>
    <font>
      <sz val="10"/>
      <name val="Mangal"/>
      <family val="2"/>
      <charset val="1"/>
    </font>
    <font>
      <i/>
      <sz val="10"/>
      <name val="Arial"/>
      <family val="2"/>
      <charset val="1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5" fontId="2" fillId="0" borderId="0" applyBorder="0" applyProtection="0"/>
    <xf numFmtId="165" fontId="7" fillId="0" borderId="0" applyBorder="0" applyProtection="0"/>
    <xf numFmtId="0" fontId="1" fillId="0" borderId="0"/>
  </cellStyleXfs>
  <cellXfs count="70">
    <xf numFmtId="0" fontId="0" fillId="0" borderId="0" xfId="0"/>
    <xf numFmtId="0" fontId="0" fillId="0" borderId="0" xfId="0" applyFont="1" applyFill="1"/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3" fontId="0" fillId="0" borderId="0" xfId="0" applyNumberFormat="1" applyFont="1" applyFill="1" applyProtection="1">
      <protection locked="0"/>
    </xf>
    <xf numFmtId="3" fontId="0" fillId="0" borderId="0" xfId="0" applyNumberFormat="1" applyFont="1" applyFill="1"/>
    <xf numFmtId="0" fontId="3" fillId="0" borderId="0" xfId="0" applyFont="1" applyFill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3" fontId="0" fillId="0" borderId="0" xfId="1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49" fontId="0" fillId="0" borderId="0" xfId="1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/>
    <xf numFmtId="37" fontId="4" fillId="0" borderId="0" xfId="0" applyNumberFormat="1" applyFont="1" applyFill="1" applyBorder="1" applyAlignment="1" applyProtection="1"/>
    <xf numFmtId="3" fontId="5" fillId="0" borderId="0" xfId="3" applyNumberFormat="1" applyFont="1" applyFill="1"/>
    <xf numFmtId="3" fontId="0" fillId="0" borderId="0" xfId="1" applyNumberFormat="1" applyFont="1" applyFill="1" applyBorder="1" applyAlignment="1" applyProtection="1">
      <alignment horizontal="right" vertical="center"/>
      <protection locked="0"/>
    </xf>
    <xf numFmtId="3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left"/>
      <protection locked="0"/>
    </xf>
    <xf numFmtId="3" fontId="6" fillId="0" borderId="0" xfId="1" applyNumberFormat="1" applyFont="1" applyFill="1" applyBorder="1" applyAlignment="1" applyProtection="1">
      <alignment horizontal="right" vertical="center"/>
    </xf>
    <xf numFmtId="3" fontId="3" fillId="0" borderId="0" xfId="1" applyNumberFormat="1" applyFont="1" applyFill="1" applyBorder="1" applyAlignment="1" applyProtection="1">
      <alignment horizontal="right" vertical="center"/>
      <protection locked="0"/>
    </xf>
    <xf numFmtId="3" fontId="0" fillId="0" borderId="0" xfId="1" applyNumberFormat="1" applyFont="1" applyFill="1" applyBorder="1" applyAlignment="1" applyProtection="1">
      <protection locked="0"/>
    </xf>
    <xf numFmtId="166" fontId="4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49" fontId="0" fillId="0" borderId="0" xfId="1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66" fontId="4" fillId="0" borderId="0" xfId="2" applyNumberFormat="1" applyFont="1" applyFill="1" applyBorder="1" applyAlignment="1" applyProtection="1">
      <alignment horizontal="right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166" fontId="4" fillId="0" borderId="0" xfId="0" applyNumberFormat="1" applyFont="1" applyFill="1"/>
    <xf numFmtId="0" fontId="4" fillId="0" borderId="0" xfId="0" applyFont="1" applyFill="1"/>
    <xf numFmtId="49" fontId="0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3" fontId="0" fillId="0" borderId="0" xfId="1" applyNumberFormat="1" applyFont="1" applyFill="1" applyBorder="1" applyAlignment="1" applyProtection="1"/>
    <xf numFmtId="49" fontId="0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3" fontId="4" fillId="0" borderId="0" xfId="1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center"/>
    </xf>
    <xf numFmtId="0" fontId="0" fillId="0" borderId="5" xfId="0" applyFont="1" applyFill="1" applyBorder="1"/>
    <xf numFmtId="3" fontId="0" fillId="0" borderId="5" xfId="0" applyNumberFormat="1" applyFont="1" applyFill="1" applyBorder="1"/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center"/>
    </xf>
  </cellXfs>
  <cellStyles count="4">
    <cellStyle name="Comma" xfId="1" builtinId="3"/>
    <cellStyle name="Explanatory Text" xfId="2" builtinId="5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TTY%20MAKAHIYA%20(3010)\2018Domstat\2018%20Passenger%20Table%20(unpublished)%20FINAL\2018%20Q1%20to%204P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Q1P Final (2)"/>
      <sheetName val="2018 Q1P Final"/>
    </sheetNames>
    <sheetDataSet>
      <sheetData sheetId="0">
        <row r="68">
          <cell r="C68" t="str">
            <v>'   BATANGAS</v>
          </cell>
          <cell r="E68" t="str">
            <v>'             Origin/Destination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4807"/>
  </sheetPr>
  <dimension ref="A1:IW185"/>
  <sheetViews>
    <sheetView tabSelected="1" view="pageBreakPreview" zoomScale="60" zoomScaleNormal="100" workbookViewId="0">
      <pane xSplit="3" ySplit="8" topLeftCell="D129" activePane="bottomRight" state="frozen"/>
      <selection pane="topRight" activeCell="D1" sqref="D1"/>
      <selection pane="bottomLeft" activeCell="A9" sqref="A9"/>
      <selection pane="bottomRight" activeCell="J127" sqref="J127"/>
    </sheetView>
  </sheetViews>
  <sheetFormatPr defaultRowHeight="12.75" x14ac:dyDescent="0.2"/>
  <cols>
    <col min="1" max="1" width="1.7109375" style="1" customWidth="1"/>
    <col min="2" max="2" width="6" style="1" customWidth="1"/>
    <col min="3" max="3" width="37.42578125" style="1" customWidth="1"/>
    <col min="4" max="4" width="11.7109375" style="5" customWidth="1"/>
    <col min="5" max="5" width="2.28515625" style="1" customWidth="1"/>
    <col min="6" max="6" width="11.7109375" style="5" customWidth="1"/>
    <col min="7" max="7" width="2.28515625" style="1" customWidth="1"/>
    <col min="8" max="8" width="11.7109375" style="5" customWidth="1"/>
    <col min="9" max="9" width="2.28515625" style="1" customWidth="1"/>
    <col min="10" max="10" width="11.7109375" style="5" customWidth="1"/>
    <col min="11" max="11" width="2.28515625" style="1" customWidth="1"/>
    <col min="12" max="12" width="11.7109375" style="1" customWidth="1"/>
    <col min="13" max="13" width="2.28515625" style="1" customWidth="1"/>
    <col min="14" max="255" width="9.140625" style="1" customWidth="1"/>
    <col min="256" max="1023" width="9.140625" style="51" customWidth="1"/>
    <col min="1024" max="16384" width="9.140625" style="51"/>
  </cols>
  <sheetData>
    <row r="1" spans="2:13" s="1" customFormat="1" ht="13.5" customHeight="1" x14ac:dyDescent="0.2">
      <c r="B1" s="60" t="s">
        <v>222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s="1" customFormat="1" x14ac:dyDescent="0.2">
      <c r="B2" s="65"/>
      <c r="C2" s="65"/>
      <c r="D2" s="2"/>
      <c r="E2" s="3"/>
      <c r="F2" s="2"/>
      <c r="G2" s="3"/>
      <c r="H2" s="4"/>
      <c r="I2" s="3"/>
      <c r="J2" s="4"/>
      <c r="K2" s="3"/>
    </row>
    <row r="3" spans="2:13" s="1" customFormat="1" ht="13.5" customHeight="1" x14ac:dyDescent="0.2">
      <c r="B3" s="66" t="s">
        <v>0</v>
      </c>
      <c r="C3" s="59" t="s">
        <v>1</v>
      </c>
      <c r="D3" s="59" t="s">
        <v>229</v>
      </c>
      <c r="E3" s="59"/>
      <c r="F3" s="59" t="s">
        <v>225</v>
      </c>
      <c r="G3" s="59"/>
      <c r="H3" s="59" t="s">
        <v>226</v>
      </c>
      <c r="I3" s="59"/>
      <c r="J3" s="59" t="s">
        <v>227</v>
      </c>
      <c r="K3" s="59"/>
      <c r="L3" s="61" t="s">
        <v>228</v>
      </c>
      <c r="M3" s="61"/>
    </row>
    <row r="4" spans="2:13" s="1" customFormat="1" ht="12.75" customHeight="1" x14ac:dyDescent="0.2">
      <c r="B4" s="66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</row>
    <row r="5" spans="2:13" s="1" customFormat="1" ht="12.75" customHeight="1" x14ac:dyDescent="0.2">
      <c r="B5" s="66"/>
      <c r="C5" s="59"/>
      <c r="D5" s="59"/>
      <c r="E5" s="59"/>
      <c r="F5" s="59"/>
      <c r="G5" s="59"/>
      <c r="H5" s="59"/>
      <c r="I5" s="59"/>
      <c r="J5" s="59"/>
      <c r="K5" s="59"/>
      <c r="L5" s="61"/>
      <c r="M5" s="61"/>
    </row>
    <row r="6" spans="2:13" s="1" customFormat="1" ht="12.75" customHeight="1" x14ac:dyDescent="0.2">
      <c r="B6" s="66"/>
      <c r="C6" s="59"/>
      <c r="D6" s="62">
        <v>-1</v>
      </c>
      <c r="E6" s="62"/>
      <c r="F6" s="63">
        <v>-2</v>
      </c>
      <c r="G6" s="64"/>
      <c r="H6" s="63">
        <v>-3</v>
      </c>
      <c r="I6" s="64"/>
      <c r="J6" s="63">
        <v>-4</v>
      </c>
      <c r="K6" s="64"/>
      <c r="L6" s="63">
        <v>-5</v>
      </c>
      <c r="M6" s="64"/>
    </row>
    <row r="7" spans="2:13" s="1" customFormat="1" x14ac:dyDescent="0.2">
      <c r="B7" s="2"/>
      <c r="C7" s="2"/>
      <c r="D7" s="4"/>
      <c r="E7" s="3"/>
      <c r="F7" s="4"/>
      <c r="G7" s="3"/>
      <c r="H7" s="4"/>
      <c r="I7" s="3"/>
      <c r="J7" s="4"/>
      <c r="K7" s="3"/>
      <c r="L7" s="5"/>
    </row>
    <row r="8" spans="2:13" s="1" customFormat="1" x14ac:dyDescent="0.2">
      <c r="B8" s="3"/>
      <c r="C8" s="6" t="s">
        <v>2</v>
      </c>
      <c r="D8" s="7">
        <v>27461146</v>
      </c>
      <c r="E8" s="3"/>
      <c r="F8" s="7">
        <v>20477999</v>
      </c>
      <c r="G8" s="3"/>
      <c r="H8" s="8">
        <f>SUM(H10,H14,H16,H18,H22,H28,H43,H57,H79,H98,H113,H119,H138,H140,H145,H174)</f>
        <v>30900612</v>
      </c>
      <c r="I8" s="3"/>
      <c r="J8" s="8">
        <f>SUM(J10,J14,J16,J18,J22,J28,J43,J57,J79,J98,J113,J119,J138,J140,J145,J174)</f>
        <v>39891098</v>
      </c>
      <c r="K8" s="3"/>
      <c r="L8" s="8">
        <f>SUM(L10,L14,L16,L18,L22,L28,L43,L57,L79,L98,L113,L119,L138,L140,L145,L174)</f>
        <v>22992108</v>
      </c>
    </row>
    <row r="9" spans="2:13" s="1" customFormat="1" ht="9" customHeight="1" x14ac:dyDescent="0.2">
      <c r="B9" s="3"/>
      <c r="C9" s="9"/>
      <c r="D9" s="4"/>
      <c r="E9" s="3"/>
      <c r="F9" s="4"/>
      <c r="G9" s="3"/>
      <c r="H9" s="4"/>
      <c r="I9" s="3"/>
      <c r="J9" s="4"/>
      <c r="K9" s="3"/>
      <c r="L9" s="10"/>
    </row>
    <row r="10" spans="2:13" s="1" customFormat="1" x14ac:dyDescent="0.2">
      <c r="B10" s="3"/>
      <c r="C10" s="11" t="s">
        <v>3</v>
      </c>
      <c r="D10" s="7">
        <v>504770</v>
      </c>
      <c r="E10" s="3"/>
      <c r="F10" s="7">
        <v>538425</v>
      </c>
      <c r="G10" s="3"/>
      <c r="H10" s="8">
        <f>SUM(H12)</f>
        <v>568714</v>
      </c>
      <c r="I10" s="3"/>
      <c r="J10" s="8">
        <f>SUM(J12)</f>
        <v>629654</v>
      </c>
      <c r="K10" s="3"/>
      <c r="L10" s="8">
        <f>SUM(L12)</f>
        <v>512902</v>
      </c>
    </row>
    <row r="11" spans="2:13" s="1" customFormat="1" ht="9.4" customHeight="1" x14ac:dyDescent="0.2">
      <c r="B11" s="3"/>
      <c r="C11" s="9"/>
      <c r="D11" s="4"/>
      <c r="E11" s="3"/>
      <c r="F11" s="4"/>
      <c r="G11" s="3"/>
      <c r="H11" s="4"/>
      <c r="I11" s="3"/>
      <c r="J11" s="4"/>
      <c r="K11" s="3"/>
      <c r="L11" s="10"/>
    </row>
    <row r="12" spans="2:13" s="1" customFormat="1" x14ac:dyDescent="0.2">
      <c r="B12" s="12" t="s">
        <v>4</v>
      </c>
      <c r="C12" s="3" t="s">
        <v>5</v>
      </c>
      <c r="D12" s="13">
        <v>504770</v>
      </c>
      <c r="E12" s="3"/>
      <c r="F12" s="13">
        <v>538425</v>
      </c>
      <c r="G12" s="3"/>
      <c r="H12" s="13">
        <v>568714</v>
      </c>
      <c r="I12" s="3"/>
      <c r="J12" s="14">
        <v>629654</v>
      </c>
      <c r="K12" s="3"/>
      <c r="L12" s="15">
        <v>512902</v>
      </c>
    </row>
    <row r="13" spans="2:13" s="1" customFormat="1" x14ac:dyDescent="0.2">
      <c r="B13" s="12"/>
      <c r="C13" s="9"/>
      <c r="D13" s="4"/>
      <c r="E13" s="3"/>
      <c r="F13" s="4"/>
      <c r="G13" s="3"/>
      <c r="H13" s="4"/>
      <c r="I13" s="3"/>
      <c r="J13" s="4"/>
      <c r="K13" s="3"/>
      <c r="L13" s="10"/>
    </row>
    <row r="14" spans="2:13" s="1" customFormat="1" x14ac:dyDescent="0.2">
      <c r="B14" s="12"/>
      <c r="C14" s="11" t="s">
        <v>6</v>
      </c>
      <c r="D14" s="16" t="s">
        <v>7</v>
      </c>
      <c r="E14" s="3"/>
      <c r="F14" s="16" t="s">
        <v>7</v>
      </c>
      <c r="G14" s="3"/>
      <c r="H14" s="16" t="s">
        <v>7</v>
      </c>
      <c r="I14" s="3"/>
      <c r="J14" s="16" t="s">
        <v>7</v>
      </c>
      <c r="K14" s="3"/>
      <c r="L14" s="17" t="s">
        <v>7</v>
      </c>
    </row>
    <row r="15" spans="2:13" s="1" customFormat="1" x14ac:dyDescent="0.2">
      <c r="B15" s="12"/>
      <c r="C15" s="11"/>
      <c r="D15" s="16"/>
      <c r="E15" s="3"/>
      <c r="F15" s="16"/>
      <c r="G15" s="3"/>
      <c r="H15" s="16"/>
      <c r="I15" s="3"/>
      <c r="J15" s="16"/>
      <c r="K15" s="3"/>
      <c r="L15" s="17"/>
    </row>
    <row r="16" spans="2:13" s="1" customFormat="1" x14ac:dyDescent="0.2">
      <c r="B16" s="12"/>
      <c r="C16" s="11" t="s">
        <v>8</v>
      </c>
      <c r="D16" s="16" t="s">
        <v>7</v>
      </c>
      <c r="E16" s="3"/>
      <c r="F16" s="16" t="s">
        <v>7</v>
      </c>
      <c r="G16" s="3"/>
      <c r="H16" s="16" t="s">
        <v>7</v>
      </c>
      <c r="I16" s="3"/>
      <c r="J16" s="16" t="s">
        <v>7</v>
      </c>
      <c r="K16" s="3"/>
      <c r="L16" s="17" t="s">
        <v>7</v>
      </c>
    </row>
    <row r="17" spans="2:12" s="1" customFormat="1" x14ac:dyDescent="0.2">
      <c r="B17" s="12"/>
      <c r="C17" s="11"/>
      <c r="D17" s="4"/>
      <c r="E17" s="3"/>
      <c r="F17" s="4"/>
      <c r="G17" s="3"/>
      <c r="H17" s="4"/>
      <c r="I17" s="3"/>
      <c r="J17" s="4"/>
      <c r="K17" s="3"/>
      <c r="L17" s="7"/>
    </row>
    <row r="18" spans="2:12" s="1" customFormat="1" x14ac:dyDescent="0.2">
      <c r="B18" s="12"/>
      <c r="C18" s="11" t="s">
        <v>9</v>
      </c>
      <c r="D18" s="8" t="s">
        <v>7</v>
      </c>
      <c r="E18" s="3"/>
      <c r="F18" s="8" t="s">
        <v>7</v>
      </c>
      <c r="G18" s="3"/>
      <c r="H18" s="8" t="s">
        <v>7</v>
      </c>
      <c r="I18" s="3"/>
      <c r="J18" s="8" t="s">
        <v>7</v>
      </c>
      <c r="K18" s="3"/>
      <c r="L18" s="17">
        <f>SUM(L20)</f>
        <v>27211</v>
      </c>
    </row>
    <row r="19" spans="2:12" s="1" customFormat="1" x14ac:dyDescent="0.2">
      <c r="B19" s="12"/>
      <c r="C19" s="11"/>
      <c r="D19" s="8"/>
      <c r="E19" s="3"/>
      <c r="F19" s="8"/>
      <c r="G19" s="3"/>
      <c r="H19" s="8"/>
      <c r="I19" s="3"/>
      <c r="J19" s="8"/>
      <c r="K19" s="3"/>
      <c r="L19" s="17"/>
    </row>
    <row r="20" spans="2:12" s="1" customFormat="1" x14ac:dyDescent="0.2">
      <c r="B20" s="12" t="s">
        <v>10</v>
      </c>
      <c r="C20" s="18" t="s">
        <v>11</v>
      </c>
      <c r="D20" s="8"/>
      <c r="E20" s="3"/>
      <c r="F20" s="8"/>
      <c r="G20" s="3"/>
      <c r="H20" s="8"/>
      <c r="I20" s="3"/>
      <c r="J20" s="8"/>
      <c r="K20" s="3"/>
      <c r="L20" s="19">
        <v>27211</v>
      </c>
    </row>
    <row r="21" spans="2:12" s="1" customFormat="1" x14ac:dyDescent="0.2">
      <c r="B21" s="12"/>
      <c r="C21" s="9"/>
      <c r="D21" s="4"/>
      <c r="E21" s="3"/>
      <c r="F21" s="4"/>
      <c r="G21" s="3"/>
      <c r="H21" s="4"/>
      <c r="I21" s="3"/>
      <c r="J21" s="4"/>
      <c r="K21" s="3"/>
      <c r="L21" s="10"/>
    </row>
    <row r="22" spans="2:12" s="1" customFormat="1" x14ac:dyDescent="0.2">
      <c r="B22" s="12"/>
      <c r="C22" s="11" t="s">
        <v>12</v>
      </c>
      <c r="D22" s="20">
        <v>8907274</v>
      </c>
      <c r="E22" s="3"/>
      <c r="F22" s="20">
        <v>5592334</v>
      </c>
      <c r="G22" s="3"/>
      <c r="H22" s="20">
        <f>SUM(H25:H26)</f>
        <v>10095381</v>
      </c>
      <c r="I22" s="3"/>
      <c r="J22" s="20">
        <f>SUM(J25:J26)</f>
        <v>16395179</v>
      </c>
      <c r="K22" s="3"/>
      <c r="L22" s="17">
        <f>SUM(L25:L26)</f>
        <v>437291</v>
      </c>
    </row>
    <row r="23" spans="2:12" s="1" customFormat="1" x14ac:dyDescent="0.2">
      <c r="B23" s="12"/>
      <c r="C23" s="9"/>
      <c r="D23" s="21"/>
      <c r="E23" s="3"/>
      <c r="F23" s="21"/>
      <c r="G23" s="3"/>
      <c r="H23" s="21"/>
      <c r="I23" s="3"/>
      <c r="J23" s="21"/>
      <c r="K23" s="3"/>
      <c r="L23" s="10"/>
    </row>
    <row r="24" spans="2:12" s="1" customFormat="1" x14ac:dyDescent="0.2">
      <c r="B24" s="12" t="s">
        <v>13</v>
      </c>
      <c r="C24" s="3" t="s">
        <v>14</v>
      </c>
      <c r="D24" s="4"/>
      <c r="E24" s="3"/>
      <c r="F24" s="4"/>
      <c r="G24" s="3"/>
      <c r="H24" s="4"/>
      <c r="I24" s="3"/>
      <c r="J24" s="4"/>
      <c r="K24" s="3"/>
      <c r="L24" s="10"/>
    </row>
    <row r="25" spans="2:12" s="1" customFormat="1" x14ac:dyDescent="0.2">
      <c r="B25" s="12"/>
      <c r="C25" s="3" t="s">
        <v>15</v>
      </c>
      <c r="D25" s="13">
        <v>8707122</v>
      </c>
      <c r="E25" s="3"/>
      <c r="F25" s="13">
        <v>5473571</v>
      </c>
      <c r="G25" s="3"/>
      <c r="H25" s="13">
        <v>9979563</v>
      </c>
      <c r="I25" s="3"/>
      <c r="J25" s="22">
        <v>15966479</v>
      </c>
      <c r="K25" s="3"/>
      <c r="L25" s="23">
        <f>SUM('[1]2018 Q1P Final (2)'!$C$68,'[1]2018 Q1P Final (2)'!$E$68)</f>
        <v>0</v>
      </c>
    </row>
    <row r="26" spans="2:12" s="1" customFormat="1" x14ac:dyDescent="0.2">
      <c r="B26" s="24" t="s">
        <v>16</v>
      </c>
      <c r="C26" s="3" t="s">
        <v>17</v>
      </c>
      <c r="D26" s="13">
        <v>200152</v>
      </c>
      <c r="E26" s="3"/>
      <c r="F26" s="13">
        <v>118763</v>
      </c>
      <c r="G26" s="3"/>
      <c r="H26" s="13">
        <v>115818</v>
      </c>
      <c r="I26" s="3"/>
      <c r="J26" s="22">
        <v>428700</v>
      </c>
      <c r="K26" s="3"/>
      <c r="L26" s="15">
        <v>437291</v>
      </c>
    </row>
    <row r="27" spans="2:12" s="1" customFormat="1" x14ac:dyDescent="0.2">
      <c r="B27" s="12"/>
      <c r="C27" s="9"/>
      <c r="D27" s="21"/>
      <c r="E27" s="3"/>
      <c r="F27" s="21"/>
      <c r="G27" s="3"/>
      <c r="H27" s="21"/>
      <c r="I27" s="3"/>
      <c r="J27" s="21"/>
      <c r="K27" s="3"/>
      <c r="L27" s="10"/>
    </row>
    <row r="28" spans="2:12" s="1" customFormat="1" x14ac:dyDescent="0.2">
      <c r="B28" s="12"/>
      <c r="C28" s="11" t="s">
        <v>18</v>
      </c>
      <c r="D28" s="20">
        <v>3276000</v>
      </c>
      <c r="E28" s="3"/>
      <c r="F28" s="20">
        <v>1820157</v>
      </c>
      <c r="G28" s="3"/>
      <c r="H28" s="20">
        <f>SUM(H30:H41)</f>
        <v>3667831</v>
      </c>
      <c r="I28" s="3"/>
      <c r="J28" s="20">
        <f>SUM(J30:J41)</f>
        <v>4574876</v>
      </c>
      <c r="K28" s="3"/>
      <c r="L28" s="17">
        <f>SUM(L30:L41)</f>
        <v>3991653</v>
      </c>
    </row>
    <row r="29" spans="2:12" s="1" customFormat="1" x14ac:dyDescent="0.2">
      <c r="B29" s="12"/>
      <c r="C29" s="9"/>
      <c r="D29" s="21"/>
      <c r="E29" s="3"/>
      <c r="F29" s="21"/>
      <c r="G29" s="3"/>
      <c r="H29" s="21"/>
      <c r="I29" s="3"/>
      <c r="J29" s="21"/>
      <c r="K29" s="3"/>
      <c r="L29" s="10"/>
    </row>
    <row r="30" spans="2:12" s="1" customFormat="1" x14ac:dyDescent="0.2">
      <c r="B30" s="24" t="s">
        <v>19</v>
      </c>
      <c r="C30" s="3" t="s">
        <v>20</v>
      </c>
      <c r="D30" s="25" t="s">
        <v>7</v>
      </c>
      <c r="E30" s="3"/>
      <c r="F30" s="25" t="s">
        <v>7</v>
      </c>
      <c r="G30" s="3"/>
      <c r="H30" s="25" t="s">
        <v>7</v>
      </c>
      <c r="I30" s="3"/>
      <c r="J30" s="25" t="s">
        <v>7</v>
      </c>
      <c r="K30" s="3"/>
      <c r="L30" s="26" t="s">
        <v>7</v>
      </c>
    </row>
    <row r="31" spans="2:12" s="1" customFormat="1" x14ac:dyDescent="0.2">
      <c r="B31" s="24" t="s">
        <v>21</v>
      </c>
      <c r="C31" s="3" t="s">
        <v>22</v>
      </c>
      <c r="D31" s="13">
        <v>235461</v>
      </c>
      <c r="E31" s="3"/>
      <c r="F31" s="13">
        <v>235822</v>
      </c>
      <c r="G31" s="3"/>
      <c r="H31" s="13">
        <v>372594</v>
      </c>
      <c r="I31" s="3"/>
      <c r="J31" s="22">
        <v>486033</v>
      </c>
      <c r="K31" s="3"/>
      <c r="L31" s="15">
        <v>452199</v>
      </c>
    </row>
    <row r="32" spans="2:12" s="1" customFormat="1" x14ac:dyDescent="0.2">
      <c r="B32" s="24" t="s">
        <v>23</v>
      </c>
      <c r="C32" s="3" t="s">
        <v>24</v>
      </c>
      <c r="D32" s="13">
        <v>25528</v>
      </c>
      <c r="E32" s="3"/>
      <c r="F32" s="13">
        <v>23741</v>
      </c>
      <c r="G32" s="3"/>
      <c r="H32" s="13">
        <v>30832</v>
      </c>
      <c r="I32" s="3"/>
      <c r="J32" s="27" t="s">
        <v>7</v>
      </c>
      <c r="K32" s="3"/>
      <c r="L32" s="27" t="s">
        <v>7</v>
      </c>
    </row>
    <row r="33" spans="2:12" s="1" customFormat="1" x14ac:dyDescent="0.2">
      <c r="B33" s="24" t="s">
        <v>25</v>
      </c>
      <c r="C33" s="3" t="s">
        <v>26</v>
      </c>
      <c r="D33" s="25" t="s">
        <v>7</v>
      </c>
      <c r="E33" s="3"/>
      <c r="F33" s="5">
        <v>56212</v>
      </c>
      <c r="G33" s="3"/>
      <c r="H33" s="13">
        <v>240919</v>
      </c>
      <c r="I33" s="3"/>
      <c r="J33" s="22">
        <v>627464</v>
      </c>
      <c r="K33" s="3"/>
      <c r="L33" s="15">
        <v>584470</v>
      </c>
    </row>
    <row r="34" spans="2:12" s="1" customFormat="1" x14ac:dyDescent="0.2">
      <c r="B34" s="24" t="s">
        <v>27</v>
      </c>
      <c r="C34" s="3" t="s">
        <v>28</v>
      </c>
      <c r="D34" s="13">
        <v>1970844</v>
      </c>
      <c r="E34" s="3"/>
      <c r="F34" s="13">
        <v>1226299</v>
      </c>
      <c r="G34" s="3"/>
      <c r="H34" s="13">
        <v>2565046</v>
      </c>
      <c r="I34" s="3"/>
      <c r="J34" s="22">
        <v>2995752</v>
      </c>
      <c r="K34" s="3"/>
      <c r="L34" s="15">
        <v>2482094</v>
      </c>
    </row>
    <row r="35" spans="2:12" s="1" customFormat="1" x14ac:dyDescent="0.2">
      <c r="B35" s="24" t="s">
        <v>29</v>
      </c>
      <c r="C35" s="3" t="s">
        <v>30</v>
      </c>
      <c r="D35" s="13">
        <v>109290</v>
      </c>
      <c r="E35" s="3"/>
      <c r="F35" s="13">
        <v>54729</v>
      </c>
      <c r="G35" s="3"/>
      <c r="H35" s="13">
        <v>130570</v>
      </c>
      <c r="I35" s="3"/>
      <c r="J35" s="22">
        <v>144613</v>
      </c>
      <c r="K35" s="3"/>
      <c r="L35" s="15">
        <v>154223</v>
      </c>
    </row>
    <row r="36" spans="2:12" s="1" customFormat="1" x14ac:dyDescent="0.2">
      <c r="B36" s="24" t="s">
        <v>31</v>
      </c>
      <c r="C36" s="3" t="s">
        <v>32</v>
      </c>
      <c r="D36" s="13">
        <v>98</v>
      </c>
      <c r="E36" s="3"/>
      <c r="F36" s="25" t="s">
        <v>7</v>
      </c>
      <c r="G36" s="3"/>
      <c r="H36" s="16" t="s">
        <v>7</v>
      </c>
      <c r="I36" s="3"/>
      <c r="J36" s="16" t="s">
        <v>7</v>
      </c>
      <c r="K36" s="3"/>
      <c r="L36" s="15">
        <v>1159</v>
      </c>
    </row>
    <row r="37" spans="2:12" s="1" customFormat="1" x14ac:dyDescent="0.2">
      <c r="B37" s="24" t="s">
        <v>33</v>
      </c>
      <c r="C37" s="3" t="s">
        <v>34</v>
      </c>
      <c r="D37" s="13">
        <v>2275</v>
      </c>
      <c r="E37" s="3"/>
      <c r="F37" s="25" t="s">
        <v>7</v>
      </c>
      <c r="G37" s="3"/>
      <c r="H37" s="16" t="s">
        <v>7</v>
      </c>
      <c r="I37" s="3"/>
      <c r="J37" s="16" t="s">
        <v>7</v>
      </c>
      <c r="K37" s="3"/>
      <c r="L37" s="28" t="s">
        <v>7</v>
      </c>
    </row>
    <row r="38" spans="2:12" s="1" customFormat="1" x14ac:dyDescent="0.2">
      <c r="B38" s="24" t="s">
        <v>35</v>
      </c>
      <c r="C38" s="3" t="s">
        <v>36</v>
      </c>
      <c r="D38" s="4"/>
      <c r="E38" s="3"/>
      <c r="F38" s="4"/>
      <c r="G38" s="3"/>
      <c r="H38" s="3"/>
      <c r="I38" s="3"/>
      <c r="J38" s="3"/>
      <c r="K38" s="3"/>
      <c r="L38" s="5"/>
    </row>
    <row r="39" spans="2:12" s="1" customFormat="1" x14ac:dyDescent="0.2">
      <c r="B39" s="24"/>
      <c r="C39" s="3" t="s">
        <v>37</v>
      </c>
      <c r="D39" s="13">
        <v>2588</v>
      </c>
      <c r="E39" s="3"/>
      <c r="F39" s="25" t="s">
        <v>7</v>
      </c>
      <c r="G39" s="3"/>
      <c r="H39" s="25" t="s">
        <v>7</v>
      </c>
      <c r="I39" s="3"/>
      <c r="J39" s="25" t="s">
        <v>7</v>
      </c>
      <c r="K39" s="3"/>
      <c r="L39" s="25" t="s">
        <v>7</v>
      </c>
    </row>
    <row r="40" spans="2:12" s="1" customFormat="1" x14ac:dyDescent="0.2">
      <c r="B40" s="24" t="s">
        <v>38</v>
      </c>
      <c r="C40" s="3" t="s">
        <v>39</v>
      </c>
      <c r="D40" s="13">
        <v>182412</v>
      </c>
      <c r="E40" s="3"/>
      <c r="F40" s="13">
        <v>119888</v>
      </c>
      <c r="G40" s="3"/>
      <c r="H40" s="13">
        <v>171395</v>
      </c>
      <c r="I40" s="3"/>
      <c r="J40" s="22">
        <v>171697</v>
      </c>
      <c r="K40" s="3"/>
      <c r="L40" s="15">
        <v>196001</v>
      </c>
    </row>
    <row r="41" spans="2:12" s="1" customFormat="1" x14ac:dyDescent="0.2">
      <c r="B41" s="24" t="s">
        <v>40</v>
      </c>
      <c r="C41" s="3" t="s">
        <v>41</v>
      </c>
      <c r="D41" s="13">
        <v>169066</v>
      </c>
      <c r="E41" s="3"/>
      <c r="F41" s="13">
        <v>103466</v>
      </c>
      <c r="G41" s="3"/>
      <c r="H41" s="13">
        <v>156475</v>
      </c>
      <c r="I41" s="3"/>
      <c r="J41" s="22">
        <v>149317</v>
      </c>
      <c r="K41" s="3"/>
      <c r="L41" s="15">
        <v>121507</v>
      </c>
    </row>
    <row r="42" spans="2:12" s="1" customFormat="1" x14ac:dyDescent="0.2">
      <c r="B42" s="24"/>
      <c r="C42" s="9"/>
      <c r="D42" s="21"/>
      <c r="E42" s="3"/>
      <c r="F42" s="21"/>
      <c r="G42" s="3"/>
      <c r="H42" s="21"/>
      <c r="I42" s="3"/>
      <c r="J42" s="21"/>
      <c r="K42" s="3"/>
      <c r="L42" s="10"/>
    </row>
    <row r="43" spans="2:12" s="1" customFormat="1" x14ac:dyDescent="0.2">
      <c r="B43" s="24"/>
      <c r="C43" s="11" t="s">
        <v>42</v>
      </c>
      <c r="D43" s="8">
        <v>2012964</v>
      </c>
      <c r="E43" s="3"/>
      <c r="F43" s="8">
        <v>1240750</v>
      </c>
      <c r="G43" s="3"/>
      <c r="H43" s="8">
        <f>SUM(H45:H55)</f>
        <v>2217117</v>
      </c>
      <c r="I43" s="3"/>
      <c r="J43" s="8">
        <f>SUM(J45:J55)</f>
        <v>2066818</v>
      </c>
      <c r="K43" s="3"/>
      <c r="L43" s="8">
        <f>SUM(L45:L55)</f>
        <v>1512697</v>
      </c>
    </row>
    <row r="44" spans="2:12" s="1" customFormat="1" x14ac:dyDescent="0.2">
      <c r="B44" s="24"/>
      <c r="C44" s="9"/>
      <c r="D44" s="21"/>
      <c r="E44" s="3"/>
      <c r="F44" s="21"/>
      <c r="G44" s="3"/>
      <c r="H44" s="21"/>
      <c r="I44" s="3"/>
      <c r="J44" s="21"/>
      <c r="K44" s="3"/>
      <c r="L44" s="10"/>
    </row>
    <row r="45" spans="2:12" s="1" customFormat="1" x14ac:dyDescent="0.2">
      <c r="B45" s="12" t="s">
        <v>43</v>
      </c>
      <c r="C45" s="3" t="s">
        <v>44</v>
      </c>
      <c r="D45" s="13">
        <v>228978</v>
      </c>
      <c r="E45" s="3"/>
      <c r="F45" s="13">
        <v>188985</v>
      </c>
      <c r="G45" s="3"/>
      <c r="H45" s="13">
        <v>244395</v>
      </c>
      <c r="I45" s="3"/>
      <c r="J45" s="22">
        <v>253880</v>
      </c>
      <c r="K45" s="3"/>
      <c r="L45" s="15">
        <v>261503</v>
      </c>
    </row>
    <row r="46" spans="2:12" s="1" customFormat="1" x14ac:dyDescent="0.2">
      <c r="B46" s="12" t="s">
        <v>45</v>
      </c>
      <c r="C46" s="3" t="s">
        <v>46</v>
      </c>
      <c r="D46" s="25" t="s">
        <v>7</v>
      </c>
      <c r="E46" s="3"/>
      <c r="F46" s="25" t="s">
        <v>7</v>
      </c>
      <c r="G46" s="3"/>
      <c r="H46" s="13">
        <v>214</v>
      </c>
      <c r="I46" s="3"/>
      <c r="J46" s="27" t="s">
        <v>7</v>
      </c>
      <c r="K46" s="3"/>
      <c r="L46" s="25" t="s">
        <v>7</v>
      </c>
    </row>
    <row r="47" spans="2:12" s="1" customFormat="1" x14ac:dyDescent="0.2">
      <c r="B47" s="12" t="s">
        <v>47</v>
      </c>
      <c r="C47" s="3" t="s">
        <v>48</v>
      </c>
      <c r="D47" s="13">
        <v>47781</v>
      </c>
      <c r="E47" s="3"/>
      <c r="F47" s="13">
        <v>36300</v>
      </c>
      <c r="G47" s="3"/>
      <c r="H47" s="13">
        <v>39462</v>
      </c>
      <c r="I47" s="3"/>
      <c r="J47" s="22">
        <v>33950</v>
      </c>
      <c r="K47" s="3"/>
      <c r="L47" s="15">
        <v>40792</v>
      </c>
    </row>
    <row r="48" spans="2:12" s="1" customFormat="1" x14ac:dyDescent="0.2">
      <c r="B48" s="12" t="s">
        <v>49</v>
      </c>
      <c r="C48" s="3" t="s">
        <v>50</v>
      </c>
      <c r="D48" s="13">
        <v>187194</v>
      </c>
      <c r="E48" s="3"/>
      <c r="F48" s="13">
        <v>177800</v>
      </c>
      <c r="G48" s="3"/>
      <c r="H48" s="13">
        <v>189405</v>
      </c>
      <c r="I48" s="3"/>
      <c r="J48" s="22">
        <v>159624</v>
      </c>
      <c r="K48" s="3"/>
      <c r="L48" s="15">
        <v>189377</v>
      </c>
    </row>
    <row r="49" spans="2:12" s="1" customFormat="1" x14ac:dyDescent="0.2">
      <c r="B49" s="24" t="s">
        <v>51</v>
      </c>
      <c r="C49" s="3" t="s">
        <v>52</v>
      </c>
      <c r="D49" s="13">
        <v>376069</v>
      </c>
      <c r="E49" s="3"/>
      <c r="F49" s="13">
        <v>91438</v>
      </c>
      <c r="G49" s="3"/>
      <c r="H49" s="13">
        <v>187117</v>
      </c>
      <c r="I49" s="3"/>
      <c r="J49" s="27" t="s">
        <v>7</v>
      </c>
      <c r="K49" s="3"/>
      <c r="L49" s="15">
        <v>128459</v>
      </c>
    </row>
    <row r="50" spans="2:12" s="1" customFormat="1" x14ac:dyDescent="0.2">
      <c r="B50" s="24" t="s">
        <v>53</v>
      </c>
      <c r="C50" s="3" t="s">
        <v>54</v>
      </c>
      <c r="D50" s="25" t="s">
        <v>7</v>
      </c>
      <c r="E50" s="3"/>
      <c r="F50" s="25" t="s">
        <v>7</v>
      </c>
      <c r="G50" s="3"/>
      <c r="H50" s="25" t="s">
        <v>7</v>
      </c>
      <c r="I50" s="3"/>
      <c r="J50" s="25" t="s">
        <v>7</v>
      </c>
      <c r="K50" s="3"/>
      <c r="L50" s="15">
        <v>11324</v>
      </c>
    </row>
    <row r="51" spans="2:12" s="1" customFormat="1" x14ac:dyDescent="0.2">
      <c r="B51" s="24" t="s">
        <v>55</v>
      </c>
      <c r="C51" s="3" t="s">
        <v>56</v>
      </c>
      <c r="D51" s="5"/>
      <c r="E51" s="3"/>
      <c r="F51" s="5"/>
      <c r="G51" s="3"/>
      <c r="I51" s="3"/>
      <c r="K51" s="3"/>
      <c r="L51" s="5"/>
    </row>
    <row r="52" spans="2:12" s="1" customFormat="1" x14ac:dyDescent="0.2">
      <c r="B52" s="24"/>
      <c r="C52" s="3" t="s">
        <v>57</v>
      </c>
      <c r="D52" s="13">
        <v>47419</v>
      </c>
      <c r="E52" s="3"/>
      <c r="F52" s="13">
        <v>70127</v>
      </c>
      <c r="G52" s="3"/>
      <c r="H52" s="13">
        <v>34139</v>
      </c>
      <c r="I52" s="3"/>
      <c r="J52" s="27" t="s">
        <v>7</v>
      </c>
      <c r="K52" s="3"/>
      <c r="L52" s="15">
        <v>22373</v>
      </c>
    </row>
    <row r="53" spans="2:12" s="1" customFormat="1" x14ac:dyDescent="0.2">
      <c r="B53" s="24" t="s">
        <v>58</v>
      </c>
      <c r="C53" s="3" t="s">
        <v>59</v>
      </c>
      <c r="D53" s="13">
        <v>3598</v>
      </c>
      <c r="E53" s="3"/>
      <c r="F53" s="13">
        <v>1862</v>
      </c>
      <c r="G53" s="3"/>
      <c r="H53" s="13">
        <v>54486</v>
      </c>
      <c r="I53" s="3"/>
      <c r="J53" s="22">
        <v>76046</v>
      </c>
      <c r="K53" s="3"/>
      <c r="L53" s="15">
        <v>39612</v>
      </c>
    </row>
    <row r="54" spans="2:12" s="1" customFormat="1" x14ac:dyDescent="0.2">
      <c r="B54" s="24" t="s">
        <v>60</v>
      </c>
      <c r="C54" s="3" t="s">
        <v>61</v>
      </c>
      <c r="D54" s="13">
        <v>68308</v>
      </c>
      <c r="E54" s="3"/>
      <c r="F54" s="13">
        <v>144657</v>
      </c>
      <c r="G54" s="3"/>
      <c r="H54" s="13">
        <v>192627</v>
      </c>
      <c r="I54" s="3"/>
      <c r="J54" s="22">
        <v>217735</v>
      </c>
      <c r="K54" s="3"/>
      <c r="L54" s="15">
        <v>155228</v>
      </c>
    </row>
    <row r="55" spans="2:12" s="1" customFormat="1" x14ac:dyDescent="0.2">
      <c r="B55" s="24" t="s">
        <v>62</v>
      </c>
      <c r="C55" s="3" t="s">
        <v>63</v>
      </c>
      <c r="D55" s="13">
        <v>1053617</v>
      </c>
      <c r="E55" s="3"/>
      <c r="F55" s="13">
        <v>529581</v>
      </c>
      <c r="G55" s="3"/>
      <c r="H55" s="13">
        <v>1275272</v>
      </c>
      <c r="I55" s="3"/>
      <c r="J55" s="22">
        <v>1325583</v>
      </c>
      <c r="K55" s="3"/>
      <c r="L55" s="15">
        <v>664029</v>
      </c>
    </row>
    <row r="56" spans="2:12" s="1" customFormat="1" x14ac:dyDescent="0.2">
      <c r="B56" s="24"/>
      <c r="C56" s="3"/>
      <c r="D56" s="13"/>
      <c r="E56" s="3"/>
      <c r="F56" s="13"/>
      <c r="G56" s="3"/>
      <c r="H56" s="13"/>
      <c r="I56" s="3"/>
      <c r="J56" s="13"/>
      <c r="K56" s="3"/>
      <c r="L56" s="13"/>
    </row>
    <row r="57" spans="2:12" s="1" customFormat="1" x14ac:dyDescent="0.2">
      <c r="B57" s="24"/>
      <c r="C57" s="11" t="s">
        <v>64</v>
      </c>
      <c r="D57" s="8">
        <v>3099250</v>
      </c>
      <c r="E57" s="3"/>
      <c r="F57" s="8">
        <v>3117581</v>
      </c>
      <c r="G57" s="3"/>
      <c r="H57" s="8">
        <f>SUM(H59:H63,H71:H77)</f>
        <v>2763315</v>
      </c>
      <c r="I57" s="3"/>
      <c r="J57" s="8">
        <f>SUM(J59:J63,J71:J77)</f>
        <v>4058244</v>
      </c>
      <c r="K57" s="3"/>
      <c r="L57" s="8">
        <f>SUM(L59:L63,L71:L77)</f>
        <v>3835142</v>
      </c>
    </row>
    <row r="58" spans="2:12" s="1" customFormat="1" x14ac:dyDescent="0.2">
      <c r="B58" s="24"/>
      <c r="C58" s="9"/>
      <c r="D58" s="21"/>
      <c r="E58" s="3"/>
      <c r="F58" s="21"/>
      <c r="G58" s="3"/>
      <c r="H58" s="21"/>
      <c r="I58" s="3"/>
      <c r="J58" s="21"/>
      <c r="K58" s="3"/>
      <c r="L58" s="10"/>
    </row>
    <row r="59" spans="2:12" s="1" customFormat="1" x14ac:dyDescent="0.2">
      <c r="B59" s="12" t="s">
        <v>65</v>
      </c>
      <c r="C59" s="3" t="s">
        <v>66</v>
      </c>
      <c r="D59" s="26" t="s">
        <v>7</v>
      </c>
      <c r="E59" s="3"/>
      <c r="F59" s="26" t="s">
        <v>7</v>
      </c>
      <c r="G59" s="3"/>
      <c r="H59" s="13">
        <v>198418</v>
      </c>
      <c r="I59" s="3"/>
      <c r="J59" s="22">
        <v>894075</v>
      </c>
      <c r="K59" s="3"/>
      <c r="L59" s="15">
        <v>843626</v>
      </c>
    </row>
    <row r="60" spans="2:12" s="1" customFormat="1" x14ac:dyDescent="0.2">
      <c r="B60" s="12" t="s">
        <v>67</v>
      </c>
      <c r="C60" s="3" t="s">
        <v>68</v>
      </c>
      <c r="D60" s="26" t="s">
        <v>7</v>
      </c>
      <c r="E60" s="3"/>
      <c r="F60" s="26" t="s">
        <v>7</v>
      </c>
      <c r="G60" s="3"/>
      <c r="H60" s="27" t="s">
        <v>7</v>
      </c>
      <c r="I60" s="3"/>
      <c r="J60" s="27" t="s">
        <v>7</v>
      </c>
      <c r="K60" s="3"/>
      <c r="L60" s="26" t="s">
        <v>7</v>
      </c>
    </row>
    <row r="61" spans="2:12" s="1" customFormat="1" x14ac:dyDescent="0.2">
      <c r="B61" s="12" t="s">
        <v>69</v>
      </c>
      <c r="C61" s="3" t="s">
        <v>70</v>
      </c>
      <c r="D61" s="13">
        <v>9731</v>
      </c>
      <c r="E61" s="3"/>
      <c r="F61" s="13">
        <v>18262</v>
      </c>
      <c r="G61" s="3"/>
      <c r="H61" s="13">
        <v>20198</v>
      </c>
      <c r="I61" s="3"/>
      <c r="J61" s="22">
        <v>18086</v>
      </c>
      <c r="K61" s="3"/>
      <c r="L61" s="15">
        <v>16814</v>
      </c>
    </row>
    <row r="62" spans="2:12" s="1" customFormat="1" x14ac:dyDescent="0.2">
      <c r="B62" s="12" t="s">
        <v>71</v>
      </c>
      <c r="C62" s="3" t="s">
        <v>72</v>
      </c>
      <c r="D62" s="13">
        <v>394211</v>
      </c>
      <c r="E62" s="3"/>
      <c r="F62" s="13">
        <v>375778</v>
      </c>
      <c r="G62" s="3"/>
      <c r="H62" s="13">
        <v>359352</v>
      </c>
      <c r="I62" s="3"/>
      <c r="J62" s="22">
        <v>390638</v>
      </c>
      <c r="K62" s="3"/>
      <c r="L62" s="15">
        <v>357492</v>
      </c>
    </row>
    <row r="63" spans="2:12" s="1" customFormat="1" x14ac:dyDescent="0.2">
      <c r="B63" s="12" t="s">
        <v>73</v>
      </c>
      <c r="C63" s="3" t="s">
        <v>74</v>
      </c>
      <c r="D63" s="13">
        <v>157166</v>
      </c>
      <c r="E63" s="3"/>
      <c r="F63" s="13">
        <v>145757</v>
      </c>
      <c r="G63" s="3"/>
      <c r="H63" s="13">
        <v>143800</v>
      </c>
      <c r="I63" s="3"/>
      <c r="J63" s="22">
        <v>148892</v>
      </c>
      <c r="K63" s="3"/>
      <c r="L63" s="15">
        <v>129301</v>
      </c>
    </row>
    <row r="64" spans="2:12" s="1" customFormat="1" ht="12.75" customHeight="1" x14ac:dyDescent="0.2">
      <c r="B64" s="67" t="s">
        <v>224</v>
      </c>
      <c r="C64" s="67"/>
      <c r="D64" s="2"/>
      <c r="E64" s="3"/>
      <c r="F64" s="2"/>
      <c r="G64" s="3"/>
      <c r="H64" s="29"/>
      <c r="I64" s="29"/>
      <c r="J64" s="29"/>
      <c r="K64" s="29"/>
    </row>
    <row r="65" spans="2:13" s="1" customFormat="1" x14ac:dyDescent="0.2">
      <c r="B65" s="65"/>
      <c r="C65" s="65"/>
      <c r="D65" s="2"/>
      <c r="E65" s="3"/>
      <c r="F65" s="2"/>
      <c r="G65" s="3"/>
      <c r="H65" s="4"/>
      <c r="I65" s="3"/>
      <c r="J65" s="4"/>
      <c r="K65" s="3"/>
    </row>
    <row r="66" spans="2:13" s="1" customFormat="1" ht="12.75" customHeight="1" x14ac:dyDescent="0.2">
      <c r="B66" s="66" t="s">
        <v>0</v>
      </c>
      <c r="C66" s="59" t="s">
        <v>1</v>
      </c>
      <c r="D66" s="59" t="s">
        <v>229</v>
      </c>
      <c r="E66" s="59"/>
      <c r="F66" s="59" t="s">
        <v>225</v>
      </c>
      <c r="G66" s="59"/>
      <c r="H66" s="59" t="s">
        <v>226</v>
      </c>
      <c r="I66" s="59"/>
      <c r="J66" s="59" t="s">
        <v>227</v>
      </c>
      <c r="K66" s="59"/>
      <c r="L66" s="61" t="s">
        <v>228</v>
      </c>
      <c r="M66" s="61"/>
    </row>
    <row r="67" spans="2:13" s="1" customFormat="1" x14ac:dyDescent="0.2">
      <c r="B67" s="66"/>
      <c r="C67" s="59"/>
      <c r="D67" s="59"/>
      <c r="E67" s="59"/>
      <c r="F67" s="59"/>
      <c r="G67" s="59"/>
      <c r="H67" s="59"/>
      <c r="I67" s="59"/>
      <c r="J67" s="59"/>
      <c r="K67" s="59"/>
      <c r="L67" s="61"/>
      <c r="M67" s="61"/>
    </row>
    <row r="68" spans="2:13" s="1" customFormat="1" x14ac:dyDescent="0.2">
      <c r="B68" s="66"/>
      <c r="C68" s="59"/>
      <c r="D68" s="59"/>
      <c r="E68" s="59"/>
      <c r="F68" s="59"/>
      <c r="G68" s="59"/>
      <c r="H68" s="59"/>
      <c r="I68" s="59"/>
      <c r="J68" s="59"/>
      <c r="K68" s="59"/>
      <c r="L68" s="61"/>
      <c r="M68" s="61"/>
    </row>
    <row r="69" spans="2:13" s="1" customFormat="1" x14ac:dyDescent="0.2">
      <c r="B69" s="66"/>
      <c r="C69" s="59"/>
      <c r="D69" s="62">
        <v>-1</v>
      </c>
      <c r="E69" s="62"/>
      <c r="F69" s="63">
        <v>-2</v>
      </c>
      <c r="G69" s="64"/>
      <c r="H69" s="63">
        <v>-3</v>
      </c>
      <c r="I69" s="64"/>
      <c r="J69" s="63">
        <v>-4</v>
      </c>
      <c r="K69" s="64"/>
      <c r="L69" s="63">
        <v>-5</v>
      </c>
      <c r="M69" s="64"/>
    </row>
    <row r="70" spans="2:13" s="1" customFormat="1" x14ac:dyDescent="0.2">
      <c r="B70" s="2"/>
      <c r="C70" s="2"/>
      <c r="D70" s="4"/>
      <c r="E70" s="3"/>
      <c r="F70" s="4"/>
      <c r="G70" s="3"/>
      <c r="H70" s="4"/>
      <c r="I70" s="3"/>
      <c r="J70" s="4"/>
      <c r="K70" s="3"/>
      <c r="L70" s="5"/>
    </row>
    <row r="71" spans="2:13" s="1" customFormat="1" x14ac:dyDescent="0.2">
      <c r="B71" s="12" t="s">
        <v>75</v>
      </c>
      <c r="C71" s="3" t="s">
        <v>76</v>
      </c>
      <c r="D71" s="13">
        <v>61612</v>
      </c>
      <c r="E71" s="3"/>
      <c r="F71" s="13">
        <v>66432</v>
      </c>
      <c r="G71" s="3"/>
      <c r="H71" s="13">
        <v>80751</v>
      </c>
      <c r="I71" s="3"/>
      <c r="J71" s="22">
        <v>144594</v>
      </c>
      <c r="K71" s="3"/>
      <c r="L71" s="15">
        <v>170319</v>
      </c>
    </row>
    <row r="72" spans="2:13" s="1" customFormat="1" x14ac:dyDescent="0.2">
      <c r="B72" s="30" t="s">
        <v>77</v>
      </c>
      <c r="C72" s="9" t="s">
        <v>78</v>
      </c>
      <c r="D72" s="23" t="s">
        <v>7</v>
      </c>
      <c r="E72" s="3"/>
      <c r="F72" s="23" t="s">
        <v>7</v>
      </c>
      <c r="G72" s="3"/>
      <c r="H72" s="23" t="s">
        <v>7</v>
      </c>
      <c r="I72" s="23"/>
      <c r="J72" s="22">
        <v>7316</v>
      </c>
      <c r="K72" s="3"/>
      <c r="L72" s="15">
        <v>41426</v>
      </c>
    </row>
    <row r="73" spans="2:13" s="1" customFormat="1" x14ac:dyDescent="0.2">
      <c r="B73" s="24" t="s">
        <v>79</v>
      </c>
      <c r="C73" s="3" t="s">
        <v>80</v>
      </c>
      <c r="D73" s="13">
        <v>533571</v>
      </c>
      <c r="E73" s="3"/>
      <c r="F73" s="13">
        <v>567382</v>
      </c>
      <c r="G73" s="3"/>
      <c r="H73" s="13">
        <v>435681</v>
      </c>
      <c r="I73" s="3"/>
      <c r="J73" s="22">
        <v>507989</v>
      </c>
      <c r="K73" s="3"/>
      <c r="L73" s="15">
        <v>509786</v>
      </c>
    </row>
    <row r="74" spans="2:13" s="1" customFormat="1" x14ac:dyDescent="0.2">
      <c r="B74" s="24" t="s">
        <v>81</v>
      </c>
      <c r="C74" s="3" t="s">
        <v>82</v>
      </c>
      <c r="D74" s="21"/>
      <c r="E74" s="3"/>
      <c r="F74" s="21"/>
      <c r="G74" s="3"/>
      <c r="H74" s="21"/>
      <c r="I74" s="3"/>
      <c r="J74" s="21"/>
      <c r="K74" s="3"/>
      <c r="L74" s="5"/>
    </row>
    <row r="75" spans="2:13" s="1" customFormat="1" x14ac:dyDescent="0.2">
      <c r="B75" s="24"/>
      <c r="C75" s="3" t="s">
        <v>83</v>
      </c>
      <c r="D75" s="13">
        <v>1578950</v>
      </c>
      <c r="E75" s="3"/>
      <c r="F75" s="13">
        <v>1583512</v>
      </c>
      <c r="G75" s="3"/>
      <c r="H75" s="13">
        <v>1251461</v>
      </c>
      <c r="I75" s="3"/>
      <c r="J75" s="22">
        <v>1579098</v>
      </c>
      <c r="K75" s="3"/>
      <c r="L75" s="15">
        <v>1424692</v>
      </c>
    </row>
    <row r="76" spans="2:13" s="1" customFormat="1" x14ac:dyDescent="0.2">
      <c r="B76" s="24" t="s">
        <v>84</v>
      </c>
      <c r="C76" s="3" t="s">
        <v>85</v>
      </c>
      <c r="D76" s="21"/>
      <c r="E76" s="3"/>
      <c r="F76" s="21"/>
      <c r="G76" s="3"/>
      <c r="H76" s="21"/>
      <c r="I76" s="3"/>
      <c r="J76" s="21"/>
      <c r="K76" s="3"/>
      <c r="L76" s="10"/>
    </row>
    <row r="77" spans="2:13" s="1" customFormat="1" ht="12.75" customHeight="1" x14ac:dyDescent="0.2">
      <c r="B77" s="24"/>
      <c r="C77" s="3" t="s">
        <v>86</v>
      </c>
      <c r="D77" s="13">
        <v>364009</v>
      </c>
      <c r="E77" s="3"/>
      <c r="F77" s="13">
        <v>360458</v>
      </c>
      <c r="G77" s="3"/>
      <c r="H77" s="13">
        <v>273654</v>
      </c>
      <c r="I77" s="3"/>
      <c r="J77" s="22">
        <v>367556</v>
      </c>
      <c r="K77" s="3"/>
      <c r="L77" s="15">
        <v>341686</v>
      </c>
    </row>
    <row r="78" spans="2:13" s="1" customFormat="1" x14ac:dyDescent="0.2">
      <c r="B78" s="3"/>
      <c r="C78" s="3"/>
      <c r="D78" s="4"/>
      <c r="E78" s="3"/>
      <c r="F78" s="4"/>
      <c r="G78" s="3"/>
      <c r="H78" s="4"/>
      <c r="I78" s="3"/>
      <c r="J78" s="4"/>
      <c r="K78" s="3"/>
    </row>
    <row r="79" spans="2:13" s="1" customFormat="1" x14ac:dyDescent="0.2">
      <c r="B79" s="24"/>
      <c r="C79" s="11" t="s">
        <v>87</v>
      </c>
      <c r="D79" s="8">
        <v>5226190</v>
      </c>
      <c r="E79" s="3"/>
      <c r="F79" s="8">
        <v>5202696</v>
      </c>
      <c r="G79" s="3"/>
      <c r="H79" s="8">
        <f>SUM(H81:H96)</f>
        <v>6918605</v>
      </c>
      <c r="I79" s="3"/>
      <c r="J79" s="8">
        <f>SUM(J81:J96)</f>
        <v>5690881</v>
      </c>
      <c r="K79" s="3"/>
      <c r="L79" s="8">
        <f>SUM(L81:L96)</f>
        <v>5799991</v>
      </c>
    </row>
    <row r="80" spans="2:13" s="1" customFormat="1" x14ac:dyDescent="0.2">
      <c r="B80" s="3"/>
      <c r="C80" s="3"/>
      <c r="D80" s="4"/>
      <c r="E80" s="3"/>
      <c r="F80" s="4"/>
      <c r="G80" s="3"/>
      <c r="H80" s="4"/>
      <c r="I80" s="3"/>
      <c r="J80" s="4"/>
      <c r="K80" s="3"/>
    </row>
    <row r="81" spans="2:13" s="1" customFormat="1" x14ac:dyDescent="0.2">
      <c r="B81" s="12" t="s">
        <v>88</v>
      </c>
      <c r="C81" s="3" t="s">
        <v>89</v>
      </c>
      <c r="D81" s="13">
        <v>432085</v>
      </c>
      <c r="E81" s="3"/>
      <c r="F81" s="13">
        <v>442566</v>
      </c>
      <c r="G81" s="3"/>
      <c r="H81" s="13">
        <v>552112</v>
      </c>
      <c r="I81" s="3"/>
      <c r="J81" s="22">
        <v>672490</v>
      </c>
      <c r="K81" s="3"/>
      <c r="L81" s="15">
        <v>518068</v>
      </c>
    </row>
    <row r="82" spans="2:13" s="1" customFormat="1" x14ac:dyDescent="0.2">
      <c r="B82" s="12" t="s">
        <v>90</v>
      </c>
      <c r="C82" s="3" t="s">
        <v>91</v>
      </c>
      <c r="D82" s="13">
        <v>101826</v>
      </c>
      <c r="E82" s="3"/>
      <c r="F82" s="13">
        <v>112017</v>
      </c>
      <c r="G82" s="3"/>
      <c r="H82" s="13">
        <v>79639</v>
      </c>
      <c r="I82" s="3"/>
      <c r="J82" s="22">
        <v>147854</v>
      </c>
      <c r="K82" s="3"/>
      <c r="L82" s="15">
        <v>158767</v>
      </c>
    </row>
    <row r="83" spans="2:13" s="1" customFormat="1" x14ac:dyDescent="0.2">
      <c r="B83" s="12" t="s">
        <v>92</v>
      </c>
      <c r="C83" s="3" t="s">
        <v>93</v>
      </c>
      <c r="D83" s="13">
        <v>40893</v>
      </c>
      <c r="E83" s="3"/>
      <c r="F83" s="13">
        <v>40712</v>
      </c>
      <c r="G83" s="3"/>
      <c r="H83" s="13">
        <v>55455</v>
      </c>
      <c r="I83" s="3"/>
      <c r="J83" s="22">
        <v>56809</v>
      </c>
      <c r="K83" s="3"/>
      <c r="L83" s="15">
        <v>49893</v>
      </c>
    </row>
    <row r="84" spans="2:13" s="1" customFormat="1" x14ac:dyDescent="0.2">
      <c r="B84" s="12" t="s">
        <v>94</v>
      </c>
      <c r="C84" s="3" t="s">
        <v>95</v>
      </c>
      <c r="D84" s="13">
        <v>122527</v>
      </c>
      <c r="E84" s="3"/>
      <c r="F84" s="13">
        <v>87897</v>
      </c>
      <c r="G84" s="3"/>
      <c r="H84" s="13">
        <v>74371</v>
      </c>
      <c r="I84" s="3"/>
      <c r="J84" s="22">
        <v>222648</v>
      </c>
      <c r="K84" s="3"/>
      <c r="L84" s="15">
        <v>176628</v>
      </c>
    </row>
    <row r="85" spans="2:13" s="1" customFormat="1" x14ac:dyDescent="0.2">
      <c r="B85" s="31" t="s">
        <v>96</v>
      </c>
      <c r="C85" s="3" t="s">
        <v>97</v>
      </c>
      <c r="D85" s="13">
        <v>129341</v>
      </c>
      <c r="E85" s="3"/>
      <c r="F85" s="13">
        <v>121763</v>
      </c>
      <c r="G85" s="3"/>
      <c r="H85" s="13">
        <v>138558</v>
      </c>
      <c r="I85" s="3"/>
      <c r="J85" s="22">
        <v>149433</v>
      </c>
      <c r="K85" s="3"/>
      <c r="L85" s="15">
        <v>124119</v>
      </c>
    </row>
    <row r="86" spans="2:13" s="1" customFormat="1" x14ac:dyDescent="0.2">
      <c r="B86" s="12" t="s">
        <v>98</v>
      </c>
      <c r="C86" s="3" t="s">
        <v>99</v>
      </c>
      <c r="D86" s="13">
        <v>3267473</v>
      </c>
      <c r="E86" s="3"/>
      <c r="F86" s="13">
        <v>3200309</v>
      </c>
      <c r="G86" s="3"/>
      <c r="H86" s="13">
        <v>3140432</v>
      </c>
      <c r="I86" s="3"/>
      <c r="J86" s="22">
        <v>2635060</v>
      </c>
      <c r="K86" s="3"/>
      <c r="L86" s="15">
        <v>2381088</v>
      </c>
    </row>
    <row r="87" spans="2:13" s="1" customFormat="1" x14ac:dyDescent="0.2">
      <c r="B87" s="24" t="s">
        <v>100</v>
      </c>
      <c r="C87" s="3" t="s">
        <v>101</v>
      </c>
      <c r="D87" s="13">
        <v>377118</v>
      </c>
      <c r="E87" s="3"/>
      <c r="F87" s="13">
        <v>315377</v>
      </c>
      <c r="G87" s="3"/>
      <c r="H87" s="13">
        <v>935491</v>
      </c>
      <c r="I87" s="3"/>
      <c r="J87" s="22">
        <v>639588</v>
      </c>
      <c r="K87" s="3"/>
      <c r="L87" s="15">
        <v>532787</v>
      </c>
    </row>
    <row r="88" spans="2:13" s="1" customFormat="1" x14ac:dyDescent="0.2">
      <c r="B88" s="24" t="s">
        <v>102</v>
      </c>
      <c r="C88" s="3" t="s">
        <v>103</v>
      </c>
      <c r="D88" s="32" t="s">
        <v>7</v>
      </c>
      <c r="E88" s="3"/>
      <c r="F88" s="32" t="s">
        <v>7</v>
      </c>
      <c r="G88" s="3"/>
      <c r="H88" s="13">
        <v>687555</v>
      </c>
      <c r="I88" s="3"/>
      <c r="J88" s="22">
        <v>40259</v>
      </c>
      <c r="K88" s="3"/>
      <c r="L88" s="15">
        <v>461741</v>
      </c>
    </row>
    <row r="89" spans="2:13" s="1" customFormat="1" x14ac:dyDescent="0.2">
      <c r="B89" s="24" t="s">
        <v>104</v>
      </c>
      <c r="C89" s="3" t="s">
        <v>105</v>
      </c>
      <c r="D89" s="13">
        <v>433683</v>
      </c>
      <c r="E89" s="3"/>
      <c r="F89" s="13">
        <v>504811</v>
      </c>
      <c r="G89" s="3"/>
      <c r="H89" s="13">
        <v>382939</v>
      </c>
      <c r="I89" s="3"/>
      <c r="J89" s="22">
        <v>473739</v>
      </c>
      <c r="K89" s="3"/>
      <c r="L89" s="15">
        <v>412122</v>
      </c>
    </row>
    <row r="90" spans="2:13" s="1" customFormat="1" x14ac:dyDescent="0.2">
      <c r="B90" s="24" t="s">
        <v>106</v>
      </c>
      <c r="C90" s="3" t="s">
        <v>107</v>
      </c>
      <c r="D90" s="32" t="s">
        <v>7</v>
      </c>
      <c r="F90" s="32" t="s">
        <v>7</v>
      </c>
      <c r="G90" s="3"/>
      <c r="H90" s="13">
        <v>179637</v>
      </c>
      <c r="I90" s="3"/>
      <c r="J90" s="22">
        <v>64779</v>
      </c>
      <c r="K90" s="3"/>
      <c r="L90" s="15">
        <v>163216</v>
      </c>
      <c r="M90" s="3"/>
    </row>
    <row r="91" spans="2:13" s="1" customFormat="1" x14ac:dyDescent="0.2">
      <c r="B91" s="24" t="s">
        <v>108</v>
      </c>
      <c r="C91" s="3" t="s">
        <v>109</v>
      </c>
      <c r="D91" s="32" t="s">
        <v>7</v>
      </c>
      <c r="F91" s="32" t="s">
        <v>7</v>
      </c>
      <c r="G91" s="3"/>
      <c r="H91" s="27" t="s">
        <v>7</v>
      </c>
      <c r="I91" s="3"/>
      <c r="J91" s="22" t="s">
        <v>7</v>
      </c>
      <c r="K91" s="3"/>
      <c r="L91" s="15">
        <v>230864</v>
      </c>
      <c r="M91" s="3"/>
    </row>
    <row r="92" spans="2:13" s="1" customFormat="1" x14ac:dyDescent="0.2">
      <c r="B92" s="24" t="s">
        <v>110</v>
      </c>
      <c r="C92" s="3" t="s">
        <v>111</v>
      </c>
      <c r="D92" s="32" t="s">
        <v>7</v>
      </c>
      <c r="F92" s="32" t="s">
        <v>7</v>
      </c>
      <c r="G92" s="3"/>
      <c r="H92" s="13">
        <v>270489</v>
      </c>
      <c r="I92" s="3"/>
      <c r="J92" s="22">
        <v>24320</v>
      </c>
      <c r="K92" s="3"/>
      <c r="L92" s="32" t="s">
        <v>7</v>
      </c>
      <c r="M92" s="3"/>
    </row>
    <row r="93" spans="2:13" s="1" customFormat="1" x14ac:dyDescent="0.2">
      <c r="B93" s="24" t="s">
        <v>112</v>
      </c>
      <c r="C93" s="3" t="s">
        <v>113</v>
      </c>
      <c r="D93" s="32" t="s">
        <v>7</v>
      </c>
      <c r="F93" s="32" t="s">
        <v>7</v>
      </c>
      <c r="G93" s="3"/>
      <c r="H93" s="13">
        <v>18103</v>
      </c>
      <c r="I93" s="3"/>
      <c r="J93" s="27" t="s">
        <v>7</v>
      </c>
      <c r="K93" s="3"/>
      <c r="L93" s="32" t="s">
        <v>7</v>
      </c>
      <c r="M93" s="3"/>
    </row>
    <row r="94" spans="2:13" s="1" customFormat="1" x14ac:dyDescent="0.2">
      <c r="B94" s="24" t="s">
        <v>114</v>
      </c>
      <c r="C94" s="3" t="s">
        <v>115</v>
      </c>
      <c r="D94" s="13">
        <v>243444</v>
      </c>
      <c r="E94" s="3"/>
      <c r="F94" s="13">
        <v>270266</v>
      </c>
      <c r="G94" s="3"/>
      <c r="H94" s="13">
        <v>275743</v>
      </c>
      <c r="I94" s="3"/>
      <c r="J94" s="22">
        <v>354713</v>
      </c>
      <c r="K94" s="3"/>
      <c r="L94" s="15">
        <v>372341</v>
      </c>
    </row>
    <row r="95" spans="2:13" s="1" customFormat="1" x14ac:dyDescent="0.2">
      <c r="B95" s="24" t="s">
        <v>116</v>
      </c>
      <c r="C95" s="3" t="s">
        <v>117</v>
      </c>
      <c r="D95" s="13">
        <v>77800</v>
      </c>
      <c r="E95" s="3"/>
      <c r="F95" s="13">
        <v>106978</v>
      </c>
      <c r="G95" s="3"/>
      <c r="H95" s="13">
        <v>127166</v>
      </c>
      <c r="I95" s="3"/>
      <c r="J95" s="22">
        <v>209189</v>
      </c>
      <c r="K95" s="3"/>
      <c r="L95" s="15">
        <v>218357</v>
      </c>
    </row>
    <row r="96" spans="2:13" s="1" customFormat="1" x14ac:dyDescent="0.2">
      <c r="B96" s="24" t="s">
        <v>118</v>
      </c>
      <c r="C96" s="3" t="s">
        <v>119</v>
      </c>
      <c r="D96" s="25" t="s">
        <v>7</v>
      </c>
      <c r="E96" s="3"/>
      <c r="F96" s="25" t="s">
        <v>7</v>
      </c>
      <c r="G96" s="3"/>
      <c r="H96" s="13">
        <v>915</v>
      </c>
      <c r="I96" s="3"/>
      <c r="J96" s="27" t="s">
        <v>7</v>
      </c>
      <c r="K96" s="3"/>
      <c r="L96" s="25" t="s">
        <v>7</v>
      </c>
    </row>
    <row r="97" spans="2:12" s="1" customFormat="1" x14ac:dyDescent="0.2">
      <c r="B97" s="24"/>
      <c r="C97" s="9"/>
      <c r="D97" s="21"/>
      <c r="E97" s="3"/>
      <c r="F97" s="21"/>
      <c r="G97" s="3"/>
      <c r="H97" s="21"/>
      <c r="I97" s="3"/>
      <c r="J97" s="21"/>
      <c r="K97" s="3"/>
      <c r="L97" s="10"/>
    </row>
    <row r="98" spans="2:12" s="1" customFormat="1" x14ac:dyDescent="0.2">
      <c r="B98" s="24"/>
      <c r="C98" s="11" t="s">
        <v>120</v>
      </c>
      <c r="D98" s="8">
        <v>1003296</v>
      </c>
      <c r="E98" s="3"/>
      <c r="F98" s="8">
        <v>786679</v>
      </c>
      <c r="G98" s="3"/>
      <c r="H98" s="8">
        <f>SUM(H100:H111)</f>
        <v>1319983</v>
      </c>
      <c r="I98" s="3"/>
      <c r="J98" s="8">
        <f>SUM(J100:J111)</f>
        <v>1986926</v>
      </c>
      <c r="K98" s="3"/>
      <c r="L98" s="8">
        <f>SUM(L100:L111)</f>
        <v>2604019</v>
      </c>
    </row>
    <row r="99" spans="2:12" s="1" customFormat="1" x14ac:dyDescent="0.2">
      <c r="B99" s="24"/>
      <c r="C99" s="9"/>
      <c r="D99" s="21"/>
      <c r="E99" s="3"/>
      <c r="F99" s="21"/>
      <c r="G99" s="3"/>
      <c r="H99" s="21"/>
      <c r="I99" s="3"/>
      <c r="J99" s="21"/>
      <c r="K99" s="3"/>
      <c r="L99" s="10"/>
    </row>
    <row r="100" spans="2:12" s="1" customFormat="1" x14ac:dyDescent="0.2">
      <c r="B100" s="12" t="s">
        <v>121</v>
      </c>
      <c r="C100" s="3" t="s">
        <v>122</v>
      </c>
      <c r="D100" s="13">
        <v>89770</v>
      </c>
      <c r="E100" s="3"/>
      <c r="F100" s="13">
        <v>105810</v>
      </c>
      <c r="G100" s="3"/>
      <c r="H100" s="13">
        <v>91540</v>
      </c>
      <c r="I100" s="3"/>
      <c r="J100" s="33">
        <v>97977</v>
      </c>
      <c r="K100" s="3"/>
      <c r="L100" s="15">
        <v>75053</v>
      </c>
    </row>
    <row r="101" spans="2:12" s="1" customFormat="1" x14ac:dyDescent="0.2">
      <c r="B101" s="34" t="s">
        <v>123</v>
      </c>
      <c r="C101" s="3" t="s">
        <v>124</v>
      </c>
      <c r="D101" s="13">
        <v>88829</v>
      </c>
      <c r="E101" s="3"/>
      <c r="F101" s="13">
        <v>71410</v>
      </c>
      <c r="G101" s="3"/>
      <c r="H101" s="13">
        <v>123616</v>
      </c>
      <c r="I101" s="3"/>
      <c r="J101" s="33">
        <v>86445</v>
      </c>
      <c r="K101" s="3"/>
      <c r="L101" s="15">
        <v>121555</v>
      </c>
    </row>
    <row r="102" spans="2:12" s="1" customFormat="1" x14ac:dyDescent="0.2">
      <c r="B102" s="34" t="s">
        <v>125</v>
      </c>
      <c r="C102" s="3" t="s">
        <v>126</v>
      </c>
      <c r="D102" s="13">
        <v>43652</v>
      </c>
      <c r="E102" s="3"/>
      <c r="F102" s="13">
        <v>54046</v>
      </c>
      <c r="G102" s="3"/>
      <c r="H102" s="13">
        <v>48715</v>
      </c>
      <c r="I102" s="3"/>
      <c r="J102" s="33">
        <v>104393</v>
      </c>
      <c r="K102" s="3"/>
      <c r="L102" s="15">
        <v>116215</v>
      </c>
    </row>
    <row r="103" spans="2:12" s="1" customFormat="1" x14ac:dyDescent="0.2">
      <c r="B103" s="34" t="s">
        <v>127</v>
      </c>
      <c r="C103" s="3" t="s">
        <v>128</v>
      </c>
      <c r="D103" s="13">
        <v>89816</v>
      </c>
      <c r="E103" s="3"/>
      <c r="F103" s="13">
        <v>93584</v>
      </c>
      <c r="G103" s="3"/>
      <c r="H103" s="13">
        <v>93513</v>
      </c>
      <c r="I103" s="3"/>
      <c r="J103" s="33">
        <v>111261</v>
      </c>
      <c r="K103" s="3"/>
      <c r="L103" s="15">
        <v>63518</v>
      </c>
    </row>
    <row r="104" spans="2:12" s="1" customFormat="1" x14ac:dyDescent="0.2">
      <c r="B104" s="30" t="s">
        <v>129</v>
      </c>
      <c r="C104" s="35" t="s">
        <v>130</v>
      </c>
      <c r="D104" s="28" t="s">
        <v>7</v>
      </c>
      <c r="E104" s="3"/>
      <c r="F104" s="28" t="s">
        <v>7</v>
      </c>
      <c r="H104" s="28" t="s">
        <v>7</v>
      </c>
      <c r="I104" s="3"/>
      <c r="J104" s="36">
        <v>2059</v>
      </c>
      <c r="K104" s="3"/>
      <c r="L104" s="15">
        <v>18477</v>
      </c>
    </row>
    <row r="105" spans="2:12" s="1" customFormat="1" x14ac:dyDescent="0.2">
      <c r="B105" s="12" t="s">
        <v>131</v>
      </c>
      <c r="C105" s="3" t="s">
        <v>132</v>
      </c>
      <c r="D105" s="13">
        <v>299033</v>
      </c>
      <c r="E105" s="3"/>
      <c r="F105" s="13">
        <v>297139</v>
      </c>
      <c r="G105" s="3"/>
      <c r="H105" s="13">
        <v>390049</v>
      </c>
      <c r="I105" s="3"/>
      <c r="J105" s="37">
        <v>502794</v>
      </c>
      <c r="K105" s="3"/>
      <c r="L105" s="15">
        <v>618265</v>
      </c>
    </row>
    <row r="106" spans="2:12" s="1" customFormat="1" x14ac:dyDescent="0.2">
      <c r="B106" s="30" t="s">
        <v>133</v>
      </c>
      <c r="C106" s="35" t="s">
        <v>134</v>
      </c>
      <c r="D106" s="28" t="s">
        <v>7</v>
      </c>
      <c r="E106" s="3"/>
      <c r="F106" s="28" t="s">
        <v>7</v>
      </c>
      <c r="H106" s="28" t="s">
        <v>7</v>
      </c>
      <c r="I106" s="3"/>
      <c r="J106" s="36">
        <v>113965</v>
      </c>
      <c r="K106" s="3"/>
      <c r="L106" s="15">
        <v>262924</v>
      </c>
    </row>
    <row r="107" spans="2:12" s="1" customFormat="1" x14ac:dyDescent="0.2">
      <c r="B107" s="30" t="s">
        <v>135</v>
      </c>
      <c r="C107" s="35" t="s">
        <v>136</v>
      </c>
      <c r="D107" s="28" t="s">
        <v>7</v>
      </c>
      <c r="E107" s="3"/>
      <c r="F107" s="28" t="s">
        <v>7</v>
      </c>
      <c r="H107" s="28" t="s">
        <v>7</v>
      </c>
      <c r="I107" s="3"/>
      <c r="J107" s="36">
        <v>373343</v>
      </c>
      <c r="K107" s="3"/>
      <c r="L107" s="15">
        <v>800091</v>
      </c>
    </row>
    <row r="108" spans="2:12" s="1" customFormat="1" x14ac:dyDescent="0.2">
      <c r="B108" s="24" t="s">
        <v>137</v>
      </c>
      <c r="C108" s="3" t="s">
        <v>138</v>
      </c>
      <c r="D108" s="13">
        <v>6483</v>
      </c>
      <c r="E108" s="3"/>
      <c r="F108" s="13">
        <v>5076</v>
      </c>
      <c r="G108" s="3"/>
      <c r="H108" s="13">
        <v>3509</v>
      </c>
      <c r="I108" s="3"/>
      <c r="J108" s="28" t="s">
        <v>7</v>
      </c>
      <c r="K108" s="3"/>
      <c r="L108" s="15">
        <v>562</v>
      </c>
    </row>
    <row r="109" spans="2:12" s="1" customFormat="1" x14ac:dyDescent="0.2">
      <c r="B109" s="24" t="s">
        <v>139</v>
      </c>
      <c r="C109" s="3" t="s">
        <v>140</v>
      </c>
      <c r="D109" s="13">
        <v>53295</v>
      </c>
      <c r="E109" s="3"/>
      <c r="F109" s="13">
        <v>38370</v>
      </c>
      <c r="G109" s="3"/>
      <c r="H109" s="13">
        <v>46804</v>
      </c>
      <c r="I109" s="3"/>
      <c r="J109" s="36">
        <v>34350</v>
      </c>
      <c r="K109" s="3"/>
      <c r="L109" s="15">
        <v>34983</v>
      </c>
    </row>
    <row r="110" spans="2:12" s="1" customFormat="1" x14ac:dyDescent="0.2">
      <c r="B110" s="24" t="s">
        <v>141</v>
      </c>
      <c r="C110" s="3" t="s">
        <v>142</v>
      </c>
      <c r="D110" s="13">
        <v>22479</v>
      </c>
      <c r="E110" s="3"/>
      <c r="F110" s="13">
        <v>8846</v>
      </c>
      <c r="G110" s="3"/>
      <c r="H110" s="13">
        <v>47044</v>
      </c>
      <c r="I110" s="3"/>
      <c r="J110" s="36">
        <v>63695</v>
      </c>
      <c r="K110" s="3"/>
      <c r="L110" s="15">
        <v>43088</v>
      </c>
    </row>
    <row r="111" spans="2:12" s="1" customFormat="1" x14ac:dyDescent="0.2">
      <c r="B111" s="24" t="s">
        <v>143</v>
      </c>
      <c r="C111" s="3" t="s">
        <v>144</v>
      </c>
      <c r="D111" s="13">
        <v>309939</v>
      </c>
      <c r="E111" s="3"/>
      <c r="F111" s="13">
        <v>112398</v>
      </c>
      <c r="G111" s="3"/>
      <c r="H111" s="13">
        <v>475193</v>
      </c>
      <c r="I111" s="3"/>
      <c r="J111" s="36">
        <v>496644</v>
      </c>
      <c r="K111" s="3"/>
      <c r="L111" s="15">
        <v>449288</v>
      </c>
    </row>
    <row r="112" spans="2:12" s="1" customFormat="1" x14ac:dyDescent="0.2">
      <c r="B112" s="24"/>
      <c r="C112" s="9"/>
      <c r="D112" s="16"/>
      <c r="E112" s="3"/>
      <c r="F112" s="16"/>
      <c r="G112" s="3"/>
      <c r="H112" s="16"/>
      <c r="I112" s="3"/>
      <c r="J112" s="16"/>
      <c r="K112" s="3"/>
      <c r="L112" s="28"/>
    </row>
    <row r="113" spans="2:12" s="1" customFormat="1" x14ac:dyDescent="0.2">
      <c r="B113" s="24"/>
      <c r="C113" s="11" t="s">
        <v>145</v>
      </c>
      <c r="D113" s="8">
        <v>966627</v>
      </c>
      <c r="E113" s="3"/>
      <c r="F113" s="8">
        <v>510410</v>
      </c>
      <c r="G113" s="3"/>
      <c r="H113" s="8">
        <f>SUM(H115:H116)</f>
        <v>830979</v>
      </c>
      <c r="I113" s="3"/>
      <c r="J113" s="8">
        <f>SUM(J115:J117)</f>
        <v>1275268</v>
      </c>
      <c r="K113" s="3"/>
      <c r="L113" s="8">
        <f>SUM(L115:L117)</f>
        <v>1365361</v>
      </c>
    </row>
    <row r="114" spans="2:12" s="1" customFormat="1" x14ac:dyDescent="0.2">
      <c r="B114" s="24"/>
      <c r="C114" s="9"/>
      <c r="D114" s="21"/>
      <c r="E114" s="3"/>
      <c r="F114" s="21"/>
      <c r="G114" s="3"/>
      <c r="H114" s="21"/>
      <c r="I114" s="3"/>
      <c r="J114" s="21"/>
      <c r="K114" s="3"/>
      <c r="L114" s="10"/>
    </row>
    <row r="115" spans="2:12" s="1" customFormat="1" x14ac:dyDescent="0.2">
      <c r="B115" s="24" t="s">
        <v>146</v>
      </c>
      <c r="C115" s="3" t="s">
        <v>147</v>
      </c>
      <c r="D115" s="13">
        <v>217604</v>
      </c>
      <c r="E115" s="3"/>
      <c r="F115" s="13">
        <v>42291</v>
      </c>
      <c r="G115" s="3"/>
      <c r="H115" s="13">
        <v>128532</v>
      </c>
      <c r="I115" s="3"/>
      <c r="J115" s="36">
        <v>158801</v>
      </c>
      <c r="K115" s="3"/>
      <c r="L115" s="15">
        <v>194455</v>
      </c>
    </row>
    <row r="116" spans="2:12" s="1" customFormat="1" x14ac:dyDescent="0.2">
      <c r="B116" s="24" t="s">
        <v>148</v>
      </c>
      <c r="C116" s="3" t="s">
        <v>149</v>
      </c>
      <c r="D116" s="13">
        <v>749023</v>
      </c>
      <c r="E116" s="3"/>
      <c r="F116" s="13">
        <v>468119</v>
      </c>
      <c r="G116" s="3"/>
      <c r="H116" s="13">
        <v>702447</v>
      </c>
      <c r="I116" s="3"/>
      <c r="J116" s="36">
        <v>630183</v>
      </c>
      <c r="K116" s="3"/>
      <c r="L116" s="15">
        <v>832496</v>
      </c>
    </row>
    <row r="117" spans="2:12" s="1" customFormat="1" x14ac:dyDescent="0.2">
      <c r="B117" s="30" t="s">
        <v>150</v>
      </c>
      <c r="C117" s="35" t="s">
        <v>151</v>
      </c>
      <c r="D117" s="28" t="s">
        <v>7</v>
      </c>
      <c r="E117" s="3"/>
      <c r="F117" s="28" t="s">
        <v>7</v>
      </c>
      <c r="H117" s="28" t="s">
        <v>7</v>
      </c>
      <c r="I117" s="3"/>
      <c r="J117" s="36">
        <v>486284</v>
      </c>
      <c r="K117" s="3"/>
      <c r="L117" s="15">
        <v>338410</v>
      </c>
    </row>
    <row r="118" spans="2:12" s="1" customFormat="1" x14ac:dyDescent="0.2">
      <c r="B118" s="24"/>
      <c r="C118" s="3"/>
      <c r="D118" s="13"/>
      <c r="E118" s="3"/>
      <c r="F118" s="13"/>
      <c r="G118" s="3"/>
      <c r="H118" s="13"/>
      <c r="I118" s="3"/>
      <c r="J118" s="13"/>
      <c r="K118" s="3"/>
      <c r="L118" s="13"/>
    </row>
    <row r="119" spans="2:12" s="1" customFormat="1" x14ac:dyDescent="0.2">
      <c r="B119" s="38"/>
      <c r="C119" s="39" t="s">
        <v>152</v>
      </c>
      <c r="D119" s="7">
        <v>1295020</v>
      </c>
      <c r="F119" s="7">
        <v>730848</v>
      </c>
      <c r="H119" s="7">
        <f>SUM(H122:H128)</f>
        <v>749087</v>
      </c>
      <c r="J119" s="7">
        <f>SUM(J122:J128)</f>
        <v>1708598</v>
      </c>
      <c r="L119" s="7">
        <f>SUM(L122:L128)</f>
        <v>1469055</v>
      </c>
    </row>
    <row r="120" spans="2:12" s="1" customFormat="1" x14ac:dyDescent="0.2">
      <c r="B120" s="38"/>
      <c r="C120" s="40"/>
      <c r="D120" s="41"/>
      <c r="F120" s="41"/>
      <c r="H120" s="41"/>
      <c r="J120" s="41"/>
      <c r="L120" s="10"/>
    </row>
    <row r="121" spans="2:12" s="1" customFormat="1" x14ac:dyDescent="0.2">
      <c r="B121" s="42" t="s">
        <v>153</v>
      </c>
      <c r="C121" s="1" t="s">
        <v>154</v>
      </c>
      <c r="D121" s="5"/>
      <c r="F121" s="5"/>
      <c r="H121" s="5"/>
      <c r="J121" s="5"/>
      <c r="L121" s="5"/>
    </row>
    <row r="122" spans="2:12" s="1" customFormat="1" x14ac:dyDescent="0.2">
      <c r="B122" s="42"/>
      <c r="C122" s="1" t="s">
        <v>155</v>
      </c>
      <c r="D122" s="13">
        <v>73746</v>
      </c>
      <c r="F122" s="13">
        <v>71659</v>
      </c>
      <c r="H122" s="13">
        <v>75461</v>
      </c>
      <c r="J122" s="36">
        <v>76822</v>
      </c>
      <c r="L122" s="15">
        <v>70858</v>
      </c>
    </row>
    <row r="123" spans="2:12" s="1" customFormat="1" x14ac:dyDescent="0.2">
      <c r="B123" s="38" t="s">
        <v>156</v>
      </c>
      <c r="C123" s="1" t="s">
        <v>157</v>
      </c>
      <c r="D123" s="13">
        <v>224796</v>
      </c>
      <c r="F123" s="17" t="s">
        <v>7</v>
      </c>
      <c r="H123" s="13">
        <v>220843</v>
      </c>
      <c r="J123" s="36">
        <v>443105</v>
      </c>
      <c r="L123" s="15">
        <v>293677</v>
      </c>
    </row>
    <row r="124" spans="2:12" s="1" customFormat="1" x14ac:dyDescent="0.2">
      <c r="B124" s="38" t="s">
        <v>158</v>
      </c>
      <c r="C124" s="1" t="s">
        <v>159</v>
      </c>
      <c r="D124" s="13">
        <v>493245</v>
      </c>
      <c r="F124" s="13">
        <v>287206</v>
      </c>
      <c r="H124" s="13">
        <v>41680</v>
      </c>
      <c r="J124" s="36">
        <v>516887</v>
      </c>
      <c r="L124" s="15">
        <v>364521</v>
      </c>
    </row>
    <row r="125" spans="2:12" s="1" customFormat="1" x14ac:dyDescent="0.2">
      <c r="B125" s="38" t="s">
        <v>160</v>
      </c>
      <c r="C125" s="1" t="s">
        <v>161</v>
      </c>
      <c r="D125" s="28" t="s">
        <v>7</v>
      </c>
      <c r="F125" s="13">
        <v>835</v>
      </c>
      <c r="H125" s="13">
        <v>1258</v>
      </c>
      <c r="J125" s="28" t="s">
        <v>7</v>
      </c>
      <c r="L125" s="15">
        <v>6664</v>
      </c>
    </row>
    <row r="126" spans="2:12" s="1" customFormat="1" x14ac:dyDescent="0.2">
      <c r="B126" s="43" t="s">
        <v>162</v>
      </c>
      <c r="C126" s="1" t="s">
        <v>163</v>
      </c>
      <c r="D126" s="13">
        <v>4683</v>
      </c>
      <c r="F126" s="13">
        <v>5871</v>
      </c>
      <c r="H126" s="13">
        <v>22028</v>
      </c>
      <c r="J126" s="36">
        <v>27936</v>
      </c>
      <c r="L126" s="15">
        <v>42611</v>
      </c>
    </row>
    <row r="127" spans="2:12" s="1" customFormat="1" x14ac:dyDescent="0.2">
      <c r="B127" s="38" t="s">
        <v>164</v>
      </c>
      <c r="C127" s="1" t="s">
        <v>165</v>
      </c>
      <c r="D127" s="13">
        <v>319455</v>
      </c>
      <c r="F127" s="13">
        <v>172731</v>
      </c>
      <c r="H127" s="13">
        <v>57724</v>
      </c>
      <c r="J127" s="36">
        <v>301388</v>
      </c>
      <c r="L127" s="15">
        <v>307277</v>
      </c>
    </row>
    <row r="128" spans="2:12" s="1" customFormat="1" x14ac:dyDescent="0.2">
      <c r="B128" s="38" t="s">
        <v>166</v>
      </c>
      <c r="C128" s="1" t="s">
        <v>167</v>
      </c>
      <c r="D128" s="13">
        <v>179095</v>
      </c>
      <c r="F128" s="13">
        <v>192546</v>
      </c>
      <c r="H128" s="13">
        <v>330093</v>
      </c>
      <c r="J128" s="36">
        <v>342460</v>
      </c>
      <c r="L128" s="15">
        <v>383447</v>
      </c>
    </row>
    <row r="129" spans="2:13" s="1" customFormat="1" x14ac:dyDescent="0.2">
      <c r="B129" s="38"/>
      <c r="D129" s="13"/>
      <c r="F129" s="13"/>
      <c r="H129" s="5"/>
      <c r="J129" s="5"/>
      <c r="L129" s="13"/>
    </row>
    <row r="130" spans="2:13" s="1" customFormat="1" x14ac:dyDescent="0.2">
      <c r="B130" s="38"/>
      <c r="C130" s="40"/>
      <c r="D130" s="41"/>
      <c r="F130" s="41"/>
      <c r="H130" s="41"/>
      <c r="J130" s="41"/>
      <c r="L130" s="10"/>
    </row>
    <row r="131" spans="2:13" s="1" customFormat="1" ht="12.75" customHeight="1" x14ac:dyDescent="0.2">
      <c r="B131" s="68" t="s">
        <v>223</v>
      </c>
      <c r="C131" s="68"/>
      <c r="D131" s="44"/>
      <c r="F131" s="44"/>
      <c r="H131" s="45"/>
      <c r="I131" s="45"/>
      <c r="J131" s="45"/>
      <c r="K131" s="45"/>
    </row>
    <row r="132" spans="2:13" s="1" customFormat="1" x14ac:dyDescent="0.2">
      <c r="B132" s="69"/>
      <c r="C132" s="69"/>
      <c r="D132" s="44"/>
      <c r="F132" s="44"/>
      <c r="H132" s="5"/>
      <c r="J132" s="5"/>
    </row>
    <row r="133" spans="2:13" s="1" customFormat="1" ht="12.75" customHeight="1" x14ac:dyDescent="0.2">
      <c r="B133" s="66" t="s">
        <v>0</v>
      </c>
      <c r="C133" s="59" t="s">
        <v>1</v>
      </c>
      <c r="D133" s="59" t="s">
        <v>229</v>
      </c>
      <c r="E133" s="59"/>
      <c r="F133" s="59" t="s">
        <v>225</v>
      </c>
      <c r="G133" s="59"/>
      <c r="H133" s="59" t="s">
        <v>226</v>
      </c>
      <c r="I133" s="59"/>
      <c r="J133" s="59" t="s">
        <v>227</v>
      </c>
      <c r="K133" s="59"/>
      <c r="L133" s="61" t="s">
        <v>228</v>
      </c>
      <c r="M133" s="61"/>
    </row>
    <row r="134" spans="2:13" s="1" customFormat="1" x14ac:dyDescent="0.2">
      <c r="B134" s="66"/>
      <c r="C134" s="59"/>
      <c r="D134" s="59"/>
      <c r="E134" s="59"/>
      <c r="F134" s="59"/>
      <c r="G134" s="59"/>
      <c r="H134" s="59"/>
      <c r="I134" s="59"/>
      <c r="J134" s="59"/>
      <c r="K134" s="59"/>
      <c r="L134" s="61"/>
      <c r="M134" s="61"/>
    </row>
    <row r="135" spans="2:13" s="1" customFormat="1" x14ac:dyDescent="0.2">
      <c r="B135" s="66"/>
      <c r="C135" s="59"/>
      <c r="D135" s="59"/>
      <c r="E135" s="59"/>
      <c r="F135" s="59"/>
      <c r="G135" s="59"/>
      <c r="H135" s="59"/>
      <c r="I135" s="59"/>
      <c r="J135" s="59"/>
      <c r="K135" s="59"/>
      <c r="L135" s="61"/>
      <c r="M135" s="61"/>
    </row>
    <row r="136" spans="2:13" s="1" customFormat="1" x14ac:dyDescent="0.2">
      <c r="B136" s="66"/>
      <c r="C136" s="59"/>
      <c r="D136" s="63">
        <v>-1</v>
      </c>
      <c r="E136" s="64"/>
      <c r="F136" s="63">
        <v>-2</v>
      </c>
      <c r="G136" s="64"/>
      <c r="H136" s="63">
        <v>-3</v>
      </c>
      <c r="I136" s="64"/>
      <c r="J136" s="63">
        <v>-4</v>
      </c>
      <c r="K136" s="64"/>
      <c r="L136" s="63">
        <v>-5</v>
      </c>
      <c r="M136" s="64"/>
    </row>
    <row r="137" spans="2:13" s="1" customFormat="1" x14ac:dyDescent="0.2"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</row>
    <row r="138" spans="2:13" s="1" customFormat="1" x14ac:dyDescent="0.2">
      <c r="B138" s="38"/>
      <c r="C138" s="39" t="s">
        <v>168</v>
      </c>
      <c r="D138" s="17" t="s">
        <v>7</v>
      </c>
      <c r="F138" s="17" t="s">
        <v>7</v>
      </c>
      <c r="H138" s="17" t="s">
        <v>7</v>
      </c>
      <c r="J138" s="17" t="s">
        <v>7</v>
      </c>
      <c r="L138" s="17" t="s">
        <v>7</v>
      </c>
    </row>
    <row r="139" spans="2:13" s="1" customFormat="1" x14ac:dyDescent="0.2">
      <c r="B139" s="38"/>
      <c r="C139" s="40"/>
      <c r="D139" s="10"/>
      <c r="F139" s="10"/>
      <c r="H139" s="10"/>
      <c r="J139" s="10"/>
      <c r="L139" s="10"/>
    </row>
    <row r="140" spans="2:13" s="1" customFormat="1" x14ac:dyDescent="0.2">
      <c r="B140" s="38"/>
      <c r="C140" s="39" t="s">
        <v>169</v>
      </c>
      <c r="D140" s="7" t="s">
        <v>7</v>
      </c>
      <c r="F140" s="7" t="s">
        <v>7</v>
      </c>
      <c r="H140" s="7" t="s">
        <v>7</v>
      </c>
      <c r="J140" s="7" t="s">
        <v>7</v>
      </c>
      <c r="L140" s="7">
        <f>SUM(L143)</f>
        <v>945</v>
      </c>
    </row>
    <row r="141" spans="2:13" s="1" customFormat="1" x14ac:dyDescent="0.2">
      <c r="B141" s="38"/>
      <c r="C141" s="40"/>
      <c r="D141" s="10"/>
      <c r="F141" s="10"/>
      <c r="H141" s="10"/>
      <c r="J141" s="10"/>
      <c r="L141" s="10"/>
    </row>
    <row r="142" spans="2:13" s="1" customFormat="1" x14ac:dyDescent="0.2">
      <c r="B142" s="38" t="s">
        <v>170</v>
      </c>
      <c r="C142" s="1" t="s">
        <v>171</v>
      </c>
      <c r="D142" s="41"/>
      <c r="F142" s="41"/>
      <c r="H142" s="41"/>
      <c r="J142" s="41"/>
      <c r="L142" s="10"/>
    </row>
    <row r="143" spans="2:13" s="1" customFormat="1" x14ac:dyDescent="0.2">
      <c r="B143" s="49"/>
      <c r="C143" s="1" t="s">
        <v>172</v>
      </c>
      <c r="D143" s="26" t="s">
        <v>7</v>
      </c>
      <c r="F143" s="26" t="s">
        <v>7</v>
      </c>
      <c r="H143" s="26" t="s">
        <v>7</v>
      </c>
      <c r="J143" s="26" t="s">
        <v>7</v>
      </c>
      <c r="L143" s="26">
        <v>945</v>
      </c>
    </row>
    <row r="144" spans="2:13" s="1" customFormat="1" x14ac:dyDescent="0.2">
      <c r="B144" s="44"/>
      <c r="C144" s="44"/>
      <c r="D144" s="5"/>
      <c r="F144" s="5"/>
      <c r="H144" s="5"/>
      <c r="J144" s="5"/>
      <c r="L144" s="5"/>
    </row>
    <row r="145" spans="2:257" x14ac:dyDescent="0.2">
      <c r="B145" s="38"/>
      <c r="C145" s="50" t="s">
        <v>173</v>
      </c>
      <c r="D145" s="7">
        <v>932969</v>
      </c>
      <c r="F145" s="7">
        <v>718204</v>
      </c>
      <c r="H145" s="7">
        <f>SUM(H148:H172)</f>
        <v>1444271</v>
      </c>
      <c r="J145" s="7">
        <f>SUM(J148:J172)</f>
        <v>1236360</v>
      </c>
      <c r="L145" s="7">
        <f>SUM(L148:L172)</f>
        <v>1265608</v>
      </c>
    </row>
    <row r="146" spans="2:257" x14ac:dyDescent="0.2">
      <c r="B146" s="38"/>
      <c r="C146" s="40"/>
      <c r="D146" s="41"/>
      <c r="F146" s="41"/>
      <c r="H146" s="41"/>
      <c r="J146" s="41"/>
      <c r="L146" s="10"/>
    </row>
    <row r="147" spans="2:257" x14ac:dyDescent="0.2">
      <c r="B147" s="42" t="s">
        <v>174</v>
      </c>
      <c r="C147" s="1" t="s">
        <v>175</v>
      </c>
      <c r="D147" s="41"/>
      <c r="F147" s="41"/>
      <c r="H147" s="41"/>
      <c r="J147" s="41"/>
      <c r="L147" s="10"/>
    </row>
    <row r="148" spans="2:257" s="1" customFormat="1" x14ac:dyDescent="0.2">
      <c r="B148" s="42"/>
      <c r="C148" s="1" t="s">
        <v>176</v>
      </c>
      <c r="D148" s="26" t="s">
        <v>7</v>
      </c>
      <c r="F148" s="13">
        <v>47801</v>
      </c>
      <c r="H148" s="27" t="s">
        <v>7</v>
      </c>
      <c r="J148" s="36">
        <v>57189</v>
      </c>
      <c r="L148" s="15">
        <v>2802</v>
      </c>
      <c r="IV148" s="51"/>
      <c r="IW148" s="51"/>
    </row>
    <row r="149" spans="2:257" s="1" customFormat="1" x14ac:dyDescent="0.2">
      <c r="B149" s="42" t="s">
        <v>177</v>
      </c>
      <c r="C149" s="52" t="s">
        <v>178</v>
      </c>
      <c r="D149" s="26"/>
      <c r="F149" s="13"/>
      <c r="H149" s="27"/>
      <c r="J149" s="36"/>
      <c r="L149" s="13"/>
      <c r="IV149" s="51"/>
      <c r="IW149" s="51"/>
    </row>
    <row r="150" spans="2:257" s="1" customFormat="1" x14ac:dyDescent="0.2">
      <c r="B150" s="42"/>
      <c r="C150" s="1" t="s">
        <v>176</v>
      </c>
      <c r="D150" s="26" t="s">
        <v>7</v>
      </c>
      <c r="F150" s="26" t="s">
        <v>7</v>
      </c>
      <c r="H150" s="26" t="s">
        <v>7</v>
      </c>
      <c r="J150" s="26" t="s">
        <v>7</v>
      </c>
      <c r="L150" s="26" t="s">
        <v>7</v>
      </c>
      <c r="IV150" s="51"/>
      <c r="IW150" s="51"/>
    </row>
    <row r="151" spans="2:257" s="1" customFormat="1" x14ac:dyDescent="0.2">
      <c r="B151" s="42" t="s">
        <v>179</v>
      </c>
      <c r="C151" s="1" t="s">
        <v>180</v>
      </c>
      <c r="D151" s="13">
        <v>136110</v>
      </c>
      <c r="F151" s="13">
        <v>140125</v>
      </c>
      <c r="H151" s="13">
        <v>140804</v>
      </c>
      <c r="J151" s="36">
        <v>162785</v>
      </c>
      <c r="L151" s="15">
        <v>191197</v>
      </c>
      <c r="IV151" s="51"/>
      <c r="IW151" s="51"/>
    </row>
    <row r="152" spans="2:257" s="1" customFormat="1" x14ac:dyDescent="0.2">
      <c r="B152" s="38" t="s">
        <v>181</v>
      </c>
      <c r="C152" s="1" t="s">
        <v>182</v>
      </c>
      <c r="D152" s="13">
        <v>292184</v>
      </c>
      <c r="F152" s="13">
        <v>146675</v>
      </c>
      <c r="H152" s="13">
        <v>467724</v>
      </c>
      <c r="J152" s="36">
        <v>648674</v>
      </c>
      <c r="L152" s="15">
        <v>747319</v>
      </c>
      <c r="IV152" s="51"/>
      <c r="IW152" s="51"/>
    </row>
    <row r="153" spans="2:257" s="1" customFormat="1" x14ac:dyDescent="0.2">
      <c r="B153" s="38" t="s">
        <v>183</v>
      </c>
      <c r="C153" s="1" t="s">
        <v>184</v>
      </c>
      <c r="D153" s="13">
        <v>119477</v>
      </c>
      <c r="F153" s="13">
        <v>72505</v>
      </c>
      <c r="H153" s="13">
        <v>183301</v>
      </c>
      <c r="J153" s="36">
        <v>26022</v>
      </c>
      <c r="L153" s="15">
        <v>16558</v>
      </c>
      <c r="IV153" s="51"/>
      <c r="IW153" s="51"/>
    </row>
    <row r="154" spans="2:257" s="1" customFormat="1" x14ac:dyDescent="0.2">
      <c r="B154" s="38" t="s">
        <v>185</v>
      </c>
      <c r="C154" s="1" t="s">
        <v>186</v>
      </c>
      <c r="D154" s="13">
        <v>249712</v>
      </c>
      <c r="F154" s="13">
        <v>213036</v>
      </c>
      <c r="H154" s="13">
        <v>441253</v>
      </c>
      <c r="J154" s="36">
        <v>194405</v>
      </c>
      <c r="L154" s="15">
        <v>146270</v>
      </c>
      <c r="IV154" s="51"/>
      <c r="IW154" s="51"/>
    </row>
    <row r="155" spans="2:257" s="1" customFormat="1" x14ac:dyDescent="0.2">
      <c r="B155" s="38" t="s">
        <v>187</v>
      </c>
      <c r="C155" s="1" t="s">
        <v>188</v>
      </c>
      <c r="D155" s="13">
        <v>78369</v>
      </c>
      <c r="F155" s="28" t="s">
        <v>7</v>
      </c>
      <c r="H155" s="13">
        <v>7560</v>
      </c>
      <c r="J155" s="36">
        <v>69065</v>
      </c>
      <c r="L155" s="15">
        <v>12485</v>
      </c>
      <c r="IV155" s="51"/>
      <c r="IW155" s="51"/>
    </row>
    <row r="156" spans="2:257" s="1" customFormat="1" x14ac:dyDescent="0.2">
      <c r="B156" s="38" t="s">
        <v>189</v>
      </c>
      <c r="C156" s="1" t="s">
        <v>190</v>
      </c>
      <c r="D156" s="5"/>
      <c r="F156" s="5"/>
      <c r="H156" s="5"/>
      <c r="J156" s="5"/>
      <c r="L156" s="10"/>
      <c r="IV156" s="51"/>
      <c r="IW156" s="51"/>
    </row>
    <row r="157" spans="2:257" s="1" customFormat="1" x14ac:dyDescent="0.2">
      <c r="B157" s="49"/>
      <c r="C157" s="1" t="s">
        <v>191</v>
      </c>
      <c r="D157" s="28" t="s">
        <v>7</v>
      </c>
      <c r="F157" s="28" t="s">
        <v>7</v>
      </c>
      <c r="H157" s="28" t="s">
        <v>7</v>
      </c>
      <c r="J157" s="36">
        <v>3514</v>
      </c>
      <c r="L157" s="28" t="s">
        <v>7</v>
      </c>
      <c r="IV157" s="51"/>
      <c r="IW157" s="51"/>
    </row>
    <row r="158" spans="2:257" s="1" customFormat="1" x14ac:dyDescent="0.2">
      <c r="B158" s="49" t="s">
        <v>192</v>
      </c>
      <c r="C158" s="1" t="s">
        <v>193</v>
      </c>
      <c r="H158" s="28"/>
      <c r="J158" s="28"/>
      <c r="L158" s="28"/>
    </row>
    <row r="159" spans="2:257" s="1" customFormat="1" x14ac:dyDescent="0.2">
      <c r="B159" s="49"/>
      <c r="C159" s="1" t="s">
        <v>194</v>
      </c>
      <c r="D159" s="28">
        <v>200</v>
      </c>
      <c r="F159" s="28" t="s">
        <v>7</v>
      </c>
      <c r="H159" s="28">
        <v>3327</v>
      </c>
      <c r="J159" s="36">
        <v>2530</v>
      </c>
      <c r="L159" s="15">
        <v>2592</v>
      </c>
      <c r="IV159" s="51"/>
      <c r="IW159" s="51"/>
    </row>
    <row r="160" spans="2:257" s="1" customFormat="1" x14ac:dyDescent="0.2">
      <c r="B160" s="49" t="s">
        <v>195</v>
      </c>
      <c r="C160" s="1" t="s">
        <v>196</v>
      </c>
      <c r="D160" s="28"/>
      <c r="F160" s="28"/>
      <c r="H160" s="28"/>
      <c r="J160" s="28"/>
      <c r="L160" s="28"/>
      <c r="IV160" s="51"/>
      <c r="IW160" s="51"/>
    </row>
    <row r="161" spans="2:257" s="1" customFormat="1" x14ac:dyDescent="0.2">
      <c r="B161" s="49"/>
      <c r="C161" s="1" t="s">
        <v>194</v>
      </c>
      <c r="D161" s="28">
        <v>819</v>
      </c>
      <c r="F161" s="13">
        <v>1566</v>
      </c>
      <c r="H161" s="28">
        <v>3624</v>
      </c>
      <c r="J161" s="36">
        <v>15369</v>
      </c>
      <c r="L161" s="15">
        <v>16187</v>
      </c>
      <c r="IV161" s="51"/>
      <c r="IW161" s="51"/>
    </row>
    <row r="162" spans="2:257" s="1" customFormat="1" x14ac:dyDescent="0.2">
      <c r="B162" s="38" t="s">
        <v>197</v>
      </c>
      <c r="C162" s="1" t="s">
        <v>198</v>
      </c>
      <c r="D162" s="10"/>
      <c r="F162" s="10"/>
      <c r="H162" s="5"/>
      <c r="J162" s="5"/>
      <c r="L162" s="10"/>
      <c r="IV162" s="51"/>
      <c r="IW162" s="51"/>
    </row>
    <row r="163" spans="2:257" s="1" customFormat="1" x14ac:dyDescent="0.2">
      <c r="B163" s="49"/>
      <c r="C163" s="1" t="s">
        <v>191</v>
      </c>
      <c r="D163" s="13">
        <v>36505</v>
      </c>
      <c r="F163" s="13">
        <v>22033</v>
      </c>
      <c r="H163" s="5">
        <v>49333</v>
      </c>
      <c r="J163" s="36">
        <v>9323</v>
      </c>
      <c r="L163" s="15">
        <v>3592</v>
      </c>
      <c r="IV163" s="51"/>
      <c r="IW163" s="51"/>
    </row>
    <row r="164" spans="2:257" s="1" customFormat="1" x14ac:dyDescent="0.2">
      <c r="B164" s="38" t="s">
        <v>199</v>
      </c>
      <c r="C164" s="1" t="s">
        <v>200</v>
      </c>
    </row>
    <row r="165" spans="2:257" s="1" customFormat="1" x14ac:dyDescent="0.2">
      <c r="B165" s="49"/>
      <c r="C165" s="1" t="s">
        <v>191</v>
      </c>
      <c r="D165" s="28" t="s">
        <v>7</v>
      </c>
      <c r="F165" s="28" t="s">
        <v>7</v>
      </c>
      <c r="H165" s="5">
        <v>6896</v>
      </c>
      <c r="J165" s="36">
        <v>12889</v>
      </c>
      <c r="L165" s="15">
        <v>2162</v>
      </c>
      <c r="IV165" s="51"/>
      <c r="IW165" s="51"/>
    </row>
    <row r="166" spans="2:257" s="1" customFormat="1" x14ac:dyDescent="0.2">
      <c r="B166" s="49" t="s">
        <v>201</v>
      </c>
      <c r="C166" s="1" t="s">
        <v>202</v>
      </c>
      <c r="D166" s="28"/>
      <c r="F166" s="28"/>
      <c r="H166" s="5"/>
      <c r="J166" s="5"/>
      <c r="L166" s="28"/>
      <c r="IV166" s="51"/>
      <c r="IW166" s="51"/>
    </row>
    <row r="167" spans="2:257" s="1" customFormat="1" x14ac:dyDescent="0.2">
      <c r="B167" s="49"/>
      <c r="C167" s="1" t="s">
        <v>194</v>
      </c>
      <c r="D167" s="13">
        <v>15932</v>
      </c>
      <c r="F167" s="13">
        <v>68624</v>
      </c>
      <c r="H167" s="28">
        <v>123996</v>
      </c>
      <c r="J167" s="36">
        <v>26801</v>
      </c>
      <c r="L167" s="15">
        <v>124363</v>
      </c>
      <c r="IV167" s="51"/>
      <c r="IW167" s="51"/>
    </row>
    <row r="168" spans="2:257" s="1" customFormat="1" x14ac:dyDescent="0.2">
      <c r="B168" s="49" t="s">
        <v>203</v>
      </c>
      <c r="C168" s="1" t="s">
        <v>204</v>
      </c>
      <c r="D168" s="13"/>
      <c r="F168" s="13"/>
      <c r="H168" s="28"/>
      <c r="J168" s="36"/>
      <c r="L168" s="28"/>
      <c r="IV168" s="51"/>
      <c r="IW168" s="51"/>
    </row>
    <row r="169" spans="2:257" s="1" customFormat="1" x14ac:dyDescent="0.2">
      <c r="B169" s="49"/>
      <c r="C169" s="1" t="s">
        <v>194</v>
      </c>
      <c r="D169" s="28" t="s">
        <v>7</v>
      </c>
      <c r="F169" s="28" t="s">
        <v>7</v>
      </c>
      <c r="H169" s="28" t="s">
        <v>7</v>
      </c>
      <c r="J169" s="36">
        <v>701</v>
      </c>
      <c r="L169" s="15">
        <v>81</v>
      </c>
      <c r="IV169" s="51"/>
      <c r="IW169" s="51"/>
    </row>
    <row r="170" spans="2:257" s="1" customFormat="1" x14ac:dyDescent="0.2">
      <c r="B170" s="49" t="s">
        <v>205</v>
      </c>
      <c r="C170" s="1" t="s">
        <v>206</v>
      </c>
      <c r="D170" s="28"/>
      <c r="F170" s="28"/>
      <c r="H170" s="5"/>
      <c r="J170" s="5"/>
      <c r="L170" s="28"/>
      <c r="IV170" s="51"/>
      <c r="IW170" s="51"/>
    </row>
    <row r="171" spans="2:257" s="1" customFormat="1" x14ac:dyDescent="0.2">
      <c r="B171" s="49"/>
      <c r="C171" s="1" t="s">
        <v>207</v>
      </c>
      <c r="D171" s="13">
        <v>3661</v>
      </c>
      <c r="F171" s="13">
        <v>5839</v>
      </c>
      <c r="H171" s="53">
        <v>16408</v>
      </c>
      <c r="J171" s="36">
        <v>7088</v>
      </c>
      <c r="L171" s="28" t="s">
        <v>7</v>
      </c>
      <c r="IV171" s="51"/>
      <c r="IW171" s="51"/>
    </row>
    <row r="172" spans="2:257" s="1" customFormat="1" x14ac:dyDescent="0.2">
      <c r="B172" s="38" t="s">
        <v>208</v>
      </c>
      <c r="C172" s="1" t="s">
        <v>209</v>
      </c>
      <c r="D172" s="28" t="s">
        <v>7</v>
      </c>
      <c r="F172" s="28" t="s">
        <v>7</v>
      </c>
      <c r="H172" s="13">
        <v>45</v>
      </c>
      <c r="J172" s="13">
        <v>5</v>
      </c>
      <c r="L172" s="28" t="s">
        <v>7</v>
      </c>
      <c r="IV172" s="51"/>
      <c r="IW172" s="51"/>
    </row>
    <row r="173" spans="2:257" s="1" customFormat="1" x14ac:dyDescent="0.2">
      <c r="D173" s="5"/>
      <c r="F173" s="5"/>
      <c r="H173" s="5"/>
      <c r="J173" s="5"/>
      <c r="L173" s="5"/>
      <c r="IV173" s="51"/>
      <c r="IW173" s="51"/>
    </row>
    <row r="174" spans="2:257" s="1" customFormat="1" x14ac:dyDescent="0.2">
      <c r="B174" s="38"/>
      <c r="C174" s="39" t="s">
        <v>210</v>
      </c>
      <c r="D174" s="7">
        <v>236786</v>
      </c>
      <c r="F174" s="7">
        <v>219915</v>
      </c>
      <c r="H174" s="7">
        <f>SUM(H176:H180)</f>
        <v>325329</v>
      </c>
      <c r="J174" s="7">
        <f>SUM(J176:J180)</f>
        <v>268294</v>
      </c>
      <c r="L174" s="7">
        <f>SUM(L176:L180)</f>
        <v>170233</v>
      </c>
      <c r="IV174" s="51"/>
      <c r="IW174" s="51"/>
    </row>
    <row r="175" spans="2:257" s="1" customFormat="1" x14ac:dyDescent="0.2">
      <c r="B175" s="38"/>
      <c r="C175" s="39"/>
      <c r="D175" s="41"/>
      <c r="F175" s="41"/>
      <c r="H175" s="41"/>
      <c r="J175" s="41"/>
      <c r="L175" s="7"/>
      <c r="IV175" s="51"/>
      <c r="IW175" s="51"/>
    </row>
    <row r="176" spans="2:257" s="1" customFormat="1" x14ac:dyDescent="0.2">
      <c r="B176" s="42" t="s">
        <v>211</v>
      </c>
      <c r="C176" s="1" t="s">
        <v>212</v>
      </c>
      <c r="D176" s="13">
        <v>161115</v>
      </c>
      <c r="F176" s="13">
        <v>150838</v>
      </c>
      <c r="H176" s="13">
        <v>226654</v>
      </c>
      <c r="J176" s="36">
        <v>226879</v>
      </c>
      <c r="L176" s="15">
        <v>170233</v>
      </c>
      <c r="IV176" s="51"/>
      <c r="IW176" s="51"/>
    </row>
    <row r="177" spans="2:257" s="1" customFormat="1" x14ac:dyDescent="0.2">
      <c r="B177" s="42" t="s">
        <v>213</v>
      </c>
      <c r="C177" s="1" t="s">
        <v>214</v>
      </c>
      <c r="D177" s="10" t="s">
        <v>7</v>
      </c>
      <c r="F177" s="10" t="s">
        <v>7</v>
      </c>
      <c r="H177" s="10" t="s">
        <v>7</v>
      </c>
      <c r="J177" s="10" t="s">
        <v>7</v>
      </c>
      <c r="L177" s="10" t="s">
        <v>7</v>
      </c>
      <c r="IV177" s="51"/>
      <c r="IW177" s="51"/>
    </row>
    <row r="178" spans="2:257" s="1" customFormat="1" x14ac:dyDescent="0.2">
      <c r="B178" s="42" t="s">
        <v>215</v>
      </c>
      <c r="C178" s="1" t="s">
        <v>216</v>
      </c>
      <c r="D178" s="10" t="s">
        <v>7</v>
      </c>
      <c r="F178" s="10" t="s">
        <v>7</v>
      </c>
      <c r="H178" s="13">
        <v>12235</v>
      </c>
      <c r="J178" s="36">
        <v>951</v>
      </c>
      <c r="L178" s="10" t="s">
        <v>7</v>
      </c>
      <c r="IV178" s="51"/>
      <c r="IW178" s="51"/>
    </row>
    <row r="179" spans="2:257" s="1" customFormat="1" x14ac:dyDescent="0.2">
      <c r="B179" s="38" t="s">
        <v>217</v>
      </c>
      <c r="C179" s="1" t="s">
        <v>218</v>
      </c>
      <c r="D179" s="13">
        <v>62296</v>
      </c>
      <c r="F179" s="13">
        <v>58989</v>
      </c>
      <c r="H179" s="13">
        <v>71573</v>
      </c>
      <c r="J179" s="36">
        <v>34720</v>
      </c>
      <c r="L179" s="10" t="s">
        <v>7</v>
      </c>
      <c r="IV179" s="51"/>
      <c r="IW179" s="51"/>
    </row>
    <row r="180" spans="2:257" s="1" customFormat="1" x14ac:dyDescent="0.2">
      <c r="B180" s="54" t="s">
        <v>219</v>
      </c>
      <c r="C180" s="44" t="s">
        <v>220</v>
      </c>
      <c r="D180" s="13">
        <v>13375</v>
      </c>
      <c r="E180" s="44"/>
      <c r="F180" s="13">
        <v>10088</v>
      </c>
      <c r="G180" s="44"/>
      <c r="H180" s="13">
        <v>14867</v>
      </c>
      <c r="I180" s="44"/>
      <c r="J180" s="36">
        <v>5744</v>
      </c>
      <c r="K180" s="44"/>
      <c r="L180" s="10" t="s">
        <v>7</v>
      </c>
      <c r="M180" s="44"/>
      <c r="IV180" s="51"/>
      <c r="IW180" s="51"/>
    </row>
    <row r="181" spans="2:257" s="1" customFormat="1" ht="3.95" customHeight="1" x14ac:dyDescent="0.2">
      <c r="B181" s="55"/>
      <c r="C181" s="55"/>
      <c r="D181" s="56"/>
      <c r="E181" s="55"/>
      <c r="F181" s="56"/>
      <c r="G181" s="55"/>
      <c r="H181" s="56"/>
      <c r="I181" s="55"/>
      <c r="J181" s="56"/>
      <c r="K181" s="55"/>
      <c r="L181" s="56"/>
      <c r="M181" s="55"/>
      <c r="IV181" s="51"/>
      <c r="IW181" s="51"/>
    </row>
    <row r="183" spans="2:257" s="1" customFormat="1" ht="12.75" customHeight="1" x14ac:dyDescent="0.2">
      <c r="B183" s="57" t="s">
        <v>221</v>
      </c>
      <c r="C183" s="44"/>
      <c r="D183" s="58"/>
      <c r="E183" s="44"/>
      <c r="F183" s="58"/>
      <c r="G183" s="44"/>
      <c r="H183" s="58"/>
      <c r="I183" s="44"/>
      <c r="J183" s="58"/>
      <c r="K183" s="44"/>
      <c r="L183" s="58"/>
      <c r="M183" s="44"/>
      <c r="IV183" s="51"/>
      <c r="IW183" s="51"/>
    </row>
    <row r="184" spans="2:257" s="1" customFormat="1" ht="12.75" customHeight="1" x14ac:dyDescent="0.2">
      <c r="B184" s="57" t="s">
        <v>230</v>
      </c>
      <c r="D184" s="5"/>
      <c r="F184" s="5"/>
      <c r="H184" s="5"/>
      <c r="J184" s="5"/>
      <c r="IV184" s="51"/>
      <c r="IW184" s="51"/>
    </row>
    <row r="185" spans="2:257" s="1" customFormat="1" x14ac:dyDescent="0.2">
      <c r="D185" s="5"/>
      <c r="F185" s="5"/>
      <c r="H185" s="5"/>
      <c r="J185" s="5"/>
      <c r="IV185" s="51"/>
      <c r="IW185" s="51"/>
    </row>
  </sheetData>
  <mergeCells count="42">
    <mergeCell ref="H133:I135"/>
    <mergeCell ref="J133:K135"/>
    <mergeCell ref="L133:M135"/>
    <mergeCell ref="D136:E136"/>
    <mergeCell ref="F136:G136"/>
    <mergeCell ref="H136:I136"/>
    <mergeCell ref="J136:K136"/>
    <mergeCell ref="L136:M136"/>
    <mergeCell ref="F133:G135"/>
    <mergeCell ref="B131:C131"/>
    <mergeCell ref="B132:C132"/>
    <mergeCell ref="B133:B136"/>
    <mergeCell ref="C133:C136"/>
    <mergeCell ref="D133:E135"/>
    <mergeCell ref="H66:I68"/>
    <mergeCell ref="J66:K68"/>
    <mergeCell ref="L66:M68"/>
    <mergeCell ref="D69:E69"/>
    <mergeCell ref="F69:G69"/>
    <mergeCell ref="H69:I69"/>
    <mergeCell ref="J69:K69"/>
    <mergeCell ref="L69:M69"/>
    <mergeCell ref="F66:G68"/>
    <mergeCell ref="B64:C64"/>
    <mergeCell ref="B65:C65"/>
    <mergeCell ref="B66:B69"/>
    <mergeCell ref="C66:C69"/>
    <mergeCell ref="D66:E68"/>
    <mergeCell ref="H3:I5"/>
    <mergeCell ref="J3:K5"/>
    <mergeCell ref="B1:M1"/>
    <mergeCell ref="L3:M5"/>
    <mergeCell ref="D6:E6"/>
    <mergeCell ref="F6:G6"/>
    <mergeCell ref="H6:I6"/>
    <mergeCell ref="J6:K6"/>
    <mergeCell ref="L6:M6"/>
    <mergeCell ref="B2:C2"/>
    <mergeCell ref="B3:B6"/>
    <mergeCell ref="C3:C6"/>
    <mergeCell ref="D3:E5"/>
    <mergeCell ref="F3:G5"/>
  </mergeCells>
  <printOptions horizontalCentered="1"/>
  <pageMargins left="0.59027777777777801" right="0.59027777777777801" top="0.78749999999999998" bottom="0.91666666666666696" header="0.51180555555555496" footer="0.75"/>
  <pageSetup scale="77" firstPageNumber="56" orientation="portrait" useFirstPageNumber="1" r:id="rId1"/>
  <headerFooter differentOddEven="1"/>
  <rowBreaks count="2" manualBreakCount="2">
    <brk id="63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T13 (5) 2014-2018 update</vt:lpstr>
      <vt:lpstr>'T13 (5) 2014-2018 update'!_xlnm_Print_Area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Montano</dc:creator>
  <cp:lastModifiedBy>APOL TSD</cp:lastModifiedBy>
  <cp:lastPrinted>2019-10-14T02:43:54Z</cp:lastPrinted>
  <dcterms:created xsi:type="dcterms:W3CDTF">2019-06-11T06:59:11Z</dcterms:created>
  <dcterms:modified xsi:type="dcterms:W3CDTF">2019-10-14T02:45:21Z</dcterms:modified>
</cp:coreProperties>
</file>