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4\For Upload\"/>
    </mc:Choice>
  </mc:AlternateContent>
  <bookViews>
    <workbookView xWindow="0" yWindow="0" windowWidth="24000" windowHeight="9135"/>
  </bookViews>
  <sheets>
    <sheet name="Table 4.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48" i="1" l="1"/>
  <c r="AP42" i="1"/>
  <c r="AK42" i="1"/>
  <c r="AK10" i="1" s="1"/>
  <c r="AJ42" i="1"/>
  <c r="AI42" i="1"/>
  <c r="AL42" i="1" s="1"/>
  <c r="AG42" i="1"/>
  <c r="AG10" i="1" s="1"/>
  <c r="AF42" i="1"/>
  <c r="AE42" i="1"/>
  <c r="AH42" i="1" s="1"/>
  <c r="AD42" i="1"/>
  <c r="F41" i="1"/>
  <c r="F40" i="1"/>
  <c r="N39" i="1"/>
  <c r="F39" i="1"/>
  <c r="F38" i="1"/>
  <c r="R37" i="1"/>
  <c r="J34" i="1"/>
  <c r="F34" i="1"/>
  <c r="AP32" i="1"/>
  <c r="AO32" i="1"/>
  <c r="AN32" i="1"/>
  <c r="AM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N10" i="1" s="1"/>
  <c r="M32" i="1"/>
  <c r="L32" i="1"/>
  <c r="K32" i="1"/>
  <c r="J32" i="1"/>
  <c r="I32" i="1"/>
  <c r="H32" i="1"/>
  <c r="G32" i="1"/>
  <c r="F32" i="1"/>
  <c r="E32" i="1"/>
  <c r="D32" i="1"/>
  <c r="C32" i="1"/>
  <c r="F31" i="1"/>
  <c r="AL30" i="1"/>
  <c r="Z30" i="1"/>
  <c r="F30" i="1"/>
  <c r="AL29" i="1"/>
  <c r="AD29" i="1"/>
  <c r="Z29" i="1"/>
  <c r="E29" i="1"/>
  <c r="E10" i="1" s="1"/>
  <c r="D29" i="1"/>
  <c r="C29" i="1"/>
  <c r="F29" i="1" s="1"/>
  <c r="F24" i="1"/>
  <c r="AA21" i="1"/>
  <c r="Z21" i="1"/>
  <c r="E21" i="1"/>
  <c r="D21" i="1"/>
  <c r="C21" i="1"/>
  <c r="F21" i="1" s="1"/>
  <c r="F19" i="1"/>
  <c r="AP18" i="1"/>
  <c r="AN18" i="1"/>
  <c r="AP17" i="1"/>
  <c r="AN17" i="1"/>
  <c r="AN10" i="1" s="1"/>
  <c r="D17" i="1"/>
  <c r="F17" i="1" s="1"/>
  <c r="AO10" i="1"/>
  <c r="AM10" i="1"/>
  <c r="AJ10" i="1"/>
  <c r="AI10" i="1"/>
  <c r="AL10" i="1" s="1"/>
  <c r="AF10" i="1"/>
  <c r="AE10" i="1"/>
  <c r="AC10" i="1"/>
  <c r="AB10" i="1"/>
  <c r="AA10" i="1"/>
  <c r="AD10" i="1" s="1"/>
  <c r="Y10" i="1"/>
  <c r="X10" i="1"/>
  <c r="W10" i="1"/>
  <c r="Z10" i="1" s="1"/>
  <c r="U10" i="1"/>
  <c r="T10" i="1"/>
  <c r="S10" i="1"/>
  <c r="V10" i="1" s="1"/>
  <c r="Q10" i="1"/>
  <c r="P10" i="1"/>
  <c r="O10" i="1"/>
  <c r="R10" i="1" s="1"/>
  <c r="M10" i="1"/>
  <c r="L10" i="1"/>
  <c r="K10" i="1"/>
  <c r="I10" i="1"/>
  <c r="H10" i="1"/>
  <c r="G10" i="1"/>
  <c r="J10" i="1" s="1"/>
  <c r="C10" i="1"/>
  <c r="AH10" i="1" l="1"/>
  <c r="AP10" i="1"/>
  <c r="F10" i="1"/>
  <c r="D10" i="1"/>
</calcChain>
</file>

<file path=xl/sharedStrings.xml><?xml version="1.0" encoding="utf-8"?>
<sst xmlns="http://schemas.openxmlformats.org/spreadsheetml/2006/main" count="1283" uniqueCount="60">
  <si>
    <t xml:space="preserve">Table 4.5 </t>
  </si>
  <si>
    <r>
      <t xml:space="preserve">ECONOMIC LOSS DUE TO NATURAL EXTREME EVENTS AND DISASTERS </t>
    </r>
    <r>
      <rPr>
        <b/>
        <vertAlign val="superscript"/>
        <sz val="12"/>
        <color rgb="FF000000"/>
        <rFont val="Arial"/>
        <family val="2"/>
      </rPr>
      <t xml:space="preserve">1 </t>
    </r>
    <r>
      <rPr>
        <b/>
        <sz val="12"/>
        <color rgb="FF000000"/>
        <rFont val="Arial"/>
        <family val="2"/>
      </rPr>
      <t xml:space="preserve">BY ECONOMIC ACTIVITY </t>
    </r>
  </si>
  <si>
    <t>2006  to 2015</t>
  </si>
  <si>
    <t>(In million pesos)</t>
  </si>
  <si>
    <t>Disaster Sub-group</t>
  </si>
  <si>
    <t>Disaster Type</t>
  </si>
  <si>
    <t>Year</t>
  </si>
  <si>
    <t>Infrastructure</t>
  </si>
  <si>
    <t>Agriculture</t>
  </si>
  <si>
    <t>Private/
Communication</t>
  </si>
  <si>
    <t>Total</t>
  </si>
  <si>
    <t>Private/Com-munication</t>
  </si>
  <si>
    <t>Biological</t>
  </si>
  <si>
    <t>...</t>
  </si>
  <si>
    <t>…</t>
  </si>
  <si>
    <t>Bird Strikes</t>
  </si>
  <si>
    <t>Disease Outbreak</t>
  </si>
  <si>
    <t>Fish Kill</t>
  </si>
  <si>
    <t>Pest Infestation</t>
  </si>
  <si>
    <t>Climatological</t>
  </si>
  <si>
    <t>Drought/ 
El Niño</t>
  </si>
  <si>
    <t>Dry Spell</t>
  </si>
  <si>
    <t>Wildfire/
Bushfire</t>
  </si>
  <si>
    <t>Geophysical</t>
  </si>
  <si>
    <t>Coastal Erosion</t>
  </si>
  <si>
    <t>..</t>
  </si>
  <si>
    <t>Earthquakes</t>
  </si>
  <si>
    <t>Landslides/
Cave-in</t>
  </si>
  <si>
    <t>Mudflow (Lahar)</t>
  </si>
  <si>
    <t>Soil Erosion</t>
  </si>
  <si>
    <t>Volcanic Activity</t>
  </si>
  <si>
    <t>Sinkhole</t>
  </si>
  <si>
    <t>Hydrological</t>
  </si>
  <si>
    <t>Flashfloods/
Flooding</t>
  </si>
  <si>
    <t>Storm Surge</t>
  </si>
  <si>
    <t>Meteorological</t>
  </si>
  <si>
    <r>
      <t xml:space="preserve">Lightning/
Thunderstorm </t>
    </r>
    <r>
      <rPr>
        <vertAlign val="superscript"/>
        <sz val="12"/>
        <color theme="1"/>
        <rFont val="Arial"/>
        <family val="2"/>
      </rPr>
      <t>A</t>
    </r>
  </si>
  <si>
    <r>
      <t xml:space="preserve">Rain </t>
    </r>
    <r>
      <rPr>
        <vertAlign val="superscript"/>
        <sz val="12"/>
        <color theme="1"/>
        <rFont val="Arial"/>
        <family val="2"/>
      </rPr>
      <t>B</t>
    </r>
  </si>
  <si>
    <t>Northeast Monsoon</t>
  </si>
  <si>
    <t>Southwest Monsoon</t>
  </si>
  <si>
    <t>Tail end of the cold front</t>
  </si>
  <si>
    <t>....</t>
  </si>
  <si>
    <r>
      <t xml:space="preserve">Tornado </t>
    </r>
    <r>
      <rPr>
        <vertAlign val="superscript"/>
        <sz val="12"/>
        <color theme="1"/>
        <rFont val="Arial"/>
        <family val="2"/>
      </rPr>
      <t>C</t>
    </r>
  </si>
  <si>
    <t>Tropical Cyclones Destructive</t>
  </si>
  <si>
    <t>Tropical Cyclones Non-Destructive</t>
  </si>
  <si>
    <r>
      <t xml:space="preserve">Wind </t>
    </r>
    <r>
      <rPr>
        <vertAlign val="superscript"/>
        <sz val="12"/>
        <color theme="1"/>
        <rFont val="Arial"/>
        <family val="2"/>
      </rPr>
      <t>D</t>
    </r>
  </si>
  <si>
    <t>N.E.C</t>
  </si>
  <si>
    <t>InterTropical Convergence Zone</t>
  </si>
  <si>
    <t>LPA/SW Monsoon/La Mesa Dam Overflow</t>
  </si>
  <si>
    <t>Miscellaneous</t>
  </si>
  <si>
    <t>Rockwall and Frost</t>
  </si>
  <si>
    <t>Sea Mishaps</t>
  </si>
  <si>
    <t>Sea Swelling</t>
  </si>
  <si>
    <t>Trashslide/
Landslide</t>
  </si>
  <si>
    <r>
      <rPr>
        <vertAlign val="superscript"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 xml:space="preserve"> Natural Disaster Classification by Centre for Research on the Epidemiology of Disasters Emergency Event database (CRED-EM-DAT)</t>
    </r>
  </si>
  <si>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 Comprised of Lightning/thunderstorm,thunderstorm,lightining incidents</t>
    </r>
  </si>
  <si>
    <r>
      <rPr>
        <vertAlign val="superscript"/>
        <sz val="12"/>
        <color theme="1"/>
        <rFont val="Arial"/>
        <family val="2"/>
      </rPr>
      <t>B</t>
    </r>
    <r>
      <rPr>
        <sz val="12"/>
        <color theme="1"/>
        <rFont val="Arial"/>
        <family val="2"/>
      </rPr>
      <t xml:space="preserve"> Comprised of Continuous Rains,Heavy Rains, HeavyRains/Continuous Rains</t>
    </r>
  </si>
  <si>
    <r>
      <rPr>
        <vertAlign val="superscript"/>
        <sz val="12"/>
        <color theme="1"/>
        <rFont val="Arial"/>
        <family val="2"/>
      </rPr>
      <t>C</t>
    </r>
    <r>
      <rPr>
        <sz val="12"/>
        <color theme="1"/>
        <rFont val="Arial"/>
        <family val="2"/>
      </rPr>
      <t xml:space="preserve"> Comprised of Tornado,Whirlwind, Whirlwind/Tornado</t>
    </r>
  </si>
  <si>
    <r>
      <rPr>
        <vertAlign val="superscript"/>
        <sz val="12"/>
        <color theme="1"/>
        <rFont val="Arial"/>
        <family val="2"/>
      </rPr>
      <t>D</t>
    </r>
    <r>
      <rPr>
        <sz val="12"/>
        <color theme="1"/>
        <rFont val="Arial"/>
        <family val="2"/>
      </rPr>
      <t xml:space="preserve"> Comprised of Strong wind and Big waves, strong Wind, Strong Wind/ Bigwaves</t>
    </r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</si>
  <si>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National Disaster Risk Reduction and Management Council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</si>
</sst>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/>
    <xf numFmtId="0" fontId="6" fillId="0" borderId="0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/>
    <xf numFmtId="0" fontId="3" fillId="0" borderId="0" xfId="0" applyFont="1" applyBorder="1"/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3" fillId="0" borderId="9" xfId="0" applyFont="1" applyBorder="1" applyAlignment="1"/>
    <xf numFmtId="164" fontId="2" fillId="0" borderId="9" xfId="1" applyNumberFormat="1" applyFont="1" applyFill="1" applyBorder="1" applyAlignment="1">
      <alignment horizontal="right" vertical="top"/>
    </xf>
    <xf numFmtId="164" fontId="2" fillId="0" borderId="20" xfId="1" applyNumberFormat="1" applyFont="1" applyFill="1" applyBorder="1" applyAlignment="1">
      <alignment horizontal="right" vertical="top"/>
    </xf>
    <xf numFmtId="164" fontId="2" fillId="0" borderId="9" xfId="0" applyNumberFormat="1" applyFont="1" applyBorder="1" applyAlignment="1">
      <alignment horizontal="right" vertical="top"/>
    </xf>
    <xf numFmtId="165" fontId="2" fillId="0" borderId="9" xfId="0" applyNumberFormat="1" applyFont="1" applyBorder="1" applyAlignment="1">
      <alignment horizontal="right" vertical="top" wrapText="1"/>
    </xf>
    <xf numFmtId="165" fontId="7" fillId="0" borderId="9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/>
    <xf numFmtId="164" fontId="2" fillId="0" borderId="0" xfId="1" applyNumberFormat="1" applyFont="1" applyFill="1" applyBorder="1" applyAlignment="1">
      <alignment horizontal="right" indent="1"/>
    </xf>
    <xf numFmtId="164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wrapText="1" indent="1"/>
    </xf>
    <xf numFmtId="165" fontId="7" fillId="0" borderId="0" xfId="0" applyNumberFormat="1" applyFont="1" applyBorder="1" applyAlignment="1">
      <alignment horizontal="right" indent="1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right" indent="1"/>
    </xf>
    <xf numFmtId="0" fontId="3" fillId="0" borderId="0" xfId="0" applyNumberFormat="1" applyFont="1" applyFill="1" applyAlignment="1">
      <alignment horizontal="center"/>
    </xf>
    <xf numFmtId="0" fontId="3" fillId="0" borderId="5" xfId="0" applyFont="1" applyBorder="1"/>
    <xf numFmtId="0" fontId="3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Fill="1" applyBorder="1" applyAlignment="1">
      <alignment horizontal="right" indent="1"/>
    </xf>
    <xf numFmtId="165" fontId="3" fillId="0" borderId="0" xfId="0" applyNumberFormat="1" applyFont="1" applyAlignment="1">
      <alignment horizontal="center"/>
    </xf>
    <xf numFmtId="164" fontId="3" fillId="0" borderId="0" xfId="1" applyNumberFormat="1" applyFont="1" applyFill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Border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2" fontId="2" fillId="0" borderId="0" xfId="0" applyNumberFormat="1" applyFont="1" applyFill="1" applyBorder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indent="1"/>
    </xf>
    <xf numFmtId="165" fontId="2" fillId="0" borderId="0" xfId="1" applyNumberFormat="1" applyFont="1" applyFill="1" applyBorder="1" applyAlignment="1">
      <alignment horizontal="right" indent="1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1" applyNumberFormat="1" applyFont="1" applyAlignment="1">
      <alignment horizontal="right" indent="1"/>
    </xf>
    <xf numFmtId="165" fontId="8" fillId="0" borderId="0" xfId="0" applyNumberFormat="1" applyFont="1" applyAlignment="1">
      <alignment horizontal="right" indent="1"/>
    </xf>
    <xf numFmtId="165" fontId="3" fillId="0" borderId="0" xfId="0" applyNumberFormat="1" applyFont="1" applyFill="1" applyAlignment="1">
      <alignment horizontal="right" indent="1"/>
    </xf>
    <xf numFmtId="165" fontId="3" fillId="0" borderId="0" xfId="0" applyNumberFormat="1" applyFont="1" applyBorder="1" applyAlignment="1">
      <alignment horizontal="center"/>
    </xf>
    <xf numFmtId="165" fontId="2" fillId="0" borderId="0" xfId="1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 indent="1"/>
    </xf>
    <xf numFmtId="0" fontId="2" fillId="0" borderId="0" xfId="0" applyNumberFormat="1" applyFont="1" applyBorder="1" applyAlignment="1">
      <alignment horizontal="right" indent="1"/>
    </xf>
    <xf numFmtId="4" fontId="2" fillId="0" borderId="0" xfId="1" applyNumberFormat="1" applyFont="1" applyFill="1" applyBorder="1" applyAlignment="1">
      <alignment horizontal="right" indent="1"/>
    </xf>
    <xf numFmtId="0" fontId="3" fillId="0" borderId="17" xfId="0" applyFont="1" applyBorder="1" applyAlignment="1">
      <alignment vertical="center"/>
    </xf>
    <xf numFmtId="0" fontId="3" fillId="0" borderId="17" xfId="0" applyFont="1" applyBorder="1" applyAlignment="1"/>
    <xf numFmtId="0" fontId="3" fillId="0" borderId="17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right" indent="1"/>
    </xf>
    <xf numFmtId="165" fontId="3" fillId="0" borderId="17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indent="1"/>
    </xf>
    <xf numFmtId="0" fontId="3" fillId="0" borderId="0" xfId="0" applyFont="1" applyAlignment="1"/>
    <xf numFmtId="0" fontId="3" fillId="0" borderId="0" xfId="0" applyFont="1" applyFill="1" applyBorder="1" applyAlignment="1">
      <alignment vertic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1"/>
  <sheetViews>
    <sheetView showGridLines="0" tabSelected="1" topLeftCell="AK1" workbookViewId="0">
      <selection activeCell="AO13" sqref="AO13"/>
    </sheetView>
  </sheetViews>
  <sheetFormatPr defaultColWidth="9.140625" defaultRowHeight="15" x14ac:dyDescent="0.2"/>
  <cols>
    <col min="1" max="1" width="18.28515625" style="13" customWidth="1"/>
    <col min="2" max="2" width="40.28515625" style="82" customWidth="1"/>
    <col min="3" max="14" width="25.7109375" style="3" customWidth="1"/>
    <col min="15" max="18" width="25.7109375" style="4" customWidth="1"/>
    <col min="19" max="42" width="25.7109375" style="3" customWidth="1"/>
    <col min="43" max="16384" width="9.140625" style="4"/>
  </cols>
  <sheetData>
    <row r="1" spans="1:44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S1" s="2"/>
      <c r="W1" s="2"/>
      <c r="X1" s="2"/>
      <c r="Y1" s="2"/>
      <c r="Z1" s="2"/>
      <c r="AA1" s="2"/>
      <c r="AB1" s="2"/>
      <c r="AC1" s="2"/>
      <c r="AD1" s="2"/>
      <c r="AE1" s="2"/>
      <c r="AI1" s="5"/>
    </row>
    <row r="2" spans="1:44" ht="18.75" x14ac:dyDescent="0.25">
      <c r="A2" s="6" t="s">
        <v>1</v>
      </c>
      <c r="B2" s="2"/>
      <c r="C2" s="2"/>
      <c r="D2" s="2"/>
      <c r="E2" s="2"/>
      <c r="F2" s="2"/>
      <c r="G2" s="2"/>
      <c r="H2" s="2"/>
      <c r="I2" s="2"/>
      <c r="J2" s="2"/>
      <c r="K2" s="7"/>
      <c r="W2" s="2"/>
      <c r="X2" s="2"/>
      <c r="Y2" s="2"/>
      <c r="Z2" s="2"/>
      <c r="AA2" s="2"/>
      <c r="AB2" s="2"/>
      <c r="AC2" s="2"/>
      <c r="AD2" s="2"/>
      <c r="AE2" s="2"/>
      <c r="AF2" s="8"/>
      <c r="AI2" s="5"/>
    </row>
    <row r="3" spans="1:44" ht="15.75" x14ac:dyDescent="0.25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1"/>
      <c r="W3" s="10"/>
      <c r="X3" s="10"/>
      <c r="Y3" s="10"/>
      <c r="Z3" s="10"/>
      <c r="AA3" s="10"/>
      <c r="AB3" s="10"/>
      <c r="AC3" s="10"/>
      <c r="AD3" s="10"/>
      <c r="AE3" s="10"/>
    </row>
    <row r="4" spans="1:44" ht="15.75" x14ac:dyDescent="0.25">
      <c r="A4" s="12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W4" s="10"/>
      <c r="X4" s="10"/>
      <c r="Y4" s="10"/>
      <c r="Z4" s="10"/>
      <c r="AA4" s="10"/>
      <c r="AB4" s="10"/>
      <c r="AC4" s="10"/>
      <c r="AD4" s="10"/>
      <c r="AE4" s="10"/>
    </row>
    <row r="5" spans="1:44" ht="11.25" customHeight="1" x14ac:dyDescent="0.25">
      <c r="B5" s="14"/>
      <c r="C5" s="14"/>
      <c r="D5" s="14"/>
      <c r="E5" s="14"/>
      <c r="F5" s="14"/>
      <c r="G5" s="14"/>
      <c r="H5" s="14"/>
      <c r="I5" s="14"/>
      <c r="J5" s="14"/>
      <c r="L5" s="5"/>
      <c r="O5" s="14"/>
      <c r="P5" s="14"/>
      <c r="Q5" s="14"/>
      <c r="R5" s="14"/>
      <c r="W5" s="14"/>
      <c r="X5" s="14"/>
      <c r="Y5" s="14"/>
      <c r="Z5" s="14"/>
      <c r="AA5" s="14"/>
      <c r="AB5" s="14"/>
      <c r="AC5" s="14"/>
      <c r="AD5" s="14"/>
      <c r="AE5" s="14"/>
    </row>
    <row r="6" spans="1:44" s="15" customFormat="1" ht="15.75" x14ac:dyDescent="0.25">
      <c r="A6" s="87" t="s">
        <v>4</v>
      </c>
      <c r="B6" s="90" t="s">
        <v>5</v>
      </c>
      <c r="C6" s="93" t="s">
        <v>6</v>
      </c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</row>
    <row r="7" spans="1:44" s="15" customFormat="1" ht="15.75" x14ac:dyDescent="0.25">
      <c r="A7" s="88"/>
      <c r="B7" s="91"/>
      <c r="C7" s="95">
        <v>2006</v>
      </c>
      <c r="D7" s="96"/>
      <c r="E7" s="96"/>
      <c r="F7" s="96"/>
      <c r="G7" s="84">
        <v>2007</v>
      </c>
      <c r="H7" s="84"/>
      <c r="I7" s="84"/>
      <c r="J7" s="97"/>
      <c r="K7" s="85">
        <v>2008</v>
      </c>
      <c r="L7" s="84"/>
      <c r="M7" s="84"/>
      <c r="N7" s="84"/>
      <c r="O7" s="85">
        <v>2009</v>
      </c>
      <c r="P7" s="84"/>
      <c r="Q7" s="84"/>
      <c r="R7" s="84"/>
      <c r="S7" s="84">
        <v>2010</v>
      </c>
      <c r="T7" s="84"/>
      <c r="U7" s="84"/>
      <c r="V7" s="84"/>
      <c r="W7" s="85">
        <v>2011</v>
      </c>
      <c r="X7" s="84"/>
      <c r="Y7" s="84"/>
      <c r="Z7" s="97"/>
      <c r="AA7" s="85">
        <v>2012</v>
      </c>
      <c r="AB7" s="84"/>
      <c r="AC7" s="84"/>
      <c r="AD7" s="84"/>
      <c r="AE7" s="84">
        <v>2013</v>
      </c>
      <c r="AF7" s="84"/>
      <c r="AG7" s="84"/>
      <c r="AH7" s="84"/>
      <c r="AI7" s="85">
        <v>2014</v>
      </c>
      <c r="AJ7" s="84"/>
      <c r="AK7" s="84"/>
      <c r="AL7" s="84"/>
      <c r="AM7" s="85">
        <v>2015</v>
      </c>
      <c r="AN7" s="84"/>
      <c r="AO7" s="84"/>
      <c r="AP7" s="84"/>
    </row>
    <row r="8" spans="1:44" s="28" customFormat="1" ht="31.5" x14ac:dyDescent="0.25">
      <c r="A8" s="89"/>
      <c r="B8" s="92"/>
      <c r="C8" s="16" t="s">
        <v>7</v>
      </c>
      <c r="D8" s="17" t="s">
        <v>8</v>
      </c>
      <c r="E8" s="16" t="s">
        <v>9</v>
      </c>
      <c r="F8" s="17" t="s">
        <v>10</v>
      </c>
      <c r="G8" s="18" t="s">
        <v>7</v>
      </c>
      <c r="H8" s="17" t="s">
        <v>8</v>
      </c>
      <c r="I8" s="19" t="s">
        <v>9</v>
      </c>
      <c r="J8" s="20" t="s">
        <v>10</v>
      </c>
      <c r="K8" s="21" t="s">
        <v>7</v>
      </c>
      <c r="L8" s="22" t="s">
        <v>8</v>
      </c>
      <c r="M8" s="23" t="s">
        <v>9</v>
      </c>
      <c r="N8" s="17" t="s">
        <v>10</v>
      </c>
      <c r="O8" s="21" t="s">
        <v>7</v>
      </c>
      <c r="P8" s="24" t="s">
        <v>8</v>
      </c>
      <c r="Q8" s="23" t="s">
        <v>9</v>
      </c>
      <c r="R8" s="24" t="s">
        <v>10</v>
      </c>
      <c r="S8" s="25" t="s">
        <v>7</v>
      </c>
      <c r="T8" s="24" t="s">
        <v>8</v>
      </c>
      <c r="U8" s="23" t="s">
        <v>9</v>
      </c>
      <c r="V8" s="17" t="s">
        <v>10</v>
      </c>
      <c r="W8" s="23" t="s">
        <v>7</v>
      </c>
      <c r="X8" s="24" t="s">
        <v>8</v>
      </c>
      <c r="Y8" s="16" t="s">
        <v>9</v>
      </c>
      <c r="Z8" s="17" t="s">
        <v>10</v>
      </c>
      <c r="AA8" s="26" t="s">
        <v>7</v>
      </c>
      <c r="AB8" s="20" t="s">
        <v>8</v>
      </c>
      <c r="AC8" s="19" t="s">
        <v>11</v>
      </c>
      <c r="AD8" s="22" t="s">
        <v>10</v>
      </c>
      <c r="AE8" s="26" t="s">
        <v>7</v>
      </c>
      <c r="AF8" s="22" t="s">
        <v>8</v>
      </c>
      <c r="AG8" s="26" t="s">
        <v>9</v>
      </c>
      <c r="AH8" s="22" t="s">
        <v>10</v>
      </c>
      <c r="AI8" s="26" t="s">
        <v>7</v>
      </c>
      <c r="AJ8" s="22" t="s">
        <v>8</v>
      </c>
      <c r="AK8" s="26" t="s">
        <v>9</v>
      </c>
      <c r="AL8" s="22" t="s">
        <v>10</v>
      </c>
      <c r="AM8" s="26" t="s">
        <v>7</v>
      </c>
      <c r="AN8" s="22" t="s">
        <v>8</v>
      </c>
      <c r="AO8" s="26" t="s">
        <v>9</v>
      </c>
      <c r="AP8" s="22" t="s">
        <v>10</v>
      </c>
      <c r="AQ8" s="27"/>
    </row>
    <row r="9" spans="1:44" s="28" customFormat="1" ht="3" customHeight="1" x14ac:dyDescent="0.2">
      <c r="A9" s="29"/>
      <c r="B9" s="5"/>
      <c r="C9" s="29"/>
      <c r="D9" s="30"/>
      <c r="E9" s="29"/>
      <c r="F9" s="30"/>
      <c r="G9" s="29"/>
      <c r="H9" s="30"/>
      <c r="I9" s="29"/>
      <c r="J9" s="30"/>
      <c r="K9" s="29"/>
      <c r="L9" s="30"/>
      <c r="M9" s="29"/>
      <c r="N9" s="30"/>
      <c r="O9" s="29"/>
      <c r="P9" s="30"/>
      <c r="Q9" s="29"/>
      <c r="R9" s="30"/>
      <c r="S9" s="29"/>
      <c r="T9" s="30"/>
      <c r="U9" s="29"/>
      <c r="V9" s="30"/>
      <c r="W9" s="29"/>
      <c r="X9" s="30"/>
      <c r="Y9" s="29"/>
      <c r="Z9" s="30"/>
      <c r="AA9" s="29"/>
      <c r="AB9" s="30"/>
      <c r="AC9" s="29"/>
      <c r="AD9" s="30"/>
      <c r="AE9" s="29"/>
      <c r="AF9" s="30"/>
      <c r="AG9" s="29"/>
      <c r="AH9" s="30"/>
      <c r="AI9" s="29"/>
      <c r="AJ9" s="30"/>
      <c r="AK9" s="29"/>
      <c r="AL9" s="30"/>
      <c r="AM9" s="29"/>
      <c r="AN9" s="30"/>
      <c r="AO9" s="29"/>
      <c r="AP9" s="30"/>
    </row>
    <row r="10" spans="1:44" s="38" customFormat="1" ht="15.75" x14ac:dyDescent="0.2">
      <c r="A10" s="31" t="s">
        <v>10</v>
      </c>
      <c r="B10" s="32"/>
      <c r="C10" s="33">
        <f>SUM(C12,C17,C21,C29,C32,C42)</f>
        <v>9487.4560000000001</v>
      </c>
      <c r="D10" s="33">
        <f t="shared" ref="D10:F10" si="0">SUM(D12,D17,D21,D29,D32,D42)</f>
        <v>11661.651</v>
      </c>
      <c r="E10" s="33">
        <f t="shared" si="0"/>
        <v>87.658000000000001</v>
      </c>
      <c r="F10" s="33">
        <f t="shared" si="0"/>
        <v>21236.764999999999</v>
      </c>
      <c r="G10" s="33">
        <f>SUM(G12,G17,G21,G29,G32,G42)</f>
        <v>1318.8510000000001</v>
      </c>
      <c r="H10" s="33">
        <f t="shared" ref="H10:I10" si="1">SUM(H12,H17,H21,H29,H32,H42)</f>
        <v>2893.174</v>
      </c>
      <c r="I10" s="33">
        <f t="shared" si="1"/>
        <v>76.568999999999988</v>
      </c>
      <c r="J10" s="33">
        <f>SUM(G10:I10)</f>
        <v>4288.5940000000001</v>
      </c>
      <c r="K10" s="33">
        <f>SUM(K12,K17,K21,K29,K32,K42)</f>
        <v>8246.7350000000006</v>
      </c>
      <c r="L10" s="33">
        <f t="shared" ref="L10:N10" si="2">SUM(L12,L17,L21,L29,L32,L42)</f>
        <v>14710.065999999999</v>
      </c>
      <c r="M10" s="33">
        <f t="shared" si="2"/>
        <v>7.8659999999999997</v>
      </c>
      <c r="N10" s="33">
        <f t="shared" si="2"/>
        <v>22964.667000000001</v>
      </c>
      <c r="O10" s="33">
        <f>SUM(O12,O17,O21,O29,O32,O42)</f>
        <v>30711.279999999999</v>
      </c>
      <c r="P10" s="33">
        <f t="shared" ref="P10:Q10" si="3">SUM(P12,P17,P21,P29,P32,P42)</f>
        <v>13354.466999999999</v>
      </c>
      <c r="Q10" s="33">
        <f t="shared" si="3"/>
        <v>1017.943</v>
      </c>
      <c r="R10" s="33">
        <f>SUM(O10:Q10)</f>
        <v>45083.689999999995</v>
      </c>
      <c r="S10" s="33">
        <f>SUM(S12,S17,S21,S29,S32,S42)</f>
        <v>35.512</v>
      </c>
      <c r="T10" s="33">
        <f t="shared" ref="T10:U10" si="4">SUM(T12,T17,T21,T29,T32,T42)</f>
        <v>12645.164000000001</v>
      </c>
      <c r="U10" s="33">
        <f t="shared" si="4"/>
        <v>3.4820000000000002</v>
      </c>
      <c r="V10" s="34">
        <f>SUM(S10:U10)</f>
        <v>12684.158000000001</v>
      </c>
      <c r="W10" s="33">
        <f>SUM(W12,W17,W21,W29,W32,W42)</f>
        <v>1938.9379999999999</v>
      </c>
      <c r="X10" s="33">
        <f t="shared" ref="X10:Y10" si="5">SUM(X12,X17,X21,X29,X32,X42)</f>
        <v>702.33</v>
      </c>
      <c r="Y10" s="33">
        <f t="shared" si="5"/>
        <v>21.045999999999999</v>
      </c>
      <c r="Z10" s="33">
        <f>SUM(W10:Y10)</f>
        <v>2662.3139999999999</v>
      </c>
      <c r="AA10" s="33">
        <f>SUM(AA12,AA17,AA21,AA29,AA32,AA42)</f>
        <v>2213.4549999999999</v>
      </c>
      <c r="AB10" s="33">
        <f t="shared" ref="AB10:AC10" si="6">SUM(AB12,AB17,AB21,AB29,AB32,AB42)</f>
        <v>2671.0360000000005</v>
      </c>
      <c r="AC10" s="33">
        <f t="shared" si="6"/>
        <v>17.785</v>
      </c>
      <c r="AD10" s="35">
        <f>SUM(AA10:AC10)</f>
        <v>4902.2759999999998</v>
      </c>
      <c r="AE10" s="35">
        <f>SUM(AE12,AE17,AE21,AE29,AE32,AE42,)</f>
        <v>2728.598</v>
      </c>
      <c r="AF10" s="35">
        <f t="shared" ref="AF10:AG10" si="7">SUM(AF12,AF17,AF21,AF29,AF32,AF42,)</f>
        <v>2085.143</v>
      </c>
      <c r="AG10" s="35">
        <f t="shared" si="7"/>
        <v>7.6829999999999998</v>
      </c>
      <c r="AH10" s="35">
        <f>SUM(AE10:AG10)</f>
        <v>4821.424</v>
      </c>
      <c r="AI10" s="36">
        <f>SUM(AI12,AI17,AI21,AI29,AI42)</f>
        <v>18.957999999999998</v>
      </c>
      <c r="AJ10" s="36">
        <f t="shared" ref="AJ10:AK10" si="8">SUM(AJ12,AJ17,AJ21,AJ29,AJ42)</f>
        <v>243.096</v>
      </c>
      <c r="AK10" s="36">
        <f t="shared" si="8"/>
        <v>0.253</v>
      </c>
      <c r="AL10" s="37">
        <f>SUM(AI10:AK10)</f>
        <v>262.30699999999996</v>
      </c>
      <c r="AM10" s="33">
        <f>SUM(AM12,AM17,AM21,AM29,AM32,AM42,)</f>
        <v>178.178</v>
      </c>
      <c r="AN10" s="33">
        <f t="shared" ref="AN10:AO10" si="9">SUM(AN12,AN17,AN21,AN29,AN32,AN42,)</f>
        <v>13179.75</v>
      </c>
      <c r="AO10" s="33">
        <f t="shared" si="9"/>
        <v>646.02</v>
      </c>
      <c r="AP10" s="34">
        <f>SUM(AM10:AO10)</f>
        <v>14003.948</v>
      </c>
    </row>
    <row r="11" spans="1:44" s="15" customFormat="1" ht="3" customHeight="1" x14ac:dyDescent="0.25">
      <c r="A11" s="12"/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1"/>
      <c r="AE11" s="41"/>
      <c r="AF11" s="41"/>
      <c r="AG11" s="41"/>
      <c r="AH11" s="41"/>
      <c r="AI11" s="42"/>
      <c r="AJ11" s="42"/>
      <c r="AK11" s="42"/>
      <c r="AL11" s="43"/>
      <c r="AM11" s="40"/>
      <c r="AN11" s="40"/>
      <c r="AO11" s="40"/>
      <c r="AP11" s="40"/>
    </row>
    <row r="12" spans="1:44" ht="20.100000000000001" customHeight="1" x14ac:dyDescent="0.25">
      <c r="A12" s="12" t="s">
        <v>12</v>
      </c>
      <c r="B12" s="39"/>
      <c r="C12" s="44" t="s">
        <v>13</v>
      </c>
      <c r="D12" s="44" t="s">
        <v>13</v>
      </c>
      <c r="E12" s="44" t="s">
        <v>13</v>
      </c>
      <c r="F12" s="44" t="s">
        <v>13</v>
      </c>
      <c r="G12" s="5" t="s">
        <v>13</v>
      </c>
      <c r="H12" s="5" t="s">
        <v>13</v>
      </c>
      <c r="I12" s="5" t="s">
        <v>13</v>
      </c>
      <c r="J12" s="5" t="s">
        <v>13</v>
      </c>
      <c r="K12" s="5" t="s">
        <v>13</v>
      </c>
      <c r="L12" s="5" t="s">
        <v>13</v>
      </c>
      <c r="M12" s="5" t="s">
        <v>13</v>
      </c>
      <c r="N12" s="5" t="s">
        <v>13</v>
      </c>
      <c r="O12" s="44" t="s">
        <v>14</v>
      </c>
      <c r="P12" s="44" t="s">
        <v>14</v>
      </c>
      <c r="Q12" s="44" t="s">
        <v>14</v>
      </c>
      <c r="R12" s="44" t="s">
        <v>14</v>
      </c>
      <c r="S12" s="44" t="s">
        <v>14</v>
      </c>
      <c r="T12" s="44" t="s">
        <v>14</v>
      </c>
      <c r="U12" s="44" t="s">
        <v>14</v>
      </c>
      <c r="V12" s="44" t="s">
        <v>14</v>
      </c>
      <c r="W12" s="44" t="s">
        <v>13</v>
      </c>
      <c r="X12" s="44" t="s">
        <v>13</v>
      </c>
      <c r="Y12" s="44" t="s">
        <v>13</v>
      </c>
      <c r="Z12" s="44" t="s">
        <v>13</v>
      </c>
      <c r="AA12" s="44" t="s">
        <v>13</v>
      </c>
      <c r="AB12" s="44" t="s">
        <v>13</v>
      </c>
      <c r="AC12" s="45">
        <v>0.14000000000000001</v>
      </c>
      <c r="AD12" s="45">
        <v>0.14000000000000001</v>
      </c>
      <c r="AE12" s="46" t="s">
        <v>14</v>
      </c>
      <c r="AF12" s="46" t="s">
        <v>14</v>
      </c>
      <c r="AG12" s="46" t="s">
        <v>14</v>
      </c>
      <c r="AH12" s="46" t="s">
        <v>14</v>
      </c>
      <c r="AI12" s="46" t="s">
        <v>14</v>
      </c>
      <c r="AJ12" s="46" t="s">
        <v>14</v>
      </c>
      <c r="AK12" s="46" t="s">
        <v>14</v>
      </c>
      <c r="AL12" s="46" t="s">
        <v>14</v>
      </c>
      <c r="AM12" s="46" t="s">
        <v>14</v>
      </c>
      <c r="AN12" s="46" t="s">
        <v>14</v>
      </c>
      <c r="AO12" s="46" t="s">
        <v>14</v>
      </c>
      <c r="AP12" s="46" t="s">
        <v>14</v>
      </c>
    </row>
    <row r="13" spans="1:44" ht="20.100000000000001" customHeight="1" x14ac:dyDescent="0.2">
      <c r="A13" s="9"/>
      <c r="B13" s="47" t="s">
        <v>15</v>
      </c>
      <c r="C13" s="48" t="s">
        <v>13</v>
      </c>
      <c r="D13" s="48" t="s">
        <v>13</v>
      </c>
      <c r="E13" s="48" t="s">
        <v>13</v>
      </c>
      <c r="F13" s="48" t="s">
        <v>13</v>
      </c>
      <c r="G13" s="3" t="s">
        <v>13</v>
      </c>
      <c r="H13" s="3" t="s">
        <v>13</v>
      </c>
      <c r="I13" s="3" t="s">
        <v>13</v>
      </c>
      <c r="J13" s="3" t="s">
        <v>13</v>
      </c>
      <c r="K13" s="3" t="s">
        <v>13</v>
      </c>
      <c r="L13" s="3" t="s">
        <v>13</v>
      </c>
      <c r="M13" s="3" t="s">
        <v>13</v>
      </c>
      <c r="N13" s="3" t="s">
        <v>13</v>
      </c>
      <c r="O13" s="48" t="s">
        <v>14</v>
      </c>
      <c r="P13" s="48" t="s">
        <v>14</v>
      </c>
      <c r="Q13" s="48" t="s">
        <v>14</v>
      </c>
      <c r="R13" s="48" t="s">
        <v>14</v>
      </c>
      <c r="S13" s="48" t="s">
        <v>14</v>
      </c>
      <c r="T13" s="48" t="s">
        <v>14</v>
      </c>
      <c r="U13" s="48" t="s">
        <v>14</v>
      </c>
      <c r="V13" s="48" t="s">
        <v>14</v>
      </c>
      <c r="W13" s="48" t="s">
        <v>13</v>
      </c>
      <c r="X13" s="48" t="s">
        <v>13</v>
      </c>
      <c r="Y13" s="48" t="s">
        <v>13</v>
      </c>
      <c r="Z13" s="48" t="s">
        <v>13</v>
      </c>
      <c r="AA13" s="48" t="s">
        <v>14</v>
      </c>
      <c r="AB13" s="48" t="s">
        <v>14</v>
      </c>
      <c r="AC13" s="49">
        <v>0.14000000000000001</v>
      </c>
      <c r="AD13" s="48" t="s">
        <v>14</v>
      </c>
      <c r="AE13" s="50" t="s">
        <v>14</v>
      </c>
      <c r="AF13" s="50" t="s">
        <v>14</v>
      </c>
      <c r="AG13" s="50" t="s">
        <v>14</v>
      </c>
      <c r="AH13" s="50" t="s">
        <v>14</v>
      </c>
      <c r="AI13" s="50" t="s">
        <v>14</v>
      </c>
      <c r="AJ13" s="50" t="s">
        <v>14</v>
      </c>
      <c r="AK13" s="50" t="s">
        <v>14</v>
      </c>
      <c r="AL13" s="50" t="s">
        <v>14</v>
      </c>
      <c r="AM13" s="50" t="s">
        <v>14</v>
      </c>
      <c r="AN13" s="50" t="s">
        <v>14</v>
      </c>
      <c r="AO13" s="50" t="s">
        <v>14</v>
      </c>
      <c r="AP13" s="50" t="s">
        <v>14</v>
      </c>
      <c r="AR13" s="51"/>
    </row>
    <row r="14" spans="1:44" ht="20.100000000000001" customHeight="1" x14ac:dyDescent="0.2">
      <c r="A14" s="9"/>
      <c r="B14" s="47" t="s">
        <v>16</v>
      </c>
      <c r="C14" s="48" t="s">
        <v>13</v>
      </c>
      <c r="D14" s="48" t="s">
        <v>13</v>
      </c>
      <c r="E14" s="48" t="s">
        <v>13</v>
      </c>
      <c r="F14" s="48" t="s">
        <v>13</v>
      </c>
      <c r="G14" s="3" t="s">
        <v>13</v>
      </c>
      <c r="H14" s="3" t="s">
        <v>13</v>
      </c>
      <c r="I14" s="3" t="s">
        <v>13</v>
      </c>
      <c r="J14" s="5" t="s">
        <v>13</v>
      </c>
      <c r="K14" s="3" t="s">
        <v>13</v>
      </c>
      <c r="L14" s="3" t="s">
        <v>13</v>
      </c>
      <c r="M14" s="3" t="s">
        <v>13</v>
      </c>
      <c r="N14" s="3" t="s">
        <v>13</v>
      </c>
      <c r="O14" s="48" t="s">
        <v>14</v>
      </c>
      <c r="P14" s="48" t="s">
        <v>14</v>
      </c>
      <c r="Q14" s="48" t="s">
        <v>14</v>
      </c>
      <c r="R14" s="48" t="s">
        <v>14</v>
      </c>
      <c r="S14" s="48" t="s">
        <v>14</v>
      </c>
      <c r="T14" s="48" t="s">
        <v>14</v>
      </c>
      <c r="U14" s="48" t="s">
        <v>14</v>
      </c>
      <c r="V14" s="48" t="s">
        <v>14</v>
      </c>
      <c r="W14" s="48" t="s">
        <v>13</v>
      </c>
      <c r="X14" s="48" t="s">
        <v>13</v>
      </c>
      <c r="Y14" s="48" t="s">
        <v>13</v>
      </c>
      <c r="Z14" s="48" t="s">
        <v>13</v>
      </c>
      <c r="AA14" s="48" t="s">
        <v>14</v>
      </c>
      <c r="AB14" s="48" t="s">
        <v>14</v>
      </c>
      <c r="AC14" s="48" t="s">
        <v>14</v>
      </c>
      <c r="AD14" s="48" t="s">
        <v>14</v>
      </c>
      <c r="AE14" s="50" t="s">
        <v>14</v>
      </c>
      <c r="AF14" s="50" t="s">
        <v>14</v>
      </c>
      <c r="AG14" s="50" t="s">
        <v>14</v>
      </c>
      <c r="AH14" s="50" t="s">
        <v>14</v>
      </c>
      <c r="AI14" s="50" t="s">
        <v>14</v>
      </c>
      <c r="AJ14" s="50" t="s">
        <v>14</v>
      </c>
      <c r="AK14" s="50" t="s">
        <v>14</v>
      </c>
      <c r="AL14" s="50" t="s">
        <v>14</v>
      </c>
      <c r="AM14" s="50" t="s">
        <v>14</v>
      </c>
      <c r="AN14" s="50" t="s">
        <v>14</v>
      </c>
      <c r="AO14" s="50" t="s">
        <v>14</v>
      </c>
      <c r="AP14" s="50" t="s">
        <v>14</v>
      </c>
    </row>
    <row r="15" spans="1:44" ht="20.100000000000001" customHeight="1" x14ac:dyDescent="0.2">
      <c r="A15" s="9"/>
      <c r="B15" s="47" t="s">
        <v>17</v>
      </c>
      <c r="C15" s="48" t="s">
        <v>13</v>
      </c>
      <c r="D15" s="48" t="s">
        <v>13</v>
      </c>
      <c r="E15" s="48" t="s">
        <v>13</v>
      </c>
      <c r="F15" s="48" t="s">
        <v>13</v>
      </c>
      <c r="G15" s="3" t="s">
        <v>13</v>
      </c>
      <c r="H15" s="3" t="s">
        <v>13</v>
      </c>
      <c r="I15" s="3" t="s">
        <v>13</v>
      </c>
      <c r="J15" s="3" t="s">
        <v>13</v>
      </c>
      <c r="K15" s="3" t="s">
        <v>13</v>
      </c>
      <c r="L15" s="3" t="s">
        <v>13</v>
      </c>
      <c r="M15" s="3" t="s">
        <v>13</v>
      </c>
      <c r="N15" s="3" t="s">
        <v>13</v>
      </c>
      <c r="O15" s="48" t="s">
        <v>14</v>
      </c>
      <c r="P15" s="48" t="s">
        <v>14</v>
      </c>
      <c r="Q15" s="48" t="s">
        <v>14</v>
      </c>
      <c r="R15" s="48" t="s">
        <v>14</v>
      </c>
      <c r="S15" s="48" t="s">
        <v>14</v>
      </c>
      <c r="T15" s="48" t="s">
        <v>14</v>
      </c>
      <c r="U15" s="48" t="s">
        <v>14</v>
      </c>
      <c r="V15" s="48" t="s">
        <v>14</v>
      </c>
      <c r="W15" s="48" t="s">
        <v>13</v>
      </c>
      <c r="X15" s="48" t="s">
        <v>13</v>
      </c>
      <c r="Y15" s="48" t="s">
        <v>13</v>
      </c>
      <c r="Z15" s="48" t="s">
        <v>13</v>
      </c>
      <c r="AA15" s="48" t="s">
        <v>14</v>
      </c>
      <c r="AB15" s="48" t="s">
        <v>14</v>
      </c>
      <c r="AC15" s="48" t="s">
        <v>14</v>
      </c>
      <c r="AD15" s="48" t="s">
        <v>14</v>
      </c>
      <c r="AE15" s="50" t="s">
        <v>14</v>
      </c>
      <c r="AF15" s="50" t="s">
        <v>14</v>
      </c>
      <c r="AG15" s="50" t="s">
        <v>14</v>
      </c>
      <c r="AH15" s="50" t="s">
        <v>14</v>
      </c>
      <c r="AI15" s="50" t="s">
        <v>14</v>
      </c>
      <c r="AJ15" s="50" t="s">
        <v>14</v>
      </c>
      <c r="AK15" s="50" t="s">
        <v>14</v>
      </c>
      <c r="AL15" s="50" t="s">
        <v>14</v>
      </c>
      <c r="AM15" s="50" t="s">
        <v>14</v>
      </c>
      <c r="AN15" s="50" t="s">
        <v>14</v>
      </c>
      <c r="AO15" s="50" t="s">
        <v>14</v>
      </c>
      <c r="AP15" s="50" t="s">
        <v>14</v>
      </c>
    </row>
    <row r="16" spans="1:44" ht="20.100000000000001" customHeight="1" x14ac:dyDescent="0.2">
      <c r="A16" s="9"/>
      <c r="B16" s="47" t="s">
        <v>18</v>
      </c>
      <c r="C16" s="48" t="s">
        <v>13</v>
      </c>
      <c r="D16" s="48" t="s">
        <v>13</v>
      </c>
      <c r="E16" s="48" t="s">
        <v>13</v>
      </c>
      <c r="F16" s="48" t="s">
        <v>13</v>
      </c>
      <c r="G16" s="3" t="s">
        <v>13</v>
      </c>
      <c r="H16" s="3" t="s">
        <v>13</v>
      </c>
      <c r="I16" s="3" t="s">
        <v>13</v>
      </c>
      <c r="J16" s="3" t="s">
        <v>13</v>
      </c>
      <c r="K16" s="3" t="s">
        <v>13</v>
      </c>
      <c r="L16" s="3" t="s">
        <v>13</v>
      </c>
      <c r="M16" s="3" t="s">
        <v>13</v>
      </c>
      <c r="N16" s="3" t="s">
        <v>13</v>
      </c>
      <c r="O16" s="48" t="s">
        <v>14</v>
      </c>
      <c r="P16" s="48" t="s">
        <v>14</v>
      </c>
      <c r="Q16" s="48" t="s">
        <v>14</v>
      </c>
      <c r="R16" s="48" t="s">
        <v>14</v>
      </c>
      <c r="S16" s="48" t="s">
        <v>14</v>
      </c>
      <c r="T16" s="48" t="s">
        <v>14</v>
      </c>
      <c r="U16" s="48" t="s">
        <v>14</v>
      </c>
      <c r="V16" s="48" t="s">
        <v>14</v>
      </c>
      <c r="W16" s="48" t="s">
        <v>13</v>
      </c>
      <c r="X16" s="48" t="s">
        <v>13</v>
      </c>
      <c r="Y16" s="48" t="s">
        <v>13</v>
      </c>
      <c r="Z16" s="48" t="s">
        <v>13</v>
      </c>
      <c r="AA16" s="48" t="s">
        <v>14</v>
      </c>
      <c r="AB16" s="48" t="s">
        <v>14</v>
      </c>
      <c r="AC16" s="48" t="s">
        <v>14</v>
      </c>
      <c r="AD16" s="48" t="s">
        <v>14</v>
      </c>
      <c r="AE16" s="50" t="s">
        <v>14</v>
      </c>
      <c r="AF16" s="50" t="s">
        <v>14</v>
      </c>
      <c r="AG16" s="50" t="s">
        <v>14</v>
      </c>
      <c r="AH16" s="50" t="s">
        <v>14</v>
      </c>
      <c r="AI16" s="50" t="s">
        <v>14</v>
      </c>
      <c r="AJ16" s="50" t="s">
        <v>14</v>
      </c>
      <c r="AK16" s="50" t="s">
        <v>14</v>
      </c>
      <c r="AL16" s="50" t="s">
        <v>14</v>
      </c>
      <c r="AM16" s="50" t="s">
        <v>14</v>
      </c>
      <c r="AN16" s="50" t="s">
        <v>14</v>
      </c>
      <c r="AO16" s="50" t="s">
        <v>14</v>
      </c>
      <c r="AP16" s="50" t="s">
        <v>14</v>
      </c>
    </row>
    <row r="17" spans="1:42" ht="20.100000000000001" customHeight="1" x14ac:dyDescent="0.25">
      <c r="A17" s="12" t="s">
        <v>19</v>
      </c>
      <c r="B17" s="52"/>
      <c r="C17" s="44" t="s">
        <v>13</v>
      </c>
      <c r="D17" s="53">
        <f t="shared" ref="D17" si="10">SUM(D18:D20)</f>
        <v>1.35</v>
      </c>
      <c r="E17" s="44" t="s">
        <v>13</v>
      </c>
      <c r="F17" s="53">
        <f>SUM(C17:E17)</f>
        <v>1.35</v>
      </c>
      <c r="G17" s="5" t="s">
        <v>13</v>
      </c>
      <c r="H17" s="53">
        <v>891.12699999999995</v>
      </c>
      <c r="I17" s="5" t="s">
        <v>13</v>
      </c>
      <c r="J17" s="53">
        <v>891.12699999999995</v>
      </c>
      <c r="K17" s="5" t="s">
        <v>13</v>
      </c>
      <c r="L17" s="5" t="s">
        <v>13</v>
      </c>
      <c r="M17" s="5" t="s">
        <v>13</v>
      </c>
      <c r="N17" s="5" t="s">
        <v>13</v>
      </c>
      <c r="O17" s="44" t="s">
        <v>14</v>
      </c>
      <c r="P17" s="44" t="s">
        <v>14</v>
      </c>
      <c r="Q17" s="44" t="s">
        <v>14</v>
      </c>
      <c r="R17" s="44" t="s">
        <v>14</v>
      </c>
      <c r="S17" s="44" t="s">
        <v>14</v>
      </c>
      <c r="T17" s="40">
        <v>12107.125</v>
      </c>
      <c r="U17" s="44" t="s">
        <v>14</v>
      </c>
      <c r="V17" s="40">
        <v>12107.125</v>
      </c>
      <c r="W17" s="44" t="s">
        <v>13</v>
      </c>
      <c r="X17" s="44" t="s">
        <v>13</v>
      </c>
      <c r="Y17" s="44" t="s">
        <v>13</v>
      </c>
      <c r="Z17" s="44" t="s">
        <v>13</v>
      </c>
      <c r="AA17" s="44" t="s">
        <v>14</v>
      </c>
      <c r="AB17" s="44" t="s">
        <v>14</v>
      </c>
      <c r="AC17" s="44" t="s">
        <v>14</v>
      </c>
      <c r="AD17" s="44" t="s">
        <v>14</v>
      </c>
      <c r="AE17" s="44" t="s">
        <v>14</v>
      </c>
      <c r="AF17" s="44" t="s">
        <v>14</v>
      </c>
      <c r="AG17" s="44" t="s">
        <v>14</v>
      </c>
      <c r="AH17" s="44" t="s">
        <v>14</v>
      </c>
      <c r="AI17" s="46" t="s">
        <v>14</v>
      </c>
      <c r="AJ17" s="54">
        <v>189.48</v>
      </c>
      <c r="AK17" s="46" t="s">
        <v>14</v>
      </c>
      <c r="AL17" s="54">
        <v>189.48</v>
      </c>
      <c r="AM17" s="46" t="s">
        <v>14</v>
      </c>
      <c r="AN17" s="40">
        <f>204.007+12834.279</f>
        <v>13038.286</v>
      </c>
      <c r="AO17" s="46" t="s">
        <v>14</v>
      </c>
      <c r="AP17" s="40">
        <f>204.007+12834.279</f>
        <v>13038.286</v>
      </c>
    </row>
    <row r="18" spans="1:42" ht="20.100000000000001" customHeight="1" x14ac:dyDescent="0.2">
      <c r="A18" s="9"/>
      <c r="B18" s="13" t="s">
        <v>20</v>
      </c>
      <c r="C18" s="48" t="s">
        <v>13</v>
      </c>
      <c r="D18" s="55" t="s">
        <v>13</v>
      </c>
      <c r="E18" s="48" t="s">
        <v>13</v>
      </c>
      <c r="F18" s="55" t="s">
        <v>13</v>
      </c>
      <c r="G18" s="3" t="s">
        <v>13</v>
      </c>
      <c r="H18" s="3" t="s">
        <v>13</v>
      </c>
      <c r="I18" s="3" t="s">
        <v>13</v>
      </c>
      <c r="J18" s="3" t="s">
        <v>13</v>
      </c>
      <c r="K18" s="3" t="s">
        <v>13</v>
      </c>
      <c r="L18" s="3" t="s">
        <v>13</v>
      </c>
      <c r="M18" s="3" t="s">
        <v>13</v>
      </c>
      <c r="N18" s="3" t="s">
        <v>13</v>
      </c>
      <c r="O18" s="48" t="s">
        <v>14</v>
      </c>
      <c r="P18" s="48" t="s">
        <v>14</v>
      </c>
      <c r="Q18" s="48" t="s">
        <v>14</v>
      </c>
      <c r="R18" s="48" t="s">
        <v>14</v>
      </c>
      <c r="S18" s="48" t="s">
        <v>14</v>
      </c>
      <c r="T18" s="56">
        <v>12107.125</v>
      </c>
      <c r="U18" s="48" t="s">
        <v>14</v>
      </c>
      <c r="V18" s="56">
        <v>12107.125</v>
      </c>
      <c r="W18" s="48" t="s">
        <v>13</v>
      </c>
      <c r="X18" s="48" t="s">
        <v>13</v>
      </c>
      <c r="Y18" s="48" t="s">
        <v>13</v>
      </c>
      <c r="Z18" s="48" t="s">
        <v>13</v>
      </c>
      <c r="AA18" s="48" t="s">
        <v>14</v>
      </c>
      <c r="AB18" s="48" t="s">
        <v>14</v>
      </c>
      <c r="AC18" s="48" t="s">
        <v>14</v>
      </c>
      <c r="AD18" s="48" t="s">
        <v>14</v>
      </c>
      <c r="AE18" s="48" t="s">
        <v>14</v>
      </c>
      <c r="AF18" s="48" t="s">
        <v>14</v>
      </c>
      <c r="AG18" s="48" t="s">
        <v>14</v>
      </c>
      <c r="AH18" s="48" t="s">
        <v>14</v>
      </c>
      <c r="AI18" s="50" t="s">
        <v>14</v>
      </c>
      <c r="AJ18" s="57">
        <v>189.48</v>
      </c>
      <c r="AK18" s="50" t="s">
        <v>14</v>
      </c>
      <c r="AL18" s="57">
        <v>189.48</v>
      </c>
      <c r="AM18" s="50" t="s">
        <v>14</v>
      </c>
      <c r="AN18" s="56">
        <f>204.007+12834.279</f>
        <v>13038.286</v>
      </c>
      <c r="AO18" s="50" t="s">
        <v>14</v>
      </c>
      <c r="AP18" s="56">
        <f>204.007+12834.279</f>
        <v>13038.286</v>
      </c>
    </row>
    <row r="19" spans="1:42" ht="20.100000000000001" customHeight="1" x14ac:dyDescent="0.2">
      <c r="A19" s="9"/>
      <c r="B19" s="47" t="s">
        <v>21</v>
      </c>
      <c r="C19" s="48" t="s">
        <v>13</v>
      </c>
      <c r="D19" s="57">
        <v>1.35</v>
      </c>
      <c r="E19" s="55" t="s">
        <v>13</v>
      </c>
      <c r="F19" s="58">
        <f>SUM(C19:E19)</f>
        <v>1.35</v>
      </c>
      <c r="G19" s="3" t="s">
        <v>13</v>
      </c>
      <c r="H19" s="57">
        <v>891.12699999999995</v>
      </c>
      <c r="I19" s="3" t="s">
        <v>13</v>
      </c>
      <c r="J19" s="57">
        <v>891.12699999999995</v>
      </c>
      <c r="K19" s="3" t="s">
        <v>13</v>
      </c>
      <c r="L19" s="3" t="s">
        <v>13</v>
      </c>
      <c r="M19" s="3" t="s">
        <v>13</v>
      </c>
      <c r="N19" s="3" t="s">
        <v>13</v>
      </c>
      <c r="O19" s="48" t="s">
        <v>14</v>
      </c>
      <c r="P19" s="48" t="s">
        <v>14</v>
      </c>
      <c r="Q19" s="48" t="s">
        <v>14</v>
      </c>
      <c r="R19" s="48" t="s">
        <v>14</v>
      </c>
      <c r="S19" s="48" t="s">
        <v>14</v>
      </c>
      <c r="T19" s="48" t="s">
        <v>14</v>
      </c>
      <c r="U19" s="48" t="s">
        <v>14</v>
      </c>
      <c r="V19" s="48" t="s">
        <v>14</v>
      </c>
      <c r="W19" s="48" t="s">
        <v>13</v>
      </c>
      <c r="X19" s="48" t="s">
        <v>13</v>
      </c>
      <c r="Y19" s="48" t="s">
        <v>13</v>
      </c>
      <c r="Z19" s="48" t="s">
        <v>13</v>
      </c>
      <c r="AA19" s="48" t="s">
        <v>14</v>
      </c>
      <c r="AB19" s="48" t="s">
        <v>14</v>
      </c>
      <c r="AC19" s="48" t="s">
        <v>14</v>
      </c>
      <c r="AD19" s="48" t="s">
        <v>14</v>
      </c>
      <c r="AE19" s="48" t="s">
        <v>14</v>
      </c>
      <c r="AF19" s="48" t="s">
        <v>14</v>
      </c>
      <c r="AG19" s="48" t="s">
        <v>14</v>
      </c>
      <c r="AH19" s="48" t="s">
        <v>14</v>
      </c>
      <c r="AI19" s="50" t="s">
        <v>14</v>
      </c>
      <c r="AJ19" s="50" t="s">
        <v>14</v>
      </c>
      <c r="AK19" s="50" t="s">
        <v>14</v>
      </c>
      <c r="AL19" s="50" t="s">
        <v>14</v>
      </c>
      <c r="AM19" s="50" t="s">
        <v>14</v>
      </c>
      <c r="AN19" s="50" t="s">
        <v>14</v>
      </c>
      <c r="AO19" s="50" t="s">
        <v>14</v>
      </c>
      <c r="AP19" s="50" t="s">
        <v>14</v>
      </c>
    </row>
    <row r="20" spans="1:42" ht="20.100000000000001" customHeight="1" x14ac:dyDescent="0.2">
      <c r="A20" s="9"/>
      <c r="B20" s="13" t="s">
        <v>22</v>
      </c>
      <c r="C20" s="48" t="s">
        <v>13</v>
      </c>
      <c r="D20" s="48" t="s">
        <v>13</v>
      </c>
      <c r="E20" s="48" t="s">
        <v>13</v>
      </c>
      <c r="F20" s="48" t="s">
        <v>13</v>
      </c>
      <c r="G20" s="3" t="s">
        <v>13</v>
      </c>
      <c r="H20" s="3" t="s">
        <v>13</v>
      </c>
      <c r="I20" s="3" t="s">
        <v>13</v>
      </c>
      <c r="J20" s="3" t="s">
        <v>13</v>
      </c>
      <c r="K20" s="3" t="s">
        <v>13</v>
      </c>
      <c r="L20" s="3" t="s">
        <v>13</v>
      </c>
      <c r="M20" s="3" t="s">
        <v>13</v>
      </c>
      <c r="N20" s="3" t="s">
        <v>13</v>
      </c>
      <c r="O20" s="48" t="s">
        <v>14</v>
      </c>
      <c r="P20" s="48" t="s">
        <v>14</v>
      </c>
      <c r="Q20" s="48" t="s">
        <v>14</v>
      </c>
      <c r="R20" s="48" t="s">
        <v>14</v>
      </c>
      <c r="S20" s="48" t="s">
        <v>14</v>
      </c>
      <c r="T20" s="48" t="s">
        <v>14</v>
      </c>
      <c r="U20" s="48" t="s">
        <v>14</v>
      </c>
      <c r="V20" s="48" t="s">
        <v>14</v>
      </c>
      <c r="W20" s="48" t="s">
        <v>13</v>
      </c>
      <c r="X20" s="48" t="s">
        <v>13</v>
      </c>
      <c r="Y20" s="48" t="s">
        <v>13</v>
      </c>
      <c r="Z20" s="48" t="s">
        <v>13</v>
      </c>
      <c r="AA20" s="48" t="s">
        <v>14</v>
      </c>
      <c r="AB20" s="48" t="s">
        <v>14</v>
      </c>
      <c r="AC20" s="48" t="s">
        <v>14</v>
      </c>
      <c r="AD20" s="48" t="s">
        <v>14</v>
      </c>
      <c r="AE20" s="48" t="s">
        <v>14</v>
      </c>
      <c r="AF20" s="48" t="s">
        <v>14</v>
      </c>
      <c r="AG20" s="48" t="s">
        <v>14</v>
      </c>
      <c r="AH20" s="48" t="s">
        <v>14</v>
      </c>
      <c r="AI20" s="50" t="s">
        <v>14</v>
      </c>
      <c r="AJ20" s="50" t="s">
        <v>14</v>
      </c>
      <c r="AK20" s="50" t="s">
        <v>14</v>
      </c>
      <c r="AL20" s="50" t="s">
        <v>14</v>
      </c>
      <c r="AM20" s="50" t="s">
        <v>14</v>
      </c>
      <c r="AN20" s="50" t="s">
        <v>14</v>
      </c>
      <c r="AO20" s="50" t="s">
        <v>14</v>
      </c>
      <c r="AP20" s="50" t="s">
        <v>14</v>
      </c>
    </row>
    <row r="21" spans="1:42" ht="20.100000000000001" customHeight="1" x14ac:dyDescent="0.25">
      <c r="A21" s="12" t="s">
        <v>23</v>
      </c>
      <c r="B21" s="52"/>
      <c r="C21" s="53">
        <f>SUM(C22:C28)</f>
        <v>100.67</v>
      </c>
      <c r="D21" s="53">
        <f t="shared" ref="D21:E21" si="11">SUM(D22:D28)</f>
        <v>24.201000000000001</v>
      </c>
      <c r="E21" s="53">
        <f t="shared" si="11"/>
        <v>0.05</v>
      </c>
      <c r="F21" s="53">
        <f>SUM(C21:E21)</f>
        <v>124.92100000000001</v>
      </c>
      <c r="G21" s="53">
        <v>61.879999999999995</v>
      </c>
      <c r="H21" s="53">
        <v>19.401</v>
      </c>
      <c r="I21" s="53">
        <v>2.23</v>
      </c>
      <c r="J21" s="53">
        <v>83.510999999999996</v>
      </c>
      <c r="K21" s="54">
        <v>40.305999999999997</v>
      </c>
      <c r="L21" s="54">
        <v>2.4749999999999996</v>
      </c>
      <c r="M21" s="54">
        <v>0.17</v>
      </c>
      <c r="N21" s="54">
        <v>42.951000000000008</v>
      </c>
      <c r="O21" s="45">
        <v>4.6900000000000004</v>
      </c>
      <c r="P21" s="59" t="s">
        <v>14</v>
      </c>
      <c r="Q21" s="45">
        <v>0.05</v>
      </c>
      <c r="R21" s="45">
        <v>4.74</v>
      </c>
      <c r="S21" s="54">
        <v>8.1</v>
      </c>
      <c r="T21" s="54">
        <v>12.963999999999999</v>
      </c>
      <c r="U21" s="54">
        <v>0.5</v>
      </c>
      <c r="V21" s="54">
        <v>21.564</v>
      </c>
      <c r="W21" s="54">
        <v>16</v>
      </c>
      <c r="X21" s="60">
        <v>3.5000000000000003E-2</v>
      </c>
      <c r="Y21" s="44" t="s">
        <v>13</v>
      </c>
      <c r="Z21" s="54">
        <f>SUM(Z23,Z24)</f>
        <v>16.053999999999998</v>
      </c>
      <c r="AA21" s="54">
        <f>SUM(AA22:AA28)</f>
        <v>769.1110000000001</v>
      </c>
      <c r="AB21" s="44" t="s">
        <v>14</v>
      </c>
      <c r="AC21" s="44" t="s">
        <v>14</v>
      </c>
      <c r="AD21" s="44" t="s">
        <v>14</v>
      </c>
      <c r="AE21" s="40">
        <v>2257.337</v>
      </c>
      <c r="AF21" s="44" t="s">
        <v>14</v>
      </c>
      <c r="AG21" s="44" t="s">
        <v>14</v>
      </c>
      <c r="AH21" s="40">
        <v>2257.337</v>
      </c>
      <c r="AI21" s="46" t="s">
        <v>14</v>
      </c>
      <c r="AJ21" s="46" t="s">
        <v>14</v>
      </c>
      <c r="AK21" s="46" t="s">
        <v>14</v>
      </c>
      <c r="AL21" s="46" t="s">
        <v>14</v>
      </c>
      <c r="AM21" s="54">
        <v>0.25</v>
      </c>
      <c r="AN21" s="46" t="s">
        <v>14</v>
      </c>
      <c r="AO21" s="46" t="s">
        <v>14</v>
      </c>
      <c r="AP21" s="54">
        <v>0.25</v>
      </c>
    </row>
    <row r="22" spans="1:42" ht="20.100000000000001" customHeight="1" x14ac:dyDescent="0.2">
      <c r="A22" s="9"/>
      <c r="B22" s="47" t="s">
        <v>24</v>
      </c>
      <c r="C22" s="48" t="s">
        <v>13</v>
      </c>
      <c r="D22" s="48" t="s">
        <v>13</v>
      </c>
      <c r="E22" s="48" t="s">
        <v>13</v>
      </c>
      <c r="F22" s="48" t="s">
        <v>13</v>
      </c>
      <c r="G22" s="3" t="s">
        <v>13</v>
      </c>
      <c r="H22" s="3" t="s">
        <v>13</v>
      </c>
      <c r="I22" s="3" t="s">
        <v>13</v>
      </c>
      <c r="J22" s="3" t="s">
        <v>13</v>
      </c>
      <c r="K22" s="48" t="s">
        <v>14</v>
      </c>
      <c r="L22" s="48" t="s">
        <v>14</v>
      </c>
      <c r="M22" s="48" t="s">
        <v>14</v>
      </c>
      <c r="N22" s="48" t="s">
        <v>14</v>
      </c>
      <c r="O22" s="48" t="s">
        <v>14</v>
      </c>
      <c r="P22" s="48" t="s">
        <v>14</v>
      </c>
      <c r="Q22" s="48" t="s">
        <v>14</v>
      </c>
      <c r="R22" s="48" t="s">
        <v>14</v>
      </c>
      <c r="S22" s="48" t="s">
        <v>14</v>
      </c>
      <c r="T22" s="48" t="s">
        <v>14</v>
      </c>
      <c r="U22" s="48" t="s">
        <v>14</v>
      </c>
      <c r="V22" s="48" t="s">
        <v>14</v>
      </c>
      <c r="W22" s="48" t="s">
        <v>13</v>
      </c>
      <c r="X22" s="48" t="s">
        <v>13</v>
      </c>
      <c r="Y22" s="48" t="s">
        <v>13</v>
      </c>
      <c r="Z22" s="48" t="s">
        <v>13</v>
      </c>
      <c r="AA22" s="48" t="s">
        <v>25</v>
      </c>
      <c r="AB22" s="48" t="s">
        <v>14</v>
      </c>
      <c r="AC22" s="48" t="s">
        <v>14</v>
      </c>
      <c r="AD22" s="48" t="s">
        <v>14</v>
      </c>
      <c r="AE22" s="48" t="s">
        <v>25</v>
      </c>
      <c r="AF22" s="48" t="s">
        <v>14</v>
      </c>
      <c r="AG22" s="48" t="s">
        <v>14</v>
      </c>
      <c r="AH22" s="48" t="s">
        <v>25</v>
      </c>
      <c r="AI22" s="50" t="s">
        <v>14</v>
      </c>
      <c r="AJ22" s="48" t="s">
        <v>14</v>
      </c>
      <c r="AK22" s="48" t="s">
        <v>14</v>
      </c>
      <c r="AL22" s="48" t="s">
        <v>14</v>
      </c>
      <c r="AM22" s="48" t="s">
        <v>14</v>
      </c>
      <c r="AN22" s="50" t="s">
        <v>14</v>
      </c>
      <c r="AO22" s="50" t="s">
        <v>14</v>
      </c>
      <c r="AP22" s="48" t="s">
        <v>14</v>
      </c>
    </row>
    <row r="23" spans="1:42" ht="20.100000000000001" customHeight="1" x14ac:dyDescent="0.2">
      <c r="A23" s="9"/>
      <c r="B23" s="47" t="s">
        <v>26</v>
      </c>
      <c r="C23" s="48" t="s">
        <v>13</v>
      </c>
      <c r="D23" s="48" t="s">
        <v>13</v>
      </c>
      <c r="E23" s="48" t="s">
        <v>13</v>
      </c>
      <c r="F23" s="48" t="s">
        <v>13</v>
      </c>
      <c r="G23" s="57">
        <v>22.9</v>
      </c>
      <c r="H23" s="55" t="s">
        <v>13</v>
      </c>
      <c r="I23" s="57">
        <v>1.28</v>
      </c>
      <c r="J23" s="57">
        <v>24.18</v>
      </c>
      <c r="K23" s="57">
        <v>0.30599999999999999</v>
      </c>
      <c r="L23" s="57">
        <v>1.7749999999999999</v>
      </c>
      <c r="M23" s="55" t="s">
        <v>14</v>
      </c>
      <c r="N23" s="57">
        <v>2.081</v>
      </c>
      <c r="O23" s="48" t="s">
        <v>14</v>
      </c>
      <c r="P23" s="48" t="s">
        <v>14</v>
      </c>
      <c r="Q23" s="48" t="s">
        <v>14</v>
      </c>
      <c r="R23" s="48" t="s">
        <v>14</v>
      </c>
      <c r="S23" s="48" t="s">
        <v>14</v>
      </c>
      <c r="T23" s="48" t="s">
        <v>14</v>
      </c>
      <c r="U23" s="48" t="s">
        <v>14</v>
      </c>
      <c r="V23" s="48" t="s">
        <v>14</v>
      </c>
      <c r="W23" s="57">
        <v>16.018999999999998</v>
      </c>
      <c r="X23" s="55" t="s">
        <v>13</v>
      </c>
      <c r="Y23" s="55" t="s">
        <v>13</v>
      </c>
      <c r="Z23" s="57">
        <v>16.018999999999998</v>
      </c>
      <c r="AA23" s="57">
        <v>768.46900000000005</v>
      </c>
      <c r="AB23" s="48" t="s">
        <v>14</v>
      </c>
      <c r="AC23" s="48" t="s">
        <v>14</v>
      </c>
      <c r="AD23" s="48" t="s">
        <v>14</v>
      </c>
      <c r="AE23" s="56">
        <v>2257.337</v>
      </c>
      <c r="AF23" s="48" t="s">
        <v>14</v>
      </c>
      <c r="AG23" s="48" t="s">
        <v>14</v>
      </c>
      <c r="AH23" s="56">
        <v>2257.337</v>
      </c>
      <c r="AI23" s="48" t="s">
        <v>14</v>
      </c>
      <c r="AJ23" s="48" t="s">
        <v>14</v>
      </c>
      <c r="AK23" s="48" t="s">
        <v>14</v>
      </c>
      <c r="AL23" s="48" t="s">
        <v>14</v>
      </c>
      <c r="AM23" s="48" t="s">
        <v>14</v>
      </c>
      <c r="AN23" s="50" t="s">
        <v>14</v>
      </c>
      <c r="AO23" s="50" t="s">
        <v>14</v>
      </c>
      <c r="AP23" s="48" t="s">
        <v>14</v>
      </c>
    </row>
    <row r="24" spans="1:42" ht="20.100000000000001" customHeight="1" x14ac:dyDescent="0.2">
      <c r="A24" s="9"/>
      <c r="B24" s="13" t="s">
        <v>27</v>
      </c>
      <c r="C24" s="57">
        <v>100.67</v>
      </c>
      <c r="D24" s="57">
        <v>24.201000000000001</v>
      </c>
      <c r="E24" s="57">
        <v>0.05</v>
      </c>
      <c r="F24" s="58">
        <f>SUM(C24:E24)</f>
        <v>124.92100000000001</v>
      </c>
      <c r="G24" s="57">
        <v>28.98</v>
      </c>
      <c r="H24" s="57">
        <v>9.4009999999999998</v>
      </c>
      <c r="I24" s="57">
        <v>0.95</v>
      </c>
      <c r="J24" s="57">
        <v>39.331000000000003</v>
      </c>
      <c r="K24" s="49">
        <v>40</v>
      </c>
      <c r="L24" s="49">
        <v>0.7</v>
      </c>
      <c r="M24" s="49">
        <v>0.17</v>
      </c>
      <c r="N24" s="49">
        <v>40.870000000000005</v>
      </c>
      <c r="O24" s="49">
        <v>4.6900000000000004</v>
      </c>
      <c r="P24" s="48" t="s">
        <v>14</v>
      </c>
      <c r="Q24" s="49">
        <v>0.05</v>
      </c>
      <c r="R24" s="49">
        <v>4.74</v>
      </c>
      <c r="S24" s="57">
        <v>8.1</v>
      </c>
      <c r="T24" s="57">
        <v>0.7</v>
      </c>
      <c r="U24" s="57">
        <v>0.5</v>
      </c>
      <c r="V24" s="57">
        <v>9.2999999999999989</v>
      </c>
      <c r="W24" s="55" t="s">
        <v>13</v>
      </c>
      <c r="X24" s="61">
        <v>3.5000000000000003E-2</v>
      </c>
      <c r="Y24" s="55"/>
      <c r="Z24" s="61">
        <v>3.5000000000000003E-2</v>
      </c>
      <c r="AA24" s="57">
        <v>0.64200000000000002</v>
      </c>
      <c r="AB24" s="48" t="s">
        <v>14</v>
      </c>
      <c r="AC24" s="48" t="s">
        <v>14</v>
      </c>
      <c r="AD24" s="48" t="s">
        <v>14</v>
      </c>
      <c r="AE24" s="48" t="s">
        <v>14</v>
      </c>
      <c r="AF24" s="48" t="s">
        <v>14</v>
      </c>
      <c r="AG24" s="48" t="s">
        <v>14</v>
      </c>
      <c r="AH24" s="48" t="s">
        <v>25</v>
      </c>
      <c r="AI24" s="48" t="s">
        <v>14</v>
      </c>
      <c r="AJ24" s="48" t="s">
        <v>14</v>
      </c>
      <c r="AK24" s="48" t="s">
        <v>14</v>
      </c>
      <c r="AL24" s="48" t="s">
        <v>14</v>
      </c>
      <c r="AM24" s="57">
        <v>0.25</v>
      </c>
      <c r="AN24" s="50" t="s">
        <v>14</v>
      </c>
      <c r="AO24" s="50" t="s">
        <v>14</v>
      </c>
      <c r="AP24" s="57">
        <v>0.25</v>
      </c>
    </row>
    <row r="25" spans="1:42" ht="20.100000000000001" customHeight="1" x14ac:dyDescent="0.2">
      <c r="A25" s="9"/>
      <c r="B25" s="62" t="s">
        <v>28</v>
      </c>
      <c r="C25" s="48" t="s">
        <v>13</v>
      </c>
      <c r="D25" s="48" t="s">
        <v>13</v>
      </c>
      <c r="E25" s="48" t="s">
        <v>13</v>
      </c>
      <c r="F25" s="48" t="s">
        <v>13</v>
      </c>
      <c r="G25" s="63">
        <v>10</v>
      </c>
      <c r="H25" s="63">
        <v>10</v>
      </c>
      <c r="J25" s="63">
        <v>20</v>
      </c>
      <c r="K25" s="48" t="s">
        <v>14</v>
      </c>
      <c r="L25" s="48" t="s">
        <v>14</v>
      </c>
      <c r="M25" s="48" t="s">
        <v>14</v>
      </c>
      <c r="N25" s="48" t="s">
        <v>14</v>
      </c>
      <c r="O25" s="48" t="s">
        <v>14</v>
      </c>
      <c r="P25" s="48" t="s">
        <v>14</v>
      </c>
      <c r="Q25" s="48" t="s">
        <v>14</v>
      </c>
      <c r="R25" s="48" t="s">
        <v>14</v>
      </c>
      <c r="S25" s="48" t="s">
        <v>14</v>
      </c>
      <c r="T25" s="48" t="s">
        <v>14</v>
      </c>
      <c r="U25" s="48" t="s">
        <v>14</v>
      </c>
      <c r="V25" s="48" t="s">
        <v>14</v>
      </c>
      <c r="W25" s="55" t="s">
        <v>13</v>
      </c>
      <c r="X25" s="55" t="s">
        <v>13</v>
      </c>
      <c r="Y25" s="55" t="s">
        <v>13</v>
      </c>
      <c r="Z25" s="55" t="s">
        <v>13</v>
      </c>
      <c r="AA25" s="55" t="s">
        <v>13</v>
      </c>
      <c r="AB25" s="48" t="s">
        <v>14</v>
      </c>
      <c r="AC25" s="48" t="s">
        <v>14</v>
      </c>
      <c r="AD25" s="48" t="s">
        <v>14</v>
      </c>
      <c r="AE25" s="48" t="s">
        <v>14</v>
      </c>
      <c r="AF25" s="48" t="s">
        <v>14</v>
      </c>
      <c r="AG25" s="48" t="s">
        <v>14</v>
      </c>
      <c r="AH25" s="48" t="s">
        <v>25</v>
      </c>
      <c r="AI25" s="48" t="s">
        <v>14</v>
      </c>
      <c r="AJ25" s="48" t="s">
        <v>14</v>
      </c>
      <c r="AK25" s="48" t="s">
        <v>14</v>
      </c>
      <c r="AL25" s="48" t="s">
        <v>14</v>
      </c>
      <c r="AM25" s="48" t="s">
        <v>14</v>
      </c>
      <c r="AN25" s="50" t="s">
        <v>14</v>
      </c>
      <c r="AO25" s="50" t="s">
        <v>14</v>
      </c>
      <c r="AP25" s="48" t="s">
        <v>14</v>
      </c>
    </row>
    <row r="26" spans="1:42" ht="20.100000000000001" customHeight="1" x14ac:dyDescent="0.2">
      <c r="A26" s="9"/>
      <c r="B26" s="47" t="s">
        <v>29</v>
      </c>
      <c r="C26" s="48" t="s">
        <v>13</v>
      </c>
      <c r="D26" s="48" t="s">
        <v>13</v>
      </c>
      <c r="E26" s="48" t="s">
        <v>13</v>
      </c>
      <c r="F26" s="48" t="s">
        <v>13</v>
      </c>
      <c r="G26" s="3" t="s">
        <v>13</v>
      </c>
      <c r="H26" s="3" t="s">
        <v>13</v>
      </c>
      <c r="I26" s="3" t="s">
        <v>13</v>
      </c>
      <c r="J26" s="3" t="s">
        <v>13</v>
      </c>
      <c r="K26" s="48" t="s">
        <v>14</v>
      </c>
      <c r="L26" s="48" t="s">
        <v>14</v>
      </c>
      <c r="M26" s="48" t="s">
        <v>14</v>
      </c>
      <c r="N26" s="48" t="s">
        <v>14</v>
      </c>
      <c r="O26" s="48" t="s">
        <v>14</v>
      </c>
      <c r="P26" s="48" t="s">
        <v>14</v>
      </c>
      <c r="Q26" s="48" t="s">
        <v>14</v>
      </c>
      <c r="R26" s="48" t="s">
        <v>14</v>
      </c>
      <c r="S26" s="48" t="s">
        <v>14</v>
      </c>
      <c r="T26" s="48" t="s">
        <v>14</v>
      </c>
      <c r="U26" s="48" t="s">
        <v>14</v>
      </c>
      <c r="V26" s="48" t="s">
        <v>14</v>
      </c>
      <c r="W26" s="48" t="s">
        <v>13</v>
      </c>
      <c r="X26" s="48" t="s">
        <v>13</v>
      </c>
      <c r="Y26" s="48" t="s">
        <v>13</v>
      </c>
      <c r="Z26" s="55" t="s">
        <v>13</v>
      </c>
      <c r="AA26" s="55" t="s">
        <v>13</v>
      </c>
      <c r="AB26" s="48" t="s">
        <v>14</v>
      </c>
      <c r="AC26" s="48" t="s">
        <v>14</v>
      </c>
      <c r="AD26" s="48" t="s">
        <v>14</v>
      </c>
      <c r="AE26" s="48" t="s">
        <v>14</v>
      </c>
      <c r="AF26" s="48" t="s">
        <v>14</v>
      </c>
      <c r="AG26" s="48" t="s">
        <v>14</v>
      </c>
      <c r="AH26" s="48" t="s">
        <v>25</v>
      </c>
      <c r="AI26" s="48" t="s">
        <v>14</v>
      </c>
      <c r="AJ26" s="48" t="s">
        <v>14</v>
      </c>
      <c r="AK26" s="48" t="s">
        <v>14</v>
      </c>
      <c r="AL26" s="48" t="s">
        <v>14</v>
      </c>
      <c r="AM26" s="48" t="s">
        <v>14</v>
      </c>
      <c r="AN26" s="50" t="s">
        <v>14</v>
      </c>
      <c r="AO26" s="48" t="s">
        <v>14</v>
      </c>
      <c r="AP26" s="48" t="s">
        <v>14</v>
      </c>
    </row>
    <row r="27" spans="1:42" ht="20.100000000000001" customHeight="1" x14ac:dyDescent="0.2">
      <c r="A27" s="9"/>
      <c r="B27" s="47" t="s">
        <v>30</v>
      </c>
      <c r="C27" s="48" t="s">
        <v>13</v>
      </c>
      <c r="D27" s="48" t="s">
        <v>13</v>
      </c>
      <c r="E27" s="48" t="s">
        <v>13</v>
      </c>
      <c r="F27" s="48" t="s">
        <v>13</v>
      </c>
      <c r="G27" s="3" t="s">
        <v>13</v>
      </c>
      <c r="H27" s="3" t="s">
        <v>13</v>
      </c>
      <c r="I27" s="3" t="s">
        <v>13</v>
      </c>
      <c r="J27" s="3" t="s">
        <v>13</v>
      </c>
      <c r="K27" s="48" t="s">
        <v>14</v>
      </c>
      <c r="L27" s="48" t="s">
        <v>14</v>
      </c>
      <c r="M27" s="48" t="s">
        <v>14</v>
      </c>
      <c r="N27" s="48" t="s">
        <v>14</v>
      </c>
      <c r="O27" s="48" t="s">
        <v>14</v>
      </c>
      <c r="P27" s="48" t="s">
        <v>14</v>
      </c>
      <c r="Q27" s="48" t="s">
        <v>14</v>
      </c>
      <c r="R27" s="48" t="s">
        <v>14</v>
      </c>
      <c r="S27" s="48" t="s">
        <v>14</v>
      </c>
      <c r="T27" s="56">
        <v>12.263999999999999</v>
      </c>
      <c r="U27" s="48" t="s">
        <v>14</v>
      </c>
      <c r="V27" s="56">
        <v>12.263999999999999</v>
      </c>
      <c r="W27" s="48" t="s">
        <v>13</v>
      </c>
      <c r="X27" s="48" t="s">
        <v>13</v>
      </c>
      <c r="Y27" s="48" t="s">
        <v>13</v>
      </c>
      <c r="Z27" s="55" t="s">
        <v>13</v>
      </c>
      <c r="AA27" s="55" t="s">
        <v>13</v>
      </c>
      <c r="AB27" s="48" t="s">
        <v>14</v>
      </c>
      <c r="AC27" s="48" t="s">
        <v>14</v>
      </c>
      <c r="AD27" s="48" t="s">
        <v>14</v>
      </c>
      <c r="AE27" s="48" t="s">
        <v>14</v>
      </c>
      <c r="AF27" s="48" t="s">
        <v>14</v>
      </c>
      <c r="AG27" s="48" t="s">
        <v>14</v>
      </c>
      <c r="AH27" s="48" t="s">
        <v>25</v>
      </c>
      <c r="AI27" s="48" t="s">
        <v>14</v>
      </c>
      <c r="AJ27" s="48" t="s">
        <v>14</v>
      </c>
      <c r="AK27" s="48" t="s">
        <v>14</v>
      </c>
      <c r="AL27" s="48" t="s">
        <v>14</v>
      </c>
      <c r="AM27" s="48" t="s">
        <v>14</v>
      </c>
      <c r="AN27" s="50" t="s">
        <v>14</v>
      </c>
      <c r="AO27" s="48" t="s">
        <v>14</v>
      </c>
      <c r="AP27" s="48" t="s">
        <v>14</v>
      </c>
    </row>
    <row r="28" spans="1:42" ht="20.100000000000001" customHeight="1" x14ac:dyDescent="0.2">
      <c r="A28" s="9"/>
      <c r="B28" s="47" t="s">
        <v>31</v>
      </c>
      <c r="C28" s="48" t="s">
        <v>13</v>
      </c>
      <c r="D28" s="48" t="s">
        <v>13</v>
      </c>
      <c r="E28" s="48" t="s">
        <v>13</v>
      </c>
      <c r="F28" s="48" t="s">
        <v>13</v>
      </c>
      <c r="G28" s="3" t="s">
        <v>13</v>
      </c>
      <c r="H28" s="3" t="s">
        <v>13</v>
      </c>
      <c r="I28" s="3" t="s">
        <v>13</v>
      </c>
      <c r="J28" s="3" t="s">
        <v>13</v>
      </c>
      <c r="K28" s="48" t="s">
        <v>14</v>
      </c>
      <c r="L28" s="48" t="s">
        <v>14</v>
      </c>
      <c r="M28" s="48" t="s">
        <v>14</v>
      </c>
      <c r="N28" s="48" t="s">
        <v>14</v>
      </c>
      <c r="O28" s="48" t="s">
        <v>14</v>
      </c>
      <c r="P28" s="48" t="s">
        <v>14</v>
      </c>
      <c r="Q28" s="48" t="s">
        <v>14</v>
      </c>
      <c r="R28" s="48" t="s">
        <v>14</v>
      </c>
      <c r="S28" s="48" t="s">
        <v>14</v>
      </c>
      <c r="T28" s="48" t="s">
        <v>14</v>
      </c>
      <c r="U28" s="48" t="s">
        <v>14</v>
      </c>
      <c r="V28" s="48" t="s">
        <v>14</v>
      </c>
      <c r="W28" s="48" t="s">
        <v>13</v>
      </c>
      <c r="X28" s="48" t="s">
        <v>13</v>
      </c>
      <c r="Y28" s="48" t="s">
        <v>13</v>
      </c>
      <c r="Z28" s="55" t="s">
        <v>13</v>
      </c>
      <c r="AA28" s="55" t="s">
        <v>13</v>
      </c>
      <c r="AB28" s="48" t="s">
        <v>14</v>
      </c>
      <c r="AC28" s="48" t="s">
        <v>14</v>
      </c>
      <c r="AD28" s="48" t="s">
        <v>14</v>
      </c>
      <c r="AE28" s="48" t="s">
        <v>14</v>
      </c>
      <c r="AF28" s="48" t="s">
        <v>14</v>
      </c>
      <c r="AG28" s="48" t="s">
        <v>14</v>
      </c>
      <c r="AH28" s="48" t="s">
        <v>25</v>
      </c>
      <c r="AI28" s="48" t="s">
        <v>14</v>
      </c>
      <c r="AJ28" s="48" t="s">
        <v>14</v>
      </c>
      <c r="AK28" s="48" t="s">
        <v>14</v>
      </c>
      <c r="AL28" s="48" t="s">
        <v>14</v>
      </c>
      <c r="AM28" s="48" t="s">
        <v>14</v>
      </c>
      <c r="AN28" s="50" t="s">
        <v>14</v>
      </c>
      <c r="AO28" s="48" t="s">
        <v>14</v>
      </c>
      <c r="AP28" s="48" t="s">
        <v>14</v>
      </c>
    </row>
    <row r="29" spans="1:42" ht="20.100000000000001" customHeight="1" x14ac:dyDescent="0.25">
      <c r="A29" s="12" t="s">
        <v>32</v>
      </c>
      <c r="B29" s="52"/>
      <c r="C29" s="40">
        <f>SUM(C30:C31)</f>
        <v>142.34</v>
      </c>
      <c r="D29" s="40">
        <f t="shared" ref="D29:E29" si="12">SUM(D30:D31)</f>
        <v>1083.7809999999999</v>
      </c>
      <c r="E29" s="53">
        <f t="shared" si="12"/>
        <v>4.8849999999999998</v>
      </c>
      <c r="F29" s="40">
        <f>SUM(C29:E29)</f>
        <v>1231.0059999999999</v>
      </c>
      <c r="G29" s="53">
        <v>33.78</v>
      </c>
      <c r="H29" s="53">
        <v>29.478000000000002</v>
      </c>
      <c r="I29" s="53">
        <v>12.19</v>
      </c>
      <c r="J29" s="53">
        <v>75.448000000000008</v>
      </c>
      <c r="K29" s="54">
        <v>893.79700000000003</v>
      </c>
      <c r="L29" s="54">
        <v>2016.8589999999999</v>
      </c>
      <c r="M29" s="54">
        <v>7.4569999999999999</v>
      </c>
      <c r="N29" s="54">
        <v>2918.1129999999998</v>
      </c>
      <c r="O29" s="54">
        <v>13.170999999999999</v>
      </c>
      <c r="P29" s="40">
        <v>16.765000000000001</v>
      </c>
      <c r="Q29" s="54">
        <v>3.04</v>
      </c>
      <c r="R29" s="40">
        <v>32.975999999999999</v>
      </c>
      <c r="S29" s="54">
        <v>11.558</v>
      </c>
      <c r="T29" s="64">
        <v>120.188</v>
      </c>
      <c r="U29" s="54">
        <v>1.26</v>
      </c>
      <c r="V29" s="54">
        <v>133.006</v>
      </c>
      <c r="W29" s="54">
        <v>16.695</v>
      </c>
      <c r="X29" s="54">
        <v>12.53</v>
      </c>
      <c r="Y29" s="65" t="s">
        <v>14</v>
      </c>
      <c r="Z29" s="54">
        <f>SUM(W29:X29)</f>
        <v>29.225000000000001</v>
      </c>
      <c r="AA29" s="54">
        <v>5.7919999999999998</v>
      </c>
      <c r="AB29" s="54">
        <v>35.232999999999997</v>
      </c>
      <c r="AC29" s="54">
        <v>7.11</v>
      </c>
      <c r="AD29" s="54">
        <f>SUM(AA29:AC29)</f>
        <v>48.134999999999998</v>
      </c>
      <c r="AE29" s="45">
        <v>1.6</v>
      </c>
      <c r="AF29" s="44" t="s">
        <v>14</v>
      </c>
      <c r="AG29" s="44" t="s">
        <v>14</v>
      </c>
      <c r="AH29" s="45">
        <v>1.6</v>
      </c>
      <c r="AI29" s="54">
        <v>18.805</v>
      </c>
      <c r="AJ29" s="54">
        <v>52.311</v>
      </c>
      <c r="AK29" s="54">
        <v>0.2</v>
      </c>
      <c r="AL29" s="54">
        <f>SUM(AI29:AK29)</f>
        <v>71.316000000000003</v>
      </c>
      <c r="AM29" s="44" t="s">
        <v>14</v>
      </c>
      <c r="AN29" s="46" t="s">
        <v>14</v>
      </c>
      <c r="AO29" s="45">
        <v>2.5</v>
      </c>
      <c r="AP29" s="45">
        <v>2.5</v>
      </c>
    </row>
    <row r="30" spans="1:42" ht="20.100000000000001" customHeight="1" x14ac:dyDescent="0.2">
      <c r="A30" s="9"/>
      <c r="B30" s="13" t="s">
        <v>33</v>
      </c>
      <c r="C30" s="57">
        <v>142.34</v>
      </c>
      <c r="D30" s="66">
        <v>1083.7809999999999</v>
      </c>
      <c r="E30" s="57">
        <v>4.7069999999999999</v>
      </c>
      <c r="F30" s="66">
        <f>SUM(C30:E30)</f>
        <v>1230.828</v>
      </c>
      <c r="G30" s="57">
        <v>33.78</v>
      </c>
      <c r="H30" s="57">
        <v>29.478000000000002</v>
      </c>
      <c r="I30" s="57">
        <v>12.19</v>
      </c>
      <c r="J30" s="57">
        <v>75.448000000000008</v>
      </c>
      <c r="K30" s="57">
        <v>893.79700000000003</v>
      </c>
      <c r="L30" s="57">
        <v>2016.8589999999999</v>
      </c>
      <c r="M30" s="57">
        <v>7.4569999999999999</v>
      </c>
      <c r="N30" s="67">
        <v>2918.1129999999998</v>
      </c>
      <c r="O30" s="57">
        <v>13.170999999999999</v>
      </c>
      <c r="P30" s="56">
        <v>16.765000000000001</v>
      </c>
      <c r="Q30" s="68">
        <v>3.04</v>
      </c>
      <c r="R30" s="56">
        <v>32.975999999999999</v>
      </c>
      <c r="S30" s="57">
        <v>11.558</v>
      </c>
      <c r="T30" s="66">
        <v>120.188</v>
      </c>
      <c r="U30" s="57">
        <v>1.26</v>
      </c>
      <c r="V30" s="57">
        <v>133.006</v>
      </c>
      <c r="W30" s="57">
        <v>16.695</v>
      </c>
      <c r="X30" s="57">
        <v>12.53</v>
      </c>
      <c r="Y30" s="55" t="s">
        <v>13</v>
      </c>
      <c r="Z30" s="57">
        <f>SUM(W30:X30)</f>
        <v>29.225000000000001</v>
      </c>
      <c r="AA30" s="57">
        <v>5.7919999999999998</v>
      </c>
      <c r="AB30" s="57">
        <v>35.232999999999997</v>
      </c>
      <c r="AC30" s="57">
        <v>7.11</v>
      </c>
      <c r="AD30" s="48" t="s">
        <v>14</v>
      </c>
      <c r="AE30" s="49">
        <v>1.6</v>
      </c>
      <c r="AF30" s="48" t="s">
        <v>14</v>
      </c>
      <c r="AG30" s="48" t="s">
        <v>14</v>
      </c>
      <c r="AH30" s="49">
        <v>1.6</v>
      </c>
      <c r="AI30" s="57">
        <v>18.805</v>
      </c>
      <c r="AJ30" s="57">
        <v>52.311</v>
      </c>
      <c r="AK30" s="57">
        <v>0.2</v>
      </c>
      <c r="AL30" s="57">
        <f>SUM(AI30:AK30)</f>
        <v>71.316000000000003</v>
      </c>
      <c r="AM30" s="48" t="s">
        <v>14</v>
      </c>
      <c r="AN30" s="50" t="s">
        <v>14</v>
      </c>
      <c r="AO30" s="49">
        <v>2.5</v>
      </c>
      <c r="AP30" s="49">
        <v>2.5</v>
      </c>
    </row>
    <row r="31" spans="1:42" ht="20.100000000000001" customHeight="1" x14ac:dyDescent="0.2">
      <c r="A31" s="9"/>
      <c r="B31" s="13" t="s">
        <v>34</v>
      </c>
      <c r="C31" s="55" t="s">
        <v>13</v>
      </c>
      <c r="D31" s="55" t="s">
        <v>13</v>
      </c>
      <c r="E31" s="57">
        <v>0.17799999999999999</v>
      </c>
      <c r="F31" s="69">
        <f>SUM(C31:E31)</f>
        <v>0.17799999999999999</v>
      </c>
      <c r="G31" s="3" t="s">
        <v>13</v>
      </c>
      <c r="H31" s="3" t="s">
        <v>13</v>
      </c>
      <c r="I31" s="3" t="s">
        <v>13</v>
      </c>
      <c r="J31" s="3" t="s">
        <v>13</v>
      </c>
      <c r="K31" s="48" t="s">
        <v>14</v>
      </c>
      <c r="L31" s="48" t="s">
        <v>14</v>
      </c>
      <c r="M31" s="48" t="s">
        <v>14</v>
      </c>
      <c r="N31" s="48" t="s">
        <v>14</v>
      </c>
      <c r="O31" s="3" t="s">
        <v>14</v>
      </c>
      <c r="P31" s="3" t="s">
        <v>14</v>
      </c>
      <c r="Q31" s="3" t="s">
        <v>14</v>
      </c>
      <c r="R31" s="3" t="s">
        <v>14</v>
      </c>
      <c r="S31" s="3" t="s">
        <v>14</v>
      </c>
      <c r="T31" s="3" t="s">
        <v>14</v>
      </c>
      <c r="U31" s="3" t="s">
        <v>14</v>
      </c>
      <c r="V31" s="3" t="s">
        <v>14</v>
      </c>
      <c r="W31" s="48" t="s">
        <v>13</v>
      </c>
      <c r="X31" s="48" t="s">
        <v>13</v>
      </c>
      <c r="Y31" s="48" t="s">
        <v>13</v>
      </c>
      <c r="Z31" s="48" t="s">
        <v>13</v>
      </c>
      <c r="AA31" s="48" t="s">
        <v>14</v>
      </c>
      <c r="AB31" s="48" t="s">
        <v>14</v>
      </c>
      <c r="AC31" s="48" t="s">
        <v>14</v>
      </c>
      <c r="AD31" s="48" t="s">
        <v>14</v>
      </c>
      <c r="AE31" s="48" t="s">
        <v>14</v>
      </c>
      <c r="AF31" s="48" t="s">
        <v>14</v>
      </c>
      <c r="AG31" s="48" t="s">
        <v>14</v>
      </c>
      <c r="AH31" s="48" t="s">
        <v>25</v>
      </c>
      <c r="AI31" s="48" t="s">
        <v>14</v>
      </c>
      <c r="AJ31" s="48" t="s">
        <v>14</v>
      </c>
      <c r="AK31" s="48" t="s">
        <v>14</v>
      </c>
      <c r="AL31" s="48" t="s">
        <v>14</v>
      </c>
      <c r="AM31" s="48" t="s">
        <v>14</v>
      </c>
      <c r="AN31" s="50" t="s">
        <v>14</v>
      </c>
      <c r="AO31" s="48" t="s">
        <v>14</v>
      </c>
      <c r="AP31" s="48" t="s">
        <v>14</v>
      </c>
    </row>
    <row r="32" spans="1:42" ht="20.100000000000001" customHeight="1" x14ac:dyDescent="0.25">
      <c r="A32" s="12" t="s">
        <v>35</v>
      </c>
      <c r="B32" s="52"/>
      <c r="C32" s="40">
        <f>SUM(C33:C41)</f>
        <v>9244.4459999999999</v>
      </c>
      <c r="D32" s="40">
        <f t="shared" ref="D32:E32" si="13">SUM(D33:D41)</f>
        <v>10552.319</v>
      </c>
      <c r="E32" s="70">
        <f t="shared" si="13"/>
        <v>82.722999999999999</v>
      </c>
      <c r="F32" s="40">
        <f>SUM(C32:E32)</f>
        <v>19879.488000000001</v>
      </c>
      <c r="G32" s="40">
        <f>SUM(G33:G41)</f>
        <v>1223.191</v>
      </c>
      <c r="H32" s="40">
        <f t="shared" ref="H32:I32" si="14">SUM(H33:H41)</f>
        <v>1943.1680000000001</v>
      </c>
      <c r="I32" s="53">
        <f t="shared" si="14"/>
        <v>62.148999999999994</v>
      </c>
      <c r="J32" s="40">
        <f>SUM(G32:I32)</f>
        <v>3228.5080000000003</v>
      </c>
      <c r="K32" s="40">
        <f>SUM(K33:K41)</f>
        <v>7312.6319999999996</v>
      </c>
      <c r="L32" s="40">
        <f t="shared" ref="L32:M32" si="15">SUM(L33:L41)</f>
        <v>12690.732</v>
      </c>
      <c r="M32" s="53">
        <f t="shared" si="15"/>
        <v>0.23899999999999999</v>
      </c>
      <c r="N32" s="40">
        <f>SUM(K32:M32)</f>
        <v>20003.603000000003</v>
      </c>
      <c r="O32" s="40">
        <f>SUM(O33:O41)</f>
        <v>30693.418999999998</v>
      </c>
      <c r="P32" s="40">
        <f t="shared" ref="P32:Q32" si="16">SUM(P33:P41)</f>
        <v>13337.701999999999</v>
      </c>
      <c r="Q32" s="40">
        <f t="shared" si="16"/>
        <v>1014.803</v>
      </c>
      <c r="R32" s="40">
        <f>SUM(O32:Q32)</f>
        <v>45045.923999999999</v>
      </c>
      <c r="S32" s="53">
        <f>SUM(S33:S41)</f>
        <v>15.853999999999999</v>
      </c>
      <c r="T32" s="53">
        <f t="shared" ref="T32:U32" si="17">SUM(T33:T41)</f>
        <v>404.887</v>
      </c>
      <c r="U32" s="53">
        <f t="shared" si="17"/>
        <v>1.722</v>
      </c>
      <c r="V32" s="53">
        <f>SUM(S32:U32)</f>
        <v>422.46299999999997</v>
      </c>
      <c r="W32" s="40">
        <f>SUM(W33:W41)</f>
        <v>1906.2429999999999</v>
      </c>
      <c r="X32" s="40">
        <f t="shared" ref="X32:Y32" si="18">SUM(X33:X41)</f>
        <v>689.76499999999999</v>
      </c>
      <c r="Y32" s="40">
        <f t="shared" si="18"/>
        <v>21.045999999999999</v>
      </c>
      <c r="Z32" s="40">
        <f>SUM(W32:Y32)</f>
        <v>2617.0539999999996</v>
      </c>
      <c r="AA32" s="40">
        <f>SUM(AA33:AA41)</f>
        <v>1438.5519999999999</v>
      </c>
      <c r="AB32" s="40">
        <f t="shared" ref="AB32:AC32" si="19">SUM(AB33:AB41)</f>
        <v>2635.8030000000003</v>
      </c>
      <c r="AC32" s="40">
        <f t="shared" si="19"/>
        <v>10.515000000000001</v>
      </c>
      <c r="AD32" s="40">
        <f>SUM(AA32:AC32)</f>
        <v>4084.8700000000003</v>
      </c>
      <c r="AE32" s="53">
        <f>SUM(AE33:AE41)</f>
        <v>117.84599999999999</v>
      </c>
      <c r="AF32" s="53">
        <f t="shared" ref="AF32:AG32" si="20">SUM(AF33:AF41)</f>
        <v>63.489999999999995</v>
      </c>
      <c r="AG32" s="53">
        <f t="shared" si="20"/>
        <v>7.6630000000000003</v>
      </c>
      <c r="AH32" s="53">
        <f>SUM(AE32:AG32)</f>
        <v>188.999</v>
      </c>
      <c r="AI32" s="44" t="s">
        <v>14</v>
      </c>
      <c r="AJ32" s="44" t="s">
        <v>14</v>
      </c>
      <c r="AK32" s="44" t="s">
        <v>14</v>
      </c>
      <c r="AL32" s="44" t="s">
        <v>14</v>
      </c>
      <c r="AM32" s="53">
        <f>SUM(AM33:AM40)</f>
        <v>1.792</v>
      </c>
      <c r="AN32" s="53">
        <f t="shared" ref="AN32:AO32" si="21">SUM(AN33:AN40)</f>
        <v>5.17</v>
      </c>
      <c r="AO32" s="53">
        <f t="shared" si="21"/>
        <v>643.52</v>
      </c>
      <c r="AP32" s="53">
        <f>SUM(AM32:AO32)</f>
        <v>650.48199999999997</v>
      </c>
    </row>
    <row r="33" spans="1:42" ht="20.100000000000001" customHeight="1" x14ac:dyDescent="0.2">
      <c r="A33" s="9"/>
      <c r="B33" s="13" t="s">
        <v>36</v>
      </c>
      <c r="C33" s="48" t="s">
        <v>13</v>
      </c>
      <c r="D33" s="48" t="s">
        <v>13</v>
      </c>
      <c r="E33" s="48" t="s">
        <v>13</v>
      </c>
      <c r="F33" s="48" t="s">
        <v>13</v>
      </c>
      <c r="G33" s="48" t="s">
        <v>13</v>
      </c>
      <c r="H33" s="48" t="s">
        <v>13</v>
      </c>
      <c r="I33" s="48" t="s">
        <v>13</v>
      </c>
      <c r="J33" s="48" t="s">
        <v>13</v>
      </c>
      <c r="K33" s="3" t="s">
        <v>14</v>
      </c>
      <c r="L33" s="3" t="s">
        <v>14</v>
      </c>
      <c r="M33" s="3" t="s">
        <v>14</v>
      </c>
      <c r="N33" s="3" t="s">
        <v>14</v>
      </c>
      <c r="O33" s="3" t="s">
        <v>14</v>
      </c>
      <c r="P33" s="3" t="s">
        <v>14</v>
      </c>
      <c r="Q33" s="3" t="s">
        <v>14</v>
      </c>
      <c r="R33" s="3" t="s">
        <v>14</v>
      </c>
      <c r="S33" s="3" t="s">
        <v>14</v>
      </c>
      <c r="T33" s="3" t="s">
        <v>14</v>
      </c>
      <c r="U33" s="3" t="s">
        <v>14</v>
      </c>
      <c r="V33" s="3" t="s">
        <v>14</v>
      </c>
      <c r="W33" s="3" t="s">
        <v>14</v>
      </c>
      <c r="X33" s="3" t="s">
        <v>14</v>
      </c>
      <c r="Y33" s="3" t="s">
        <v>14</v>
      </c>
      <c r="Z33" s="3" t="s">
        <v>14</v>
      </c>
      <c r="AA33" s="3" t="s">
        <v>14</v>
      </c>
      <c r="AB33" s="3" t="s">
        <v>14</v>
      </c>
      <c r="AC33" s="3" t="s">
        <v>14</v>
      </c>
      <c r="AD33" s="3" t="s">
        <v>14</v>
      </c>
      <c r="AE33" s="3" t="s">
        <v>14</v>
      </c>
      <c r="AF33" s="3" t="s">
        <v>14</v>
      </c>
      <c r="AG33" s="3" t="s">
        <v>14</v>
      </c>
      <c r="AH33" s="3" t="s">
        <v>14</v>
      </c>
      <c r="AI33" s="3" t="s">
        <v>14</v>
      </c>
      <c r="AJ33" s="48" t="s">
        <v>14</v>
      </c>
      <c r="AK33" s="48" t="s">
        <v>14</v>
      </c>
      <c r="AL33" s="48" t="s">
        <v>14</v>
      </c>
      <c r="AM33" s="3" t="s">
        <v>14</v>
      </c>
      <c r="AN33" s="3" t="s">
        <v>14</v>
      </c>
      <c r="AO33" s="3" t="s">
        <v>14</v>
      </c>
      <c r="AP33" s="3" t="s">
        <v>14</v>
      </c>
    </row>
    <row r="34" spans="1:42" ht="20.100000000000001" customHeight="1" x14ac:dyDescent="0.2">
      <c r="A34" s="9"/>
      <c r="B34" s="13" t="s">
        <v>37</v>
      </c>
      <c r="C34" s="48" t="s">
        <v>13</v>
      </c>
      <c r="D34" s="57">
        <v>11.654999999999999</v>
      </c>
      <c r="E34" s="48" t="s">
        <v>13</v>
      </c>
      <c r="F34" s="57">
        <f t="shared" ref="F34" si="22">SUM(C34:E34)</f>
        <v>11.654999999999999</v>
      </c>
      <c r="G34" s="61">
        <v>162.65100000000001</v>
      </c>
      <c r="H34" s="61">
        <v>239.90799999999999</v>
      </c>
      <c r="I34" s="48" t="s">
        <v>13</v>
      </c>
      <c r="J34" s="57">
        <f>SUM(G34:I34)</f>
        <v>402.55899999999997</v>
      </c>
      <c r="K34" s="3" t="s">
        <v>14</v>
      </c>
      <c r="L34" s="3" t="s">
        <v>14</v>
      </c>
      <c r="M34" s="3" t="s">
        <v>14</v>
      </c>
      <c r="N34" s="3" t="s">
        <v>14</v>
      </c>
      <c r="O34" s="3" t="s">
        <v>14</v>
      </c>
      <c r="P34" s="3" t="s">
        <v>14</v>
      </c>
      <c r="Q34" s="3" t="s">
        <v>14</v>
      </c>
      <c r="R34" s="3" t="s">
        <v>14</v>
      </c>
      <c r="S34" s="63">
        <v>15.1</v>
      </c>
      <c r="T34" s="56">
        <v>404.75299999999999</v>
      </c>
      <c r="U34" s="3" t="s">
        <v>14</v>
      </c>
      <c r="V34" s="56">
        <v>419.85300000000001</v>
      </c>
      <c r="W34" s="57">
        <v>531.86599999999999</v>
      </c>
      <c r="X34" s="63">
        <v>20.100000000000001</v>
      </c>
      <c r="Y34" s="3" t="s">
        <v>14</v>
      </c>
      <c r="Z34" s="57">
        <v>551.96600000000001</v>
      </c>
      <c r="AA34" s="3" t="s">
        <v>14</v>
      </c>
      <c r="AB34" s="63">
        <v>180.56100000000001</v>
      </c>
      <c r="AC34" s="3" t="s">
        <v>14</v>
      </c>
      <c r="AD34" s="63">
        <v>180.56100000000001</v>
      </c>
      <c r="AE34" s="3" t="s">
        <v>14</v>
      </c>
      <c r="AF34" s="57">
        <v>0.42499999999999999</v>
      </c>
      <c r="AG34" s="57">
        <v>2.08</v>
      </c>
      <c r="AH34" s="57">
        <v>2.5049999999999999</v>
      </c>
      <c r="AI34" s="48" t="s">
        <v>14</v>
      </c>
      <c r="AJ34" s="48" t="s">
        <v>14</v>
      </c>
      <c r="AK34" s="48" t="s">
        <v>14</v>
      </c>
      <c r="AL34" s="48" t="s">
        <v>14</v>
      </c>
      <c r="AM34" s="57">
        <v>0.252</v>
      </c>
      <c r="AN34" s="57">
        <v>1.272</v>
      </c>
      <c r="AO34" s="55" t="s">
        <v>14</v>
      </c>
      <c r="AP34" s="57">
        <v>1.524</v>
      </c>
    </row>
    <row r="35" spans="1:42" ht="20.100000000000001" customHeight="1" x14ac:dyDescent="0.2">
      <c r="A35" s="9"/>
      <c r="B35" s="13" t="s">
        <v>38</v>
      </c>
      <c r="C35" s="48" t="s">
        <v>13</v>
      </c>
      <c r="D35" s="48" t="s">
        <v>13</v>
      </c>
      <c r="E35" s="48" t="s">
        <v>13</v>
      </c>
      <c r="F35" s="48" t="s">
        <v>13</v>
      </c>
      <c r="G35" s="3" t="s">
        <v>13</v>
      </c>
      <c r="H35" s="3" t="s">
        <v>13</v>
      </c>
      <c r="I35" s="48" t="s">
        <v>13</v>
      </c>
      <c r="J35" s="3" t="s">
        <v>13</v>
      </c>
      <c r="K35" s="3" t="s">
        <v>14</v>
      </c>
      <c r="L35" s="3" t="s">
        <v>14</v>
      </c>
      <c r="M35" s="3" t="s">
        <v>14</v>
      </c>
      <c r="N35" s="3" t="s">
        <v>14</v>
      </c>
      <c r="O35" s="3" t="s">
        <v>14</v>
      </c>
      <c r="P35" s="3" t="s">
        <v>14</v>
      </c>
      <c r="Q35" s="3" t="s">
        <v>14</v>
      </c>
      <c r="R35" s="3" t="s">
        <v>14</v>
      </c>
      <c r="S35" s="3" t="s">
        <v>14</v>
      </c>
      <c r="T35" s="3" t="s">
        <v>14</v>
      </c>
      <c r="U35" s="3" t="s">
        <v>14</v>
      </c>
      <c r="V35" s="3" t="s">
        <v>14</v>
      </c>
      <c r="W35" s="3" t="s">
        <v>14</v>
      </c>
      <c r="X35" s="3" t="s">
        <v>14</v>
      </c>
      <c r="Y35" s="3" t="s">
        <v>14</v>
      </c>
      <c r="Z35" s="3" t="s">
        <v>14</v>
      </c>
      <c r="AA35" s="3" t="s">
        <v>14</v>
      </c>
      <c r="AB35" s="3" t="s">
        <v>14</v>
      </c>
      <c r="AC35" s="3" t="s">
        <v>14</v>
      </c>
      <c r="AD35" s="3" t="s">
        <v>14</v>
      </c>
      <c r="AE35" s="3" t="s">
        <v>14</v>
      </c>
      <c r="AF35" s="3" t="s">
        <v>14</v>
      </c>
      <c r="AG35" s="3" t="s">
        <v>14</v>
      </c>
      <c r="AH35" s="3" t="s">
        <v>14</v>
      </c>
      <c r="AI35" s="48" t="s">
        <v>14</v>
      </c>
      <c r="AJ35" s="48" t="s">
        <v>14</v>
      </c>
      <c r="AK35" s="48" t="s">
        <v>14</v>
      </c>
      <c r="AL35" s="48" t="s">
        <v>14</v>
      </c>
      <c r="AM35" s="55" t="s">
        <v>14</v>
      </c>
      <c r="AN35" s="55" t="s">
        <v>14</v>
      </c>
      <c r="AO35" s="55" t="s">
        <v>14</v>
      </c>
      <c r="AP35" s="55" t="s">
        <v>14</v>
      </c>
    </row>
    <row r="36" spans="1:42" ht="20.100000000000001" customHeight="1" x14ac:dyDescent="0.2">
      <c r="A36" s="9"/>
      <c r="B36" s="13" t="s">
        <v>39</v>
      </c>
      <c r="C36" s="48" t="s">
        <v>13</v>
      </c>
      <c r="D36" s="48" t="s">
        <v>13</v>
      </c>
      <c r="E36" s="48" t="s">
        <v>13</v>
      </c>
      <c r="F36" s="48" t="s">
        <v>13</v>
      </c>
      <c r="G36" s="3" t="s">
        <v>13</v>
      </c>
      <c r="H36" s="3" t="s">
        <v>13</v>
      </c>
      <c r="I36" s="3" t="s">
        <v>13</v>
      </c>
      <c r="J36" s="3" t="s">
        <v>13</v>
      </c>
      <c r="K36" s="3" t="s">
        <v>14</v>
      </c>
      <c r="L36" s="3" t="s">
        <v>14</v>
      </c>
      <c r="M36" s="3" t="s">
        <v>14</v>
      </c>
      <c r="N36" s="3" t="s">
        <v>14</v>
      </c>
      <c r="O36" s="3" t="s">
        <v>14</v>
      </c>
      <c r="P36" s="3" t="s">
        <v>14</v>
      </c>
      <c r="Q36" s="3" t="s">
        <v>14</v>
      </c>
      <c r="R36" s="3" t="s">
        <v>14</v>
      </c>
      <c r="S36" s="3" t="s">
        <v>14</v>
      </c>
      <c r="T36" s="3" t="s">
        <v>14</v>
      </c>
      <c r="U36" s="3" t="s">
        <v>14</v>
      </c>
      <c r="V36" s="3" t="s">
        <v>14</v>
      </c>
      <c r="W36" s="3" t="s">
        <v>14</v>
      </c>
      <c r="X36" s="3" t="s">
        <v>14</v>
      </c>
      <c r="Y36" s="3" t="s">
        <v>14</v>
      </c>
      <c r="Z36" s="3" t="s">
        <v>14</v>
      </c>
      <c r="AA36" s="57">
        <v>1437.962</v>
      </c>
      <c r="AB36" s="57">
        <v>2453.712</v>
      </c>
      <c r="AC36" s="57">
        <v>10.25</v>
      </c>
      <c r="AD36" s="57">
        <v>3901.924</v>
      </c>
      <c r="AE36" s="57">
        <v>113.57</v>
      </c>
      <c r="AF36" s="57">
        <v>56.106000000000002</v>
      </c>
      <c r="AG36" s="3" t="s">
        <v>14</v>
      </c>
      <c r="AH36" s="57">
        <v>169.67599999999999</v>
      </c>
      <c r="AI36" s="48" t="s">
        <v>14</v>
      </c>
      <c r="AJ36" s="48" t="s">
        <v>14</v>
      </c>
      <c r="AK36" s="48" t="s">
        <v>14</v>
      </c>
      <c r="AL36" s="48" t="s">
        <v>14</v>
      </c>
      <c r="AM36" s="63">
        <v>1.5</v>
      </c>
      <c r="AN36" s="57">
        <v>3.8980000000000001</v>
      </c>
      <c r="AO36" s="55" t="s">
        <v>14</v>
      </c>
      <c r="AP36" s="57">
        <v>5.3979999999999997</v>
      </c>
    </row>
    <row r="37" spans="1:42" ht="20.100000000000001" customHeight="1" x14ac:dyDescent="0.2">
      <c r="A37" s="9"/>
      <c r="B37" s="13" t="s">
        <v>40</v>
      </c>
      <c r="C37" s="48" t="s">
        <v>13</v>
      </c>
      <c r="D37" s="48" t="s">
        <v>13</v>
      </c>
      <c r="E37" s="48" t="s">
        <v>13</v>
      </c>
      <c r="F37" s="48" t="s">
        <v>13</v>
      </c>
      <c r="G37" s="3" t="s">
        <v>13</v>
      </c>
      <c r="H37" s="3" t="s">
        <v>13</v>
      </c>
      <c r="I37" s="3" t="s">
        <v>13</v>
      </c>
      <c r="J37" s="3" t="s">
        <v>13</v>
      </c>
      <c r="K37" s="3" t="s">
        <v>14</v>
      </c>
      <c r="L37" s="3" t="s">
        <v>14</v>
      </c>
      <c r="M37" s="3" t="s">
        <v>14</v>
      </c>
      <c r="N37" s="3" t="s">
        <v>14</v>
      </c>
      <c r="O37" s="56">
        <v>994.06799999999998</v>
      </c>
      <c r="P37" s="56">
        <v>505.86</v>
      </c>
      <c r="Q37" s="56">
        <v>115.312</v>
      </c>
      <c r="R37" s="56">
        <f>SUM(O37:Q37)</f>
        <v>1615.2399999999998</v>
      </c>
      <c r="S37" s="3" t="s">
        <v>41</v>
      </c>
      <c r="T37" s="3" t="s">
        <v>41</v>
      </c>
      <c r="U37" s="3" t="s">
        <v>14</v>
      </c>
      <c r="V37" s="3" t="s">
        <v>14</v>
      </c>
      <c r="W37" s="56">
        <v>1372.287</v>
      </c>
      <c r="X37" s="56">
        <v>666.56</v>
      </c>
      <c r="Y37" s="56">
        <v>21.045999999999999</v>
      </c>
      <c r="Z37" s="56">
        <v>2059.893</v>
      </c>
      <c r="AA37" s="3" t="s">
        <v>14</v>
      </c>
      <c r="AB37" s="3" t="s">
        <v>14</v>
      </c>
      <c r="AC37" s="3" t="s">
        <v>14</v>
      </c>
      <c r="AD37" s="3" t="s">
        <v>14</v>
      </c>
      <c r="AE37" s="3" t="s">
        <v>14</v>
      </c>
      <c r="AF37" s="3" t="s">
        <v>14</v>
      </c>
      <c r="AG37" s="3" t="s">
        <v>14</v>
      </c>
      <c r="AH37" s="3" t="s">
        <v>14</v>
      </c>
      <c r="AI37" s="48" t="s">
        <v>14</v>
      </c>
      <c r="AJ37" s="48" t="s">
        <v>14</v>
      </c>
      <c r="AK37" s="48" t="s">
        <v>14</v>
      </c>
      <c r="AL37" s="48" t="s">
        <v>14</v>
      </c>
      <c r="AM37" s="3" t="s">
        <v>14</v>
      </c>
      <c r="AN37" s="3" t="s">
        <v>14</v>
      </c>
      <c r="AO37" s="3" t="s">
        <v>14</v>
      </c>
      <c r="AP37" s="3" t="s">
        <v>14</v>
      </c>
    </row>
    <row r="38" spans="1:42" ht="20.100000000000001" customHeight="1" x14ac:dyDescent="0.2">
      <c r="A38" s="9"/>
      <c r="B38" s="13" t="s">
        <v>42</v>
      </c>
      <c r="C38" s="57">
        <v>0.41599999999999998</v>
      </c>
      <c r="D38" s="57">
        <v>8.968</v>
      </c>
      <c r="E38" s="57">
        <v>0.55700000000000005</v>
      </c>
      <c r="F38" s="57">
        <f>SUM(C38:E38)</f>
        <v>9.9410000000000007</v>
      </c>
      <c r="G38" s="63">
        <v>1</v>
      </c>
      <c r="H38" s="57">
        <v>36.51</v>
      </c>
      <c r="I38" s="57">
        <v>0.91300000000000003</v>
      </c>
      <c r="J38" s="3" t="s">
        <v>14</v>
      </c>
      <c r="K38" s="63">
        <v>0.23599999999999999</v>
      </c>
      <c r="L38" s="63">
        <v>48.491</v>
      </c>
      <c r="M38" s="63">
        <v>0.23899999999999999</v>
      </c>
      <c r="N38" s="63">
        <v>48.965999999999994</v>
      </c>
      <c r="O38" s="3" t="s">
        <v>14</v>
      </c>
      <c r="P38" s="56">
        <v>5.976</v>
      </c>
      <c r="Q38" s="56">
        <v>2.0910000000000002</v>
      </c>
      <c r="R38" s="56">
        <v>8.0670000000000002</v>
      </c>
      <c r="S38" s="57">
        <v>0.754</v>
      </c>
      <c r="T38" s="57">
        <v>0.13400000000000001</v>
      </c>
      <c r="U38" s="57">
        <v>0.32200000000000001</v>
      </c>
      <c r="V38" s="57">
        <v>1.21</v>
      </c>
      <c r="W38" s="56">
        <v>2.09</v>
      </c>
      <c r="X38" s="56">
        <v>3.105</v>
      </c>
      <c r="Y38" s="3" t="s">
        <v>14</v>
      </c>
      <c r="Z38" s="56">
        <v>5.1950000000000003</v>
      </c>
      <c r="AA38" s="63">
        <v>0.59</v>
      </c>
      <c r="AB38" s="63">
        <v>1.53</v>
      </c>
      <c r="AC38" s="63">
        <v>0.125</v>
      </c>
      <c r="AD38" s="63">
        <v>2.2450000000000001</v>
      </c>
      <c r="AE38" s="57">
        <v>4.2759999999999998</v>
      </c>
      <c r="AF38" s="57">
        <v>6.9589999999999996</v>
      </c>
      <c r="AG38" s="57">
        <v>5.5830000000000002</v>
      </c>
      <c r="AH38" s="57">
        <v>16.817999999999998</v>
      </c>
      <c r="AI38" s="48" t="s">
        <v>14</v>
      </c>
      <c r="AJ38" s="48" t="s">
        <v>14</v>
      </c>
      <c r="AK38" s="48" t="s">
        <v>14</v>
      </c>
      <c r="AL38" s="48" t="s">
        <v>14</v>
      </c>
      <c r="AM38" s="63">
        <v>0.04</v>
      </c>
      <c r="AN38" s="55" t="s">
        <v>14</v>
      </c>
      <c r="AO38" s="57">
        <v>643.52</v>
      </c>
      <c r="AP38" s="57">
        <v>643.55999999999995</v>
      </c>
    </row>
    <row r="39" spans="1:42" ht="20.100000000000001" customHeight="1" x14ac:dyDescent="0.2">
      <c r="A39" s="9"/>
      <c r="B39" s="13" t="s">
        <v>43</v>
      </c>
      <c r="C39" s="56">
        <v>9100</v>
      </c>
      <c r="D39" s="56">
        <v>10524</v>
      </c>
      <c r="E39" s="57">
        <v>48.774999999999999</v>
      </c>
      <c r="F39" s="56">
        <f t="shared" ref="F39:F41" si="23">SUM(C39:E39)</f>
        <v>19672.775000000001</v>
      </c>
      <c r="G39" s="56">
        <v>1059.54</v>
      </c>
      <c r="H39" s="56">
        <v>1666.75</v>
      </c>
      <c r="I39" s="57">
        <v>61.235999999999997</v>
      </c>
      <c r="J39" s="56">
        <v>2787.5259999999998</v>
      </c>
      <c r="K39" s="56">
        <v>7312.3959999999997</v>
      </c>
      <c r="L39" s="56">
        <v>12642.241</v>
      </c>
      <c r="M39" s="48" t="s">
        <v>14</v>
      </c>
      <c r="N39" s="56">
        <f>SUM(K39:M39)</f>
        <v>19954.636999999999</v>
      </c>
      <c r="O39" s="56">
        <v>29699.350999999999</v>
      </c>
      <c r="P39" s="56">
        <v>12825.866</v>
      </c>
      <c r="Q39" s="56">
        <v>897.4</v>
      </c>
      <c r="R39" s="56">
        <v>43422.616999999998</v>
      </c>
      <c r="S39" s="3" t="s">
        <v>14</v>
      </c>
      <c r="T39" s="3" t="s">
        <v>14</v>
      </c>
      <c r="U39" s="3" t="s">
        <v>14</v>
      </c>
      <c r="V39" s="3" t="s">
        <v>14</v>
      </c>
      <c r="W39" s="3" t="s">
        <v>14</v>
      </c>
      <c r="X39" s="3" t="s">
        <v>14</v>
      </c>
      <c r="Y39" s="3" t="s">
        <v>14</v>
      </c>
      <c r="Z39" s="3" t="s">
        <v>14</v>
      </c>
      <c r="AA39" s="3" t="s">
        <v>14</v>
      </c>
      <c r="AB39" s="3" t="s">
        <v>14</v>
      </c>
      <c r="AC39" s="3" t="s">
        <v>14</v>
      </c>
      <c r="AD39" s="3" t="s">
        <v>14</v>
      </c>
      <c r="AE39" s="3" t="s">
        <v>14</v>
      </c>
      <c r="AF39" s="3" t="s">
        <v>14</v>
      </c>
      <c r="AG39" s="3" t="s">
        <v>14</v>
      </c>
      <c r="AH39" s="3" t="s">
        <v>14</v>
      </c>
      <c r="AI39" s="48" t="s">
        <v>14</v>
      </c>
      <c r="AJ39" s="48" t="s">
        <v>14</v>
      </c>
      <c r="AK39" s="48" t="s">
        <v>14</v>
      </c>
      <c r="AL39" s="48" t="s">
        <v>14</v>
      </c>
      <c r="AM39" s="3" t="s">
        <v>14</v>
      </c>
      <c r="AN39" s="3" t="s">
        <v>14</v>
      </c>
      <c r="AO39" s="3" t="s">
        <v>14</v>
      </c>
      <c r="AP39" s="3" t="s">
        <v>14</v>
      </c>
    </row>
    <row r="40" spans="1:42" ht="20.100000000000001" customHeight="1" x14ac:dyDescent="0.2">
      <c r="A40" s="9"/>
      <c r="B40" s="13" t="s">
        <v>44</v>
      </c>
      <c r="C40" s="3" t="s">
        <v>13</v>
      </c>
      <c r="D40" s="3" t="s">
        <v>13</v>
      </c>
      <c r="E40" s="3" t="s">
        <v>13</v>
      </c>
      <c r="F40" s="57">
        <f t="shared" si="23"/>
        <v>0</v>
      </c>
      <c r="G40" s="3" t="s">
        <v>13</v>
      </c>
      <c r="H40" s="3" t="s">
        <v>13</v>
      </c>
      <c r="I40" s="3" t="s">
        <v>13</v>
      </c>
      <c r="J40" s="3" t="s">
        <v>13</v>
      </c>
      <c r="K40" s="3" t="s">
        <v>14</v>
      </c>
      <c r="L40" s="3" t="s">
        <v>14</v>
      </c>
      <c r="M40" s="3" t="s">
        <v>14</v>
      </c>
      <c r="N40" s="3" t="s">
        <v>14</v>
      </c>
      <c r="O40" s="3" t="s">
        <v>14</v>
      </c>
      <c r="P40" s="3" t="s">
        <v>14</v>
      </c>
      <c r="Q40" s="3" t="s">
        <v>14</v>
      </c>
      <c r="R40" s="3" t="s">
        <v>14</v>
      </c>
      <c r="S40" s="3" t="s">
        <v>14</v>
      </c>
      <c r="T40" s="3" t="s">
        <v>14</v>
      </c>
      <c r="U40" s="3" t="s">
        <v>14</v>
      </c>
      <c r="V40" s="3" t="s">
        <v>14</v>
      </c>
      <c r="W40" s="3" t="s">
        <v>14</v>
      </c>
      <c r="X40" s="3" t="s">
        <v>14</v>
      </c>
      <c r="Y40" s="3" t="s">
        <v>14</v>
      </c>
      <c r="Z40" s="3" t="s">
        <v>14</v>
      </c>
      <c r="AA40" s="3" t="s">
        <v>14</v>
      </c>
      <c r="AB40" s="3" t="s">
        <v>14</v>
      </c>
      <c r="AC40" s="3" t="s">
        <v>14</v>
      </c>
      <c r="AD40" s="3" t="s">
        <v>14</v>
      </c>
      <c r="AE40" s="3" t="s">
        <v>14</v>
      </c>
      <c r="AF40" s="3" t="s">
        <v>14</v>
      </c>
      <c r="AG40" s="3" t="s">
        <v>14</v>
      </c>
      <c r="AH40" s="3" t="s">
        <v>14</v>
      </c>
      <c r="AI40" s="48" t="s">
        <v>14</v>
      </c>
      <c r="AJ40" s="48" t="s">
        <v>14</v>
      </c>
      <c r="AK40" s="48" t="s">
        <v>14</v>
      </c>
      <c r="AL40" s="48" t="s">
        <v>14</v>
      </c>
      <c r="AM40" s="3" t="s">
        <v>14</v>
      </c>
      <c r="AN40" s="3" t="s">
        <v>14</v>
      </c>
      <c r="AO40" s="3" t="s">
        <v>14</v>
      </c>
      <c r="AP40" s="3" t="s">
        <v>14</v>
      </c>
    </row>
    <row r="41" spans="1:42" ht="20.100000000000001" customHeight="1" x14ac:dyDescent="0.2">
      <c r="A41" s="9"/>
      <c r="B41" s="13" t="s">
        <v>45</v>
      </c>
      <c r="C41" s="57">
        <v>144.03</v>
      </c>
      <c r="D41" s="57">
        <v>7.6959999999999997</v>
      </c>
      <c r="E41" s="57">
        <v>33.390999999999998</v>
      </c>
      <c r="F41" s="57">
        <f t="shared" si="23"/>
        <v>185.11699999999999</v>
      </c>
      <c r="G41" s="3" t="s">
        <v>13</v>
      </c>
      <c r="H41" s="3" t="s">
        <v>13</v>
      </c>
      <c r="I41" s="3" t="s">
        <v>13</v>
      </c>
      <c r="J41" s="3" t="s">
        <v>13</v>
      </c>
      <c r="K41" s="3" t="s">
        <v>14</v>
      </c>
      <c r="L41" s="3" t="s">
        <v>14</v>
      </c>
      <c r="M41" s="3" t="s">
        <v>14</v>
      </c>
      <c r="N41" s="3" t="s">
        <v>14</v>
      </c>
      <c r="O41" s="3" t="s">
        <v>14</v>
      </c>
      <c r="P41" s="3" t="s">
        <v>14</v>
      </c>
      <c r="Q41" s="3" t="s">
        <v>14</v>
      </c>
      <c r="R41" s="3" t="s">
        <v>14</v>
      </c>
      <c r="S41" s="3" t="s">
        <v>14</v>
      </c>
      <c r="T41" s="3" t="s">
        <v>14</v>
      </c>
      <c r="U41" s="63">
        <v>1.4</v>
      </c>
      <c r="V41" s="63">
        <v>1.4</v>
      </c>
      <c r="W41" s="3" t="s">
        <v>14</v>
      </c>
      <c r="X41" s="3" t="s">
        <v>14</v>
      </c>
      <c r="Y41" s="3" t="s">
        <v>14</v>
      </c>
      <c r="Z41" s="3" t="s">
        <v>14</v>
      </c>
      <c r="AA41" s="3" t="s">
        <v>14</v>
      </c>
      <c r="AB41" s="3" t="s">
        <v>14</v>
      </c>
      <c r="AC41" s="63">
        <v>0.14000000000000001</v>
      </c>
      <c r="AD41" s="63">
        <v>0.14000000000000001</v>
      </c>
      <c r="AE41" s="3" t="s">
        <v>14</v>
      </c>
      <c r="AF41" s="3" t="s">
        <v>14</v>
      </c>
      <c r="AG41" s="3" t="s">
        <v>14</v>
      </c>
      <c r="AH41" s="3" t="s">
        <v>14</v>
      </c>
      <c r="AI41" s="48" t="s">
        <v>14</v>
      </c>
      <c r="AJ41" s="48" t="s">
        <v>14</v>
      </c>
      <c r="AK41" s="48" t="s">
        <v>14</v>
      </c>
      <c r="AL41" s="48" t="s">
        <v>14</v>
      </c>
      <c r="AM41" s="3" t="s">
        <v>14</v>
      </c>
      <c r="AN41" s="3" t="s">
        <v>14</v>
      </c>
      <c r="AO41" s="3" t="s">
        <v>14</v>
      </c>
      <c r="AP41" s="3" t="s">
        <v>14</v>
      </c>
    </row>
    <row r="42" spans="1:42" ht="20.100000000000001" customHeight="1" x14ac:dyDescent="0.25">
      <c r="A42" s="12" t="s">
        <v>46</v>
      </c>
      <c r="B42" s="52"/>
      <c r="C42" s="44" t="s">
        <v>13</v>
      </c>
      <c r="D42" s="44" t="s">
        <v>13</v>
      </c>
      <c r="E42" s="44" t="s">
        <v>13</v>
      </c>
      <c r="F42" s="44" t="s">
        <v>13</v>
      </c>
      <c r="G42" s="5" t="s">
        <v>14</v>
      </c>
      <c r="H42" s="71">
        <v>10</v>
      </c>
      <c r="I42" s="5" t="s">
        <v>14</v>
      </c>
      <c r="J42" s="71">
        <v>10</v>
      </c>
      <c r="K42" s="5" t="s">
        <v>14</v>
      </c>
      <c r="L42" s="5" t="s">
        <v>14</v>
      </c>
      <c r="M42" s="5" t="s">
        <v>14</v>
      </c>
      <c r="N42" s="5" t="s">
        <v>14</v>
      </c>
      <c r="O42" s="5" t="s">
        <v>14</v>
      </c>
      <c r="P42" s="5" t="s">
        <v>14</v>
      </c>
      <c r="Q42" s="54">
        <v>0.05</v>
      </c>
      <c r="R42" s="54">
        <v>0.05</v>
      </c>
      <c r="S42" s="5" t="s">
        <v>14</v>
      </c>
      <c r="T42" s="5" t="s">
        <v>14</v>
      </c>
      <c r="U42" s="5" t="s">
        <v>14</v>
      </c>
      <c r="V42" s="5" t="s">
        <v>14</v>
      </c>
      <c r="W42" s="5" t="s">
        <v>14</v>
      </c>
      <c r="X42" s="5" t="s">
        <v>14</v>
      </c>
      <c r="Y42" s="5" t="s">
        <v>14</v>
      </c>
      <c r="Z42" s="5" t="s">
        <v>14</v>
      </c>
      <c r="AA42" s="5" t="s">
        <v>14</v>
      </c>
      <c r="AB42" s="5" t="s">
        <v>14</v>
      </c>
      <c r="AC42" s="72">
        <v>0.02</v>
      </c>
      <c r="AD42" s="72">
        <f>SUM(AA42:AC42)</f>
        <v>0.02</v>
      </c>
      <c r="AE42" s="40">
        <f>SUM(AE43:AE49)</f>
        <v>351.815</v>
      </c>
      <c r="AF42" s="40">
        <f t="shared" ref="AF42:AG42" si="24">SUM(AF43:AF49)</f>
        <v>2021.653</v>
      </c>
      <c r="AG42" s="73">
        <f t="shared" si="24"/>
        <v>0.02</v>
      </c>
      <c r="AH42" s="40">
        <f>SUM(AE42:AG42)</f>
        <v>2373.4879999999998</v>
      </c>
      <c r="AI42" s="72">
        <f>SUM(AI43:AI49)</f>
        <v>0.153</v>
      </c>
      <c r="AJ42" s="72">
        <f t="shared" ref="AJ42:AK42" si="25">SUM(AJ43:AJ49)</f>
        <v>1.3049999999999999</v>
      </c>
      <c r="AK42" s="72">
        <f t="shared" si="25"/>
        <v>5.2999999999999999E-2</v>
      </c>
      <c r="AL42" s="72">
        <f>SUM(AI42:AK42)</f>
        <v>1.5109999999999999</v>
      </c>
      <c r="AM42" s="53">
        <v>176.136</v>
      </c>
      <c r="AN42" s="53">
        <v>136.29400000000001</v>
      </c>
      <c r="AO42" s="69" t="s">
        <v>14</v>
      </c>
      <c r="AP42" s="53">
        <f>SUM(AM42:AO42)</f>
        <v>312.43</v>
      </c>
    </row>
    <row r="43" spans="1:42" ht="20.100000000000001" customHeight="1" x14ac:dyDescent="0.2">
      <c r="B43" s="62" t="s">
        <v>47</v>
      </c>
      <c r="C43" s="48" t="s">
        <v>13</v>
      </c>
      <c r="D43" s="48" t="s">
        <v>13</v>
      </c>
      <c r="E43" s="48" t="s">
        <v>13</v>
      </c>
      <c r="F43" s="48" t="s">
        <v>13</v>
      </c>
      <c r="G43" s="3" t="s">
        <v>13</v>
      </c>
      <c r="H43" s="3" t="s">
        <v>13</v>
      </c>
      <c r="I43" s="3" t="s">
        <v>13</v>
      </c>
      <c r="J43" s="3" t="s">
        <v>13</v>
      </c>
      <c r="K43" s="3" t="s">
        <v>13</v>
      </c>
      <c r="L43" s="3" t="s">
        <v>13</v>
      </c>
      <c r="M43" s="3" t="s">
        <v>13</v>
      </c>
      <c r="N43" s="3" t="s">
        <v>13</v>
      </c>
      <c r="O43" s="3" t="s">
        <v>13</v>
      </c>
      <c r="P43" s="3" t="s">
        <v>13</v>
      </c>
      <c r="Q43" s="3" t="s">
        <v>13</v>
      </c>
      <c r="R43" s="3" t="s">
        <v>13</v>
      </c>
      <c r="S43" s="3" t="s">
        <v>14</v>
      </c>
      <c r="T43" s="3" t="s">
        <v>14</v>
      </c>
      <c r="U43" s="3" t="s">
        <v>14</v>
      </c>
      <c r="V43" s="3" t="s">
        <v>14</v>
      </c>
      <c r="W43" s="48" t="s">
        <v>13</v>
      </c>
      <c r="X43" s="48" t="s">
        <v>13</v>
      </c>
      <c r="Y43" s="48" t="s">
        <v>13</v>
      </c>
      <c r="Z43" s="3" t="s">
        <v>14</v>
      </c>
      <c r="AA43" s="3" t="s">
        <v>14</v>
      </c>
      <c r="AB43" s="3" t="s">
        <v>14</v>
      </c>
      <c r="AC43" s="3" t="s">
        <v>14</v>
      </c>
      <c r="AD43" s="3" t="s">
        <v>14</v>
      </c>
      <c r="AE43" s="3" t="s">
        <v>14</v>
      </c>
      <c r="AF43" s="3" t="s">
        <v>14</v>
      </c>
      <c r="AG43" s="3" t="s">
        <v>14</v>
      </c>
      <c r="AH43" s="3" t="s">
        <v>14</v>
      </c>
      <c r="AI43" s="48" t="s">
        <v>14</v>
      </c>
      <c r="AJ43" s="48" t="s">
        <v>14</v>
      </c>
      <c r="AK43" s="48" t="s">
        <v>14</v>
      </c>
      <c r="AL43" s="48" t="s">
        <v>14</v>
      </c>
      <c r="AM43" s="57">
        <v>176.136</v>
      </c>
      <c r="AN43" s="57">
        <v>136.29400000000001</v>
      </c>
      <c r="AO43" s="55" t="s">
        <v>14</v>
      </c>
      <c r="AP43" s="57">
        <v>312.43</v>
      </c>
    </row>
    <row r="44" spans="1:42" ht="30" x14ac:dyDescent="0.2">
      <c r="B44" s="62" t="s">
        <v>48</v>
      </c>
      <c r="C44" s="48" t="s">
        <v>13</v>
      </c>
      <c r="D44" s="48" t="s">
        <v>13</v>
      </c>
      <c r="E44" s="48" t="s">
        <v>13</v>
      </c>
      <c r="F44" s="48" t="s">
        <v>13</v>
      </c>
      <c r="G44" s="3" t="s">
        <v>13</v>
      </c>
      <c r="H44" s="3" t="s">
        <v>13</v>
      </c>
      <c r="I44" s="3" t="s">
        <v>13</v>
      </c>
      <c r="J44" s="3" t="s">
        <v>13</v>
      </c>
      <c r="K44" s="3" t="s">
        <v>13</v>
      </c>
      <c r="L44" s="3" t="s">
        <v>13</v>
      </c>
      <c r="M44" s="3" t="s">
        <v>13</v>
      </c>
      <c r="N44" s="3" t="s">
        <v>13</v>
      </c>
      <c r="O44" s="3" t="s">
        <v>13</v>
      </c>
      <c r="P44" s="3" t="s">
        <v>13</v>
      </c>
      <c r="Q44" s="57">
        <v>0.05</v>
      </c>
      <c r="R44" s="57">
        <v>0.05</v>
      </c>
      <c r="S44" s="3" t="s">
        <v>14</v>
      </c>
      <c r="T44" s="3" t="s">
        <v>14</v>
      </c>
      <c r="U44" s="3" t="s">
        <v>14</v>
      </c>
      <c r="V44" s="3" t="s">
        <v>14</v>
      </c>
      <c r="W44" s="48" t="s">
        <v>13</v>
      </c>
      <c r="X44" s="48" t="s">
        <v>13</v>
      </c>
      <c r="Y44" s="48" t="s">
        <v>13</v>
      </c>
      <c r="Z44" s="3" t="s">
        <v>14</v>
      </c>
      <c r="AA44" s="3" t="s">
        <v>14</v>
      </c>
      <c r="AB44" s="3" t="s">
        <v>14</v>
      </c>
      <c r="AC44" s="3" t="s">
        <v>14</v>
      </c>
      <c r="AD44" s="3" t="s">
        <v>14</v>
      </c>
      <c r="AE44" s="57">
        <v>351.815</v>
      </c>
      <c r="AF44" s="57">
        <v>2021.653</v>
      </c>
      <c r="AG44" s="55" t="s">
        <v>14</v>
      </c>
      <c r="AH44" s="57">
        <v>2373.4679999999998</v>
      </c>
      <c r="AI44" s="3" t="s">
        <v>14</v>
      </c>
      <c r="AJ44" s="63">
        <v>0.97</v>
      </c>
      <c r="AK44" s="63">
        <v>5.2999999999999999E-2</v>
      </c>
      <c r="AL44" s="63">
        <v>1.0229999999999999</v>
      </c>
      <c r="AM44" s="55" t="s">
        <v>14</v>
      </c>
      <c r="AN44" s="55" t="s">
        <v>14</v>
      </c>
      <c r="AO44" s="55" t="s">
        <v>14</v>
      </c>
      <c r="AP44" s="55" t="s">
        <v>14</v>
      </c>
    </row>
    <row r="45" spans="1:42" ht="20.100000000000001" customHeight="1" x14ac:dyDescent="0.2">
      <c r="B45" s="62" t="s">
        <v>49</v>
      </c>
      <c r="C45" s="48" t="s">
        <v>13</v>
      </c>
      <c r="D45" s="48" t="s">
        <v>13</v>
      </c>
      <c r="E45" s="48" t="s">
        <v>13</v>
      </c>
      <c r="F45" s="48" t="s">
        <v>13</v>
      </c>
      <c r="G45" s="3" t="s">
        <v>13</v>
      </c>
      <c r="H45" s="3" t="s">
        <v>13</v>
      </c>
      <c r="I45" s="3" t="s">
        <v>13</v>
      </c>
      <c r="J45" s="3" t="s">
        <v>13</v>
      </c>
      <c r="K45" s="3" t="s">
        <v>13</v>
      </c>
      <c r="L45" s="3" t="s">
        <v>13</v>
      </c>
      <c r="M45" s="3" t="s">
        <v>13</v>
      </c>
      <c r="N45" s="3" t="s">
        <v>13</v>
      </c>
      <c r="O45" s="3" t="s">
        <v>13</v>
      </c>
      <c r="P45" s="3" t="s">
        <v>13</v>
      </c>
      <c r="Q45" s="3" t="s">
        <v>14</v>
      </c>
      <c r="R45" s="3" t="s">
        <v>14</v>
      </c>
      <c r="S45" s="3" t="s">
        <v>14</v>
      </c>
      <c r="T45" s="3" t="s">
        <v>14</v>
      </c>
      <c r="U45" s="3" t="s">
        <v>14</v>
      </c>
      <c r="V45" s="3" t="s">
        <v>14</v>
      </c>
      <c r="W45" s="48" t="s">
        <v>13</v>
      </c>
      <c r="X45" s="48" t="s">
        <v>13</v>
      </c>
      <c r="Y45" s="48" t="s">
        <v>13</v>
      </c>
      <c r="Z45" s="3" t="s">
        <v>14</v>
      </c>
      <c r="AA45" s="3" t="s">
        <v>14</v>
      </c>
      <c r="AB45" s="3" t="s">
        <v>14</v>
      </c>
      <c r="AC45" s="3" t="s">
        <v>14</v>
      </c>
      <c r="AD45" s="3" t="s">
        <v>14</v>
      </c>
      <c r="AE45" s="3" t="s">
        <v>14</v>
      </c>
      <c r="AF45" s="3" t="s">
        <v>14</v>
      </c>
      <c r="AG45" s="3" t="s">
        <v>14</v>
      </c>
      <c r="AH45" s="3" t="s">
        <v>14</v>
      </c>
      <c r="AI45" s="3" t="s">
        <v>14</v>
      </c>
      <c r="AJ45" s="3" t="s">
        <v>14</v>
      </c>
      <c r="AK45" s="3" t="s">
        <v>14</v>
      </c>
      <c r="AL45" s="3" t="s">
        <v>14</v>
      </c>
      <c r="AM45" s="55" t="s">
        <v>14</v>
      </c>
      <c r="AN45" s="55" t="s">
        <v>14</v>
      </c>
      <c r="AO45" s="55" t="s">
        <v>14</v>
      </c>
      <c r="AP45" s="55" t="s">
        <v>14</v>
      </c>
    </row>
    <row r="46" spans="1:42" ht="20.100000000000001" customHeight="1" x14ac:dyDescent="0.2">
      <c r="B46" s="62" t="s">
        <v>50</v>
      </c>
      <c r="C46" s="48" t="s">
        <v>13</v>
      </c>
      <c r="D46" s="48" t="s">
        <v>13</v>
      </c>
      <c r="E46" s="48" t="s">
        <v>13</v>
      </c>
      <c r="F46" s="48" t="s">
        <v>13</v>
      </c>
      <c r="G46" s="3" t="s">
        <v>13</v>
      </c>
      <c r="H46" s="63">
        <v>10</v>
      </c>
      <c r="I46" s="3" t="s">
        <v>13</v>
      </c>
      <c r="J46" s="63">
        <v>10</v>
      </c>
      <c r="K46" s="3" t="s">
        <v>13</v>
      </c>
      <c r="L46" s="3" t="s">
        <v>13</v>
      </c>
      <c r="M46" s="3" t="s">
        <v>13</v>
      </c>
      <c r="N46" s="3" t="s">
        <v>13</v>
      </c>
      <c r="O46" s="3" t="s">
        <v>13</v>
      </c>
      <c r="P46" s="3" t="s">
        <v>13</v>
      </c>
      <c r="Q46" s="3" t="s">
        <v>14</v>
      </c>
      <c r="R46" s="3" t="s">
        <v>14</v>
      </c>
      <c r="S46" s="3" t="s">
        <v>14</v>
      </c>
      <c r="T46" s="3" t="s">
        <v>14</v>
      </c>
      <c r="U46" s="3" t="s">
        <v>14</v>
      </c>
      <c r="V46" s="3" t="s">
        <v>14</v>
      </c>
      <c r="W46" s="48" t="s">
        <v>13</v>
      </c>
      <c r="X46" s="48" t="s">
        <v>13</v>
      </c>
      <c r="Y46" s="48" t="s">
        <v>13</v>
      </c>
      <c r="Z46" s="3" t="s">
        <v>14</v>
      </c>
      <c r="AA46" s="3" t="s">
        <v>14</v>
      </c>
      <c r="AB46" s="3" t="s">
        <v>14</v>
      </c>
      <c r="AC46" s="3" t="s">
        <v>14</v>
      </c>
      <c r="AD46" s="3" t="s">
        <v>14</v>
      </c>
      <c r="AE46" s="3" t="s">
        <v>14</v>
      </c>
      <c r="AF46" s="3" t="s">
        <v>14</v>
      </c>
      <c r="AG46" s="3" t="s">
        <v>14</v>
      </c>
      <c r="AH46" s="3" t="s">
        <v>14</v>
      </c>
      <c r="AI46" s="3" t="s">
        <v>14</v>
      </c>
      <c r="AJ46" s="3" t="s">
        <v>14</v>
      </c>
      <c r="AK46" s="3" t="s">
        <v>14</v>
      </c>
      <c r="AL46" s="3" t="s">
        <v>14</v>
      </c>
      <c r="AM46" s="55" t="s">
        <v>14</v>
      </c>
      <c r="AN46" s="55" t="s">
        <v>14</v>
      </c>
      <c r="AO46" s="55" t="s">
        <v>14</v>
      </c>
      <c r="AP46" s="55" t="s">
        <v>14</v>
      </c>
    </row>
    <row r="47" spans="1:42" ht="20.100000000000001" customHeight="1" x14ac:dyDescent="0.2">
      <c r="B47" s="62" t="s">
        <v>51</v>
      </c>
      <c r="C47" s="48" t="s">
        <v>13</v>
      </c>
      <c r="D47" s="48" t="s">
        <v>13</v>
      </c>
      <c r="E47" s="48" t="s">
        <v>13</v>
      </c>
      <c r="F47" s="48" t="s">
        <v>13</v>
      </c>
      <c r="G47" s="3" t="s">
        <v>13</v>
      </c>
      <c r="H47" s="3" t="s">
        <v>13</v>
      </c>
      <c r="I47" s="3" t="s">
        <v>13</v>
      </c>
      <c r="J47" s="3" t="s">
        <v>13</v>
      </c>
      <c r="K47" s="3" t="s">
        <v>13</v>
      </c>
      <c r="L47" s="3" t="s">
        <v>13</v>
      </c>
      <c r="M47" s="3" t="s">
        <v>13</v>
      </c>
      <c r="N47" s="3" t="s">
        <v>13</v>
      </c>
      <c r="O47" s="3" t="s">
        <v>13</v>
      </c>
      <c r="P47" s="3" t="s">
        <v>13</v>
      </c>
      <c r="Q47" s="3" t="s">
        <v>14</v>
      </c>
      <c r="R47" s="3" t="s">
        <v>14</v>
      </c>
      <c r="S47" s="3" t="s">
        <v>14</v>
      </c>
      <c r="T47" s="3" t="s">
        <v>14</v>
      </c>
      <c r="U47" s="3" t="s">
        <v>14</v>
      </c>
      <c r="V47" s="3" t="s">
        <v>14</v>
      </c>
      <c r="W47" s="48" t="s">
        <v>13</v>
      </c>
      <c r="X47" s="48" t="s">
        <v>13</v>
      </c>
      <c r="Y47" s="48" t="s">
        <v>13</v>
      </c>
      <c r="Z47" s="3" t="s">
        <v>14</v>
      </c>
      <c r="AA47" s="3" t="s">
        <v>14</v>
      </c>
      <c r="AB47" s="3" t="s">
        <v>14</v>
      </c>
      <c r="AC47" s="3" t="s">
        <v>14</v>
      </c>
      <c r="AD47" s="3" t="s">
        <v>14</v>
      </c>
      <c r="AE47" s="3" t="s">
        <v>14</v>
      </c>
      <c r="AF47" s="3" t="s">
        <v>14</v>
      </c>
      <c r="AG47" s="3" t="s">
        <v>14</v>
      </c>
      <c r="AH47" s="3" t="s">
        <v>14</v>
      </c>
      <c r="AI47" s="3" t="s">
        <v>14</v>
      </c>
      <c r="AJ47" s="3" t="s">
        <v>14</v>
      </c>
      <c r="AK47" s="3" t="s">
        <v>14</v>
      </c>
      <c r="AL47" s="3" t="s">
        <v>14</v>
      </c>
      <c r="AM47" s="55" t="s">
        <v>14</v>
      </c>
      <c r="AN47" s="55" t="s">
        <v>14</v>
      </c>
      <c r="AO47" s="55" t="s">
        <v>14</v>
      </c>
      <c r="AP47" s="55" t="s">
        <v>14</v>
      </c>
    </row>
    <row r="48" spans="1:42" ht="20.100000000000001" customHeight="1" x14ac:dyDescent="0.2">
      <c r="B48" s="62" t="s">
        <v>52</v>
      </c>
      <c r="C48" s="48" t="s">
        <v>13</v>
      </c>
      <c r="D48" s="48" t="s">
        <v>13</v>
      </c>
      <c r="E48" s="48" t="s">
        <v>13</v>
      </c>
      <c r="F48" s="48" t="s">
        <v>13</v>
      </c>
      <c r="G48" s="3" t="s">
        <v>13</v>
      </c>
      <c r="H48" s="3" t="s">
        <v>13</v>
      </c>
      <c r="I48" s="3" t="s">
        <v>13</v>
      </c>
      <c r="J48" s="3" t="s">
        <v>13</v>
      </c>
      <c r="K48" s="3" t="s">
        <v>13</v>
      </c>
      <c r="L48" s="3" t="s">
        <v>13</v>
      </c>
      <c r="M48" s="3" t="s">
        <v>13</v>
      </c>
      <c r="N48" s="3" t="s">
        <v>13</v>
      </c>
      <c r="O48" s="3" t="s">
        <v>13</v>
      </c>
      <c r="P48" s="3" t="s">
        <v>13</v>
      </c>
      <c r="Q48" s="3" t="s">
        <v>14</v>
      </c>
      <c r="R48" s="3" t="s">
        <v>14</v>
      </c>
      <c r="S48" s="3" t="s">
        <v>14</v>
      </c>
      <c r="T48" s="3" t="s">
        <v>14</v>
      </c>
      <c r="U48" s="3" t="s">
        <v>14</v>
      </c>
      <c r="V48" s="3" t="s">
        <v>14</v>
      </c>
      <c r="W48" s="48" t="s">
        <v>13</v>
      </c>
      <c r="X48" s="48" t="s">
        <v>13</v>
      </c>
      <c r="Y48" s="48" t="s">
        <v>13</v>
      </c>
      <c r="Z48" s="3" t="s">
        <v>14</v>
      </c>
      <c r="AA48" s="3" t="s">
        <v>14</v>
      </c>
      <c r="AB48" s="3" t="s">
        <v>14</v>
      </c>
      <c r="AC48" s="49">
        <v>0.02</v>
      </c>
      <c r="AD48" s="49">
        <f>SUM(AA48:AC48)</f>
        <v>0.02</v>
      </c>
      <c r="AE48" s="3" t="s">
        <v>14</v>
      </c>
      <c r="AF48" s="3" t="s">
        <v>14</v>
      </c>
      <c r="AG48" s="3" t="s">
        <v>14</v>
      </c>
      <c r="AH48" s="3" t="s">
        <v>14</v>
      </c>
      <c r="AI48" s="63">
        <v>0.153</v>
      </c>
      <c r="AJ48" s="63">
        <v>0.33500000000000002</v>
      </c>
      <c r="AK48" s="3" t="s">
        <v>14</v>
      </c>
      <c r="AL48" s="63">
        <v>0.48799999999999999</v>
      </c>
      <c r="AM48" s="55" t="s">
        <v>14</v>
      </c>
      <c r="AN48" s="55" t="s">
        <v>14</v>
      </c>
      <c r="AO48" s="55" t="s">
        <v>14</v>
      </c>
      <c r="AP48" s="55" t="s">
        <v>14</v>
      </c>
    </row>
    <row r="49" spans="1:42" ht="20.100000000000001" customHeight="1" x14ac:dyDescent="0.2">
      <c r="A49" s="74"/>
      <c r="B49" s="75" t="s">
        <v>53</v>
      </c>
      <c r="C49" s="76" t="s">
        <v>13</v>
      </c>
      <c r="D49" s="76" t="s">
        <v>13</v>
      </c>
      <c r="E49" s="76" t="s">
        <v>13</v>
      </c>
      <c r="F49" s="76" t="s">
        <v>13</v>
      </c>
      <c r="G49" s="77" t="s">
        <v>13</v>
      </c>
      <c r="H49" s="77" t="s">
        <v>13</v>
      </c>
      <c r="I49" s="77" t="s">
        <v>13</v>
      </c>
      <c r="J49" s="77" t="s">
        <v>13</v>
      </c>
      <c r="K49" s="77" t="s">
        <v>13</v>
      </c>
      <c r="L49" s="77" t="s">
        <v>13</v>
      </c>
      <c r="M49" s="77" t="s">
        <v>13</v>
      </c>
      <c r="N49" s="77" t="s">
        <v>13</v>
      </c>
      <c r="O49" s="77" t="s">
        <v>13</v>
      </c>
      <c r="P49" s="77" t="s">
        <v>13</v>
      </c>
      <c r="Q49" s="77" t="s">
        <v>14</v>
      </c>
      <c r="R49" s="77" t="s">
        <v>14</v>
      </c>
      <c r="S49" s="77" t="s">
        <v>14</v>
      </c>
      <c r="T49" s="77" t="s">
        <v>14</v>
      </c>
      <c r="U49" s="77" t="s">
        <v>14</v>
      </c>
      <c r="V49" s="77" t="s">
        <v>14</v>
      </c>
      <c r="W49" s="76" t="s">
        <v>13</v>
      </c>
      <c r="X49" s="76" t="s">
        <v>13</v>
      </c>
      <c r="Y49" s="76" t="s">
        <v>13</v>
      </c>
      <c r="Z49" s="77" t="s">
        <v>14</v>
      </c>
      <c r="AA49" s="77" t="s">
        <v>14</v>
      </c>
      <c r="AB49" s="77" t="s">
        <v>14</v>
      </c>
      <c r="AC49" s="77" t="s">
        <v>14</v>
      </c>
      <c r="AD49" s="77" t="s">
        <v>14</v>
      </c>
      <c r="AE49" s="77" t="s">
        <v>14</v>
      </c>
      <c r="AF49" s="77" t="s">
        <v>14</v>
      </c>
      <c r="AG49" s="78">
        <v>0.02</v>
      </c>
      <c r="AH49" s="78">
        <v>0.02</v>
      </c>
      <c r="AI49" s="77" t="s">
        <v>14</v>
      </c>
      <c r="AJ49" s="77" t="s">
        <v>14</v>
      </c>
      <c r="AK49" s="77" t="s">
        <v>14</v>
      </c>
      <c r="AL49" s="77" t="s">
        <v>14</v>
      </c>
      <c r="AM49" s="79" t="s">
        <v>14</v>
      </c>
      <c r="AN49" s="79" t="s">
        <v>14</v>
      </c>
      <c r="AO49" s="79" t="s">
        <v>14</v>
      </c>
      <c r="AP49" s="79" t="s">
        <v>14</v>
      </c>
    </row>
    <row r="50" spans="1:42" ht="20.100000000000001" customHeight="1" x14ac:dyDescent="0.2">
      <c r="A50" s="13" t="s">
        <v>54</v>
      </c>
      <c r="B50" s="52"/>
      <c r="C50" s="44"/>
      <c r="D50" s="44"/>
      <c r="E50" s="44"/>
      <c r="F50" s="44"/>
      <c r="G50" s="5"/>
      <c r="H50" s="5"/>
      <c r="I50" s="5"/>
      <c r="J50" s="5"/>
      <c r="K50" s="5"/>
      <c r="L50" s="5"/>
      <c r="M50" s="4"/>
      <c r="N50" s="80"/>
      <c r="O50" s="5"/>
      <c r="P50" s="5"/>
      <c r="Q50" s="5"/>
      <c r="R50" s="5"/>
      <c r="S50" s="5"/>
      <c r="T50" s="5"/>
      <c r="U50" s="80"/>
      <c r="V50" s="5"/>
      <c r="W50" s="44"/>
      <c r="X50" s="44"/>
      <c r="Y50" s="44"/>
      <c r="Z50" s="80"/>
      <c r="AA50" s="5"/>
      <c r="AB50" s="5"/>
      <c r="AC50" s="5"/>
      <c r="AD50" s="5"/>
      <c r="AE50" s="5"/>
      <c r="AF50" s="5"/>
      <c r="AG50" s="81"/>
      <c r="AH50" s="81"/>
      <c r="AI50" s="5"/>
      <c r="AJ50" s="5"/>
      <c r="AK50" s="5"/>
      <c r="AL50" s="80"/>
      <c r="AM50" s="69"/>
      <c r="AN50" s="69"/>
      <c r="AO50" s="69"/>
      <c r="AP50" s="69"/>
    </row>
    <row r="51" spans="1:42" ht="20.100000000000001" customHeight="1" x14ac:dyDescent="0.2">
      <c r="A51" s="13" t="s">
        <v>55</v>
      </c>
    </row>
    <row r="52" spans="1:42" ht="20.100000000000001" customHeight="1" x14ac:dyDescent="0.2">
      <c r="A52" s="13" t="s">
        <v>56</v>
      </c>
    </row>
    <row r="53" spans="1:42" ht="20.100000000000001" customHeight="1" x14ac:dyDescent="0.2">
      <c r="A53" s="13" t="s">
        <v>57</v>
      </c>
    </row>
    <row r="54" spans="1:42" ht="20.100000000000001" customHeight="1" x14ac:dyDescent="0.2">
      <c r="A54" s="13" t="s">
        <v>58</v>
      </c>
    </row>
    <row r="55" spans="1:42" ht="20.100000000000001" customHeight="1" x14ac:dyDescent="0.2">
      <c r="A55" s="83" t="s">
        <v>59</v>
      </c>
    </row>
    <row r="61" spans="1:42" x14ac:dyDescent="0.2">
      <c r="A61" s="86"/>
      <c r="B61" s="86"/>
    </row>
  </sheetData>
  <sheetProtection algorithmName="SHA-512" hashValue="GSiF7XKB2gVKblz4PQ+RxH+Wkm49NzNoZRRrUvgfbf/mNuR+ylUSrCnMc/LRhkfAwsGK6TA0C9mQhKRHnjsmig==" saltValue="wg5O3j7gnEII8X74cSd9Tw==" spinCount="100000" sheet="1" objects="1" scenarios="1"/>
  <mergeCells count="14">
    <mergeCell ref="AE7:AH7"/>
    <mergeCell ref="AI7:AL7"/>
    <mergeCell ref="AM7:AP7"/>
    <mergeCell ref="A61:B61"/>
    <mergeCell ref="A6:A8"/>
    <mergeCell ref="B6:B8"/>
    <mergeCell ref="C6:AP6"/>
    <mergeCell ref="C7:F7"/>
    <mergeCell ref="G7:J7"/>
    <mergeCell ref="K7:N7"/>
    <mergeCell ref="O7:R7"/>
    <mergeCell ref="S7:V7"/>
    <mergeCell ref="W7:Z7"/>
    <mergeCell ref="AA7:A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Sarah Mae A. Manuel</cp:lastModifiedBy>
  <dcterms:created xsi:type="dcterms:W3CDTF">2018-01-31T09:11:02Z</dcterms:created>
  <dcterms:modified xsi:type="dcterms:W3CDTF">2018-02-01T08:47:07Z</dcterms:modified>
</cp:coreProperties>
</file>