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8880" yWindow="1650" windowWidth="14625" windowHeight="11745"/>
  </bookViews>
  <sheets>
    <sheet name="Table 4.7" sheetId="1" r:id="rId1"/>
  </sheets>
  <definedNames>
    <definedName name="_xlnm.Print_Area" localSheetId="0">'Table 4.7'!$A$1:$Q$216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3" i="1" l="1"/>
  <c r="N73" i="1"/>
  <c r="M73" i="1"/>
  <c r="G180" i="1" l="1"/>
  <c r="H180" i="1"/>
  <c r="I180" i="1"/>
  <c r="J180" i="1"/>
  <c r="K180" i="1"/>
  <c r="L180" i="1"/>
  <c r="M180" i="1"/>
  <c r="N180" i="1"/>
  <c r="O180" i="1"/>
  <c r="F180" i="1"/>
  <c r="F95" i="1" l="1"/>
  <c r="G95" i="1"/>
  <c r="H95" i="1"/>
  <c r="I95" i="1"/>
  <c r="J95" i="1"/>
  <c r="K95" i="1"/>
  <c r="L95" i="1"/>
  <c r="M95" i="1"/>
  <c r="N95" i="1"/>
  <c r="O95" i="1"/>
  <c r="Q98" i="1"/>
  <c r="Q99" i="1"/>
  <c r="Q100" i="1"/>
  <c r="Q101" i="1"/>
  <c r="F69" i="1"/>
  <c r="G69" i="1"/>
  <c r="H69" i="1"/>
  <c r="I69" i="1"/>
  <c r="J69" i="1"/>
  <c r="K69" i="1"/>
  <c r="L69" i="1"/>
  <c r="M69" i="1"/>
  <c r="N69" i="1"/>
  <c r="O69" i="1"/>
  <c r="Q70" i="1"/>
  <c r="Q71" i="1"/>
  <c r="F73" i="1"/>
  <c r="G73" i="1"/>
  <c r="H73" i="1"/>
  <c r="I73" i="1"/>
  <c r="J73" i="1"/>
  <c r="K73" i="1"/>
  <c r="L73" i="1"/>
  <c r="Q74" i="1"/>
  <c r="Q75" i="1"/>
  <c r="G118" i="1"/>
  <c r="H118" i="1"/>
  <c r="I118" i="1"/>
  <c r="J118" i="1"/>
  <c r="K118" i="1"/>
  <c r="L118" i="1"/>
  <c r="M118" i="1"/>
  <c r="N118" i="1"/>
  <c r="O118" i="1"/>
  <c r="Q73" i="1" l="1"/>
  <c r="Q69" i="1"/>
  <c r="Q118" i="1"/>
  <c r="Q95" i="1"/>
  <c r="G10" i="1" l="1"/>
  <c r="Q212" i="1" l="1"/>
  <c r="Q207" i="1"/>
  <c r="Q202" i="1"/>
  <c r="Q193" i="1"/>
  <c r="Q194" i="1"/>
  <c r="Q195" i="1"/>
  <c r="Q196" i="1"/>
  <c r="Q197" i="1"/>
  <c r="L200" i="1" l="1"/>
  <c r="L192" i="1" s="1"/>
  <c r="K200" i="1"/>
  <c r="K192" i="1" s="1"/>
  <c r="J200" i="1"/>
  <c r="J192" i="1" s="1"/>
  <c r="I200" i="1"/>
  <c r="I192" i="1" s="1"/>
  <c r="G192" i="1"/>
  <c r="H192" i="1"/>
  <c r="M192" i="1"/>
  <c r="N192" i="1"/>
  <c r="O192" i="1"/>
  <c r="F192" i="1"/>
  <c r="Q199" i="1"/>
  <c r="Q201" i="1"/>
  <c r="Q203" i="1"/>
  <c r="Q204" i="1"/>
  <c r="Q205" i="1"/>
  <c r="Q206" i="1"/>
  <c r="Q208" i="1"/>
  <c r="Q209" i="1"/>
  <c r="Q210" i="1"/>
  <c r="Q211" i="1"/>
  <c r="Q213" i="1"/>
  <c r="Q214" i="1"/>
  <c r="Q198" i="1"/>
  <c r="Q192" i="1" l="1"/>
  <c r="Q184" i="1"/>
  <c r="Q182" i="1" l="1"/>
  <c r="Q190" i="1"/>
  <c r="Q189" i="1"/>
  <c r="Q186" i="1"/>
  <c r="Q187" i="1"/>
  <c r="Q188" i="1"/>
  <c r="Q185" i="1"/>
  <c r="Q183" i="1"/>
  <c r="Q181" i="1"/>
  <c r="Q170" i="1" l="1"/>
  <c r="Q169" i="1"/>
  <c r="Q168" i="1"/>
  <c r="Q167" i="1"/>
  <c r="Q165" i="1"/>
  <c r="Q164" i="1"/>
  <c r="Q163" i="1"/>
  <c r="Q162" i="1"/>
  <c r="Q161" i="1"/>
  <c r="Q160" i="1"/>
  <c r="Q158" i="1"/>
  <c r="Q157" i="1"/>
  <c r="O156" i="1"/>
  <c r="N156" i="1"/>
  <c r="M156" i="1"/>
  <c r="L156" i="1"/>
  <c r="K156" i="1"/>
  <c r="J156" i="1"/>
  <c r="I156" i="1"/>
  <c r="H156" i="1"/>
  <c r="G156" i="1"/>
  <c r="F156" i="1"/>
  <c r="Q155" i="1"/>
  <c r="Q154" i="1"/>
  <c r="Q152" i="1"/>
  <c r="Q151" i="1"/>
  <c r="Q150" i="1"/>
  <c r="Q148" i="1"/>
  <c r="Q146" i="1"/>
  <c r="Q145" i="1"/>
  <c r="O144" i="1"/>
  <c r="N144" i="1"/>
  <c r="M144" i="1"/>
  <c r="L144" i="1"/>
  <c r="K144" i="1"/>
  <c r="J144" i="1"/>
  <c r="I144" i="1"/>
  <c r="H144" i="1"/>
  <c r="G144" i="1"/>
  <c r="F144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F118" i="1"/>
  <c r="Q108" i="1"/>
  <c r="Q107" i="1"/>
  <c r="Q106" i="1"/>
  <c r="Q103" i="1"/>
  <c r="Q102" i="1"/>
  <c r="Q85" i="1"/>
  <c r="Q83" i="1"/>
  <c r="Q82" i="1"/>
  <c r="Q81" i="1"/>
  <c r="Q80" i="1"/>
  <c r="Q79" i="1"/>
  <c r="Q78" i="1"/>
  <c r="Q76" i="1"/>
  <c r="Q59" i="1"/>
  <c r="Q58" i="1"/>
  <c r="Q57" i="1"/>
  <c r="Q53" i="1"/>
  <c r="Q52" i="1"/>
  <c r="Q51" i="1"/>
  <c r="Q50" i="1"/>
  <c r="Q49" i="1"/>
  <c r="Q48" i="1"/>
  <c r="Q47" i="1"/>
  <c r="Q46" i="1"/>
  <c r="Q45" i="1"/>
  <c r="O44" i="1"/>
  <c r="N44" i="1"/>
  <c r="M44" i="1"/>
  <c r="L44" i="1"/>
  <c r="K44" i="1"/>
  <c r="J44" i="1"/>
  <c r="J9" i="1" s="1"/>
  <c r="I44" i="1"/>
  <c r="I9" i="1" s="1"/>
  <c r="H44" i="1"/>
  <c r="G44" i="1"/>
  <c r="F44" i="1"/>
  <c r="Q42" i="1"/>
  <c r="Q40" i="1"/>
  <c r="Q39" i="1"/>
  <c r="Q38" i="1"/>
  <c r="Q37" i="1"/>
  <c r="Q36" i="1"/>
  <c r="Q35" i="1"/>
  <c r="Q34" i="1"/>
  <c r="O33" i="1"/>
  <c r="N33" i="1"/>
  <c r="M33" i="1"/>
  <c r="L33" i="1"/>
  <c r="K33" i="1"/>
  <c r="J33" i="1"/>
  <c r="I33" i="1"/>
  <c r="H33" i="1"/>
  <c r="G33" i="1"/>
  <c r="G9" i="1" s="1"/>
  <c r="F33" i="1"/>
  <c r="Q31" i="1"/>
  <c r="Q30" i="1"/>
  <c r="Q29" i="1"/>
  <c r="Q28" i="1"/>
  <c r="Q27" i="1"/>
  <c r="Q26" i="1"/>
  <c r="Q25" i="1"/>
  <c r="O23" i="1"/>
  <c r="N23" i="1"/>
  <c r="M23" i="1"/>
  <c r="L23" i="1"/>
  <c r="K23" i="1"/>
  <c r="J23" i="1"/>
  <c r="I23" i="1"/>
  <c r="H23" i="1"/>
  <c r="G23" i="1"/>
  <c r="F23" i="1"/>
  <c r="Q21" i="1"/>
  <c r="Q20" i="1"/>
  <c r="Q19" i="1"/>
  <c r="Q17" i="1"/>
  <c r="Q16" i="1"/>
  <c r="Q15" i="1"/>
  <c r="Q14" i="1"/>
  <c r="Q13" i="1"/>
  <c r="O10" i="1"/>
  <c r="N10" i="1"/>
  <c r="M10" i="1"/>
  <c r="L10" i="1"/>
  <c r="K10" i="1"/>
  <c r="J10" i="1"/>
  <c r="I10" i="1"/>
  <c r="H10" i="1"/>
  <c r="F10" i="1"/>
  <c r="H9" i="1" l="1"/>
  <c r="M9" i="1"/>
  <c r="K9" i="1"/>
  <c r="F9" i="1"/>
  <c r="L9" i="1"/>
  <c r="N9" i="1"/>
  <c r="O9" i="1"/>
  <c r="Q144" i="1"/>
  <c r="Q44" i="1"/>
  <c r="Q33" i="1"/>
  <c r="Q156" i="1"/>
  <c r="Q10" i="1"/>
  <c r="Q23" i="1"/>
  <c r="Q9" i="1" l="1"/>
  <c r="Q180" i="1" l="1"/>
</calcChain>
</file>

<file path=xl/comments1.xml><?xml version="1.0" encoding="utf-8"?>
<comments xmlns="http://schemas.openxmlformats.org/spreadsheetml/2006/main">
  <authors>
    <author>Administrator</author>
  </authors>
  <commentList>
    <comment ref="A192" authorId="0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All tropical cyclones and other major disasters with effects</t>
        </r>
      </text>
    </comment>
  </commentList>
</comments>
</file>

<file path=xl/sharedStrings.xml><?xml version="1.0" encoding="utf-8"?>
<sst xmlns="http://schemas.openxmlformats.org/spreadsheetml/2006/main" count="908" uniqueCount="447">
  <si>
    <t xml:space="preserve">Table 4.7  </t>
  </si>
  <si>
    <t>MAJOR NATURAL EXTREME EVENTS AND DISASTERS</t>
  </si>
  <si>
    <t>Dates</t>
  </si>
  <si>
    <t>Disaster</t>
  </si>
  <si>
    <t>Areas Affected</t>
  </si>
  <si>
    <t>Casualties</t>
  </si>
  <si>
    <t>Affected</t>
  </si>
  <si>
    <t>Damaged Houses</t>
  </si>
  <si>
    <t>Damaged Properties</t>
  </si>
  <si>
    <t>Total Cost of Damages
(In millions)</t>
  </si>
  <si>
    <t>(php millions)</t>
  </si>
  <si>
    <t>Dead</t>
  </si>
  <si>
    <t>Injured</t>
  </si>
  <si>
    <t>Missing</t>
  </si>
  <si>
    <t>Families</t>
  </si>
  <si>
    <t>Persons</t>
  </si>
  <si>
    <t>Total</t>
  </si>
  <si>
    <t>Part</t>
  </si>
  <si>
    <t>Agriculture</t>
  </si>
  <si>
    <t>Infrastructure</t>
  </si>
  <si>
    <t>Private/
Communication</t>
  </si>
  <si>
    <t>Total Disaster</t>
  </si>
  <si>
    <t>P</t>
  </si>
  <si>
    <t>February 17</t>
  </si>
  <si>
    <t>Hydrological</t>
  </si>
  <si>
    <t>Landslide</t>
  </si>
  <si>
    <t>Landslide Incident</t>
  </si>
  <si>
    <t>Brgy. Guinsaugon, St. Bernand, Southern Leyte (Region VIII)</t>
  </si>
  <si>
    <t>…</t>
  </si>
  <si>
    <t>May 9 to 15</t>
  </si>
  <si>
    <t>Meteorological</t>
  </si>
  <si>
    <t>Storm</t>
  </si>
  <si>
    <t xml:space="preserve">Typhoon Caloy </t>
  </si>
  <si>
    <t xml:space="preserve">Regions I, CALABARZON, MIMAROPA, V, VI </t>
  </si>
  <si>
    <t>July 10 to14</t>
  </si>
  <si>
    <t>Tropical Storm Florita</t>
  </si>
  <si>
    <t>Regions I, III, CALABARZON, V, VI, XI, CAR, and NCR</t>
  </si>
  <si>
    <t>July 21 to25</t>
  </si>
  <si>
    <t xml:space="preserve">Typhoon Glenda </t>
  </si>
  <si>
    <t>Regions I, III, CALABARZON, CAR, and NCR</t>
  </si>
  <si>
    <t>July 28 to August 2</t>
  </si>
  <si>
    <t>Tropical Storm Henry</t>
  </si>
  <si>
    <t>Regions I, II, and III</t>
  </si>
  <si>
    <t>August 5 to 9</t>
  </si>
  <si>
    <t>Tropical Storm Inday</t>
  </si>
  <si>
    <t xml:space="preserve"> CAR</t>
  </si>
  <si>
    <t>September 25 to 29</t>
  </si>
  <si>
    <t>Typhoon Milenyo</t>
  </si>
  <si>
    <t>Regions III, CALABARZON, MIMAROPA, V, VI, VII, VIII, CAR, and NCR</t>
  </si>
  <si>
    <t>October 10 to 12</t>
  </si>
  <si>
    <t>Typhoon Queenie</t>
  </si>
  <si>
    <t>Regions II and III</t>
  </si>
  <si>
    <t>...</t>
  </si>
  <si>
    <t>October 27 to 30</t>
  </si>
  <si>
    <t>Typhoon Paeng</t>
  </si>
  <si>
    <t>Regions I, II, III, V, and CAR</t>
  </si>
  <si>
    <t>November 28  to December 1</t>
  </si>
  <si>
    <t xml:space="preserve">Typhoon Reming </t>
  </si>
  <si>
    <t>Regions III, CALABARZON, MIMAROPA, and V</t>
  </si>
  <si>
    <t xml:space="preserve">Typhoon Seniang </t>
  </si>
  <si>
    <t>Regions CALABARZON, MIMAROPA, V, VI, VII, and VIII</t>
  </si>
  <si>
    <t>July 11 to13</t>
  </si>
  <si>
    <t>Typhoon Bebeng</t>
  </si>
  <si>
    <t>Regions CALABARZON, MIMAROPA, VI, IX, XI, XII, and ARMM</t>
  </si>
  <si>
    <t>August 5 to 8
August 8 to 10</t>
  </si>
  <si>
    <t>Tropical Storm Chedeng
Tropical Storm Dodong</t>
  </si>
  <si>
    <t>August 13 to 18</t>
  </si>
  <si>
    <t xml:space="preserve">Typhoon Egay </t>
  </si>
  <si>
    <t>Regions I, II, III, CALABARZON, MIMAROPA, V, CAR, and NCR</t>
  </si>
  <si>
    <t>September 27 to 30</t>
  </si>
  <si>
    <t xml:space="preserve">Typhoon Hanna </t>
  </si>
  <si>
    <t>Regions VI, X, XII, CAR, and NCR</t>
  </si>
  <si>
    <t>October 1 to 7</t>
  </si>
  <si>
    <t xml:space="preserve">Typhoon Ineng </t>
  </si>
  <si>
    <t>Regions III, CALABARZON, MIMAROPA, X, XI, and CAR</t>
  </si>
  <si>
    <t>November 3 to 7</t>
  </si>
  <si>
    <t>Tropical Storm Kabayan</t>
  </si>
  <si>
    <t>Regions I, II, and CAR</t>
  </si>
  <si>
    <t>November 19 to 28</t>
  </si>
  <si>
    <t>Tropical Storm Lando</t>
  </si>
  <si>
    <t>Regions MIMAROPA, V, VI, VII, VIII, IX, X, and CARAGA</t>
  </si>
  <si>
    <t>November 21 to 27</t>
  </si>
  <si>
    <t>Typhoon Mina</t>
  </si>
  <si>
    <t>Regions I, II, III, CALABARZON, MIMAROPA, V, VIII, and CAR</t>
  </si>
  <si>
    <t>May 14 to 20</t>
  </si>
  <si>
    <t>Tropical Storm Cosmo</t>
  </si>
  <si>
    <t>Regions I, II, III, VI, VII, and CAR</t>
  </si>
  <si>
    <t>June 17 to 23</t>
  </si>
  <si>
    <t>Typhoon Frank</t>
  </si>
  <si>
    <t>Regions I, III, CALABARZON, MIMAROPA, V, VI, VII, VIII, IX, X, XI, XII, ARMM, CARAGA, and NCR</t>
  </si>
  <si>
    <t>July 14 to 18</t>
  </si>
  <si>
    <t xml:space="preserve">Tropical Depression Helen </t>
  </si>
  <si>
    <t>July 25 to 28</t>
  </si>
  <si>
    <t>Tropical Storm Igme</t>
  </si>
  <si>
    <t>Regions I and II</t>
  </si>
  <si>
    <t>August 3 to 4</t>
  </si>
  <si>
    <t xml:space="preserve">Tropical Storm Julian </t>
  </si>
  <si>
    <t>Regions I, II, III, and CAR</t>
  </si>
  <si>
    <t>Aguust 17 to 21</t>
  </si>
  <si>
    <t xml:space="preserve">Tropical Storm Karen </t>
  </si>
  <si>
    <t>September 19 to 24</t>
  </si>
  <si>
    <t xml:space="preserve">Tropical Storm Nina </t>
  </si>
  <si>
    <t>Regions I, II, II, MIMAROPA, V, VI, VIII, X, and CAR</t>
  </si>
  <si>
    <t>November 6 to 8</t>
  </si>
  <si>
    <t xml:space="preserve">Tropical Depression Quinta </t>
  </si>
  <si>
    <t>Regions VI, VIII, and CARAGA</t>
  </si>
  <si>
    <t>November 13 to16</t>
  </si>
  <si>
    <t>Tropical Depression Tonyo</t>
  </si>
  <si>
    <t>Region XII</t>
  </si>
  <si>
    <t>Tail-end of the Cold Front</t>
  </si>
  <si>
    <t>April 30 to May 2</t>
  </si>
  <si>
    <t>Tropical Depression Crising</t>
  </si>
  <si>
    <t>Regions CALABARZON, V, VIII, and X</t>
  </si>
  <si>
    <t>May 1 to 5</t>
  </si>
  <si>
    <t>Typhoon Dante</t>
  </si>
  <si>
    <t>Region V</t>
  </si>
  <si>
    <t>May 6 to 9</t>
  </si>
  <si>
    <t>Typhoon Emong</t>
  </si>
  <si>
    <t>Regions I, II, III, and CAR)</t>
  </si>
  <si>
    <t>June 23 to 26</t>
  </si>
  <si>
    <t>Typhoon Feria</t>
  </si>
  <si>
    <t>Regions III, CALABARZON, MIMAROPA, V, VI, VII, VIII, X, and NCR</t>
  </si>
  <si>
    <t>July 9 to 10</t>
  </si>
  <si>
    <t>Tropical Depression Gorio</t>
  </si>
  <si>
    <t>Regions I and CAR</t>
  </si>
  <si>
    <t>Tropical Storm Isang</t>
  </si>
  <si>
    <t>Regions I, III, CALABARZON, and NCR</t>
  </si>
  <si>
    <t>July 30 to August 2</t>
  </si>
  <si>
    <t>Tropical Storm Jolina</t>
  </si>
  <si>
    <t>Regions I, II, III, CALABARZON, MIMAROPA, VI, VII, X, and XII</t>
  </si>
  <si>
    <t>August 3 to 9</t>
  </si>
  <si>
    <t xml:space="preserve">Tropical Storm Kiko </t>
  </si>
  <si>
    <t>Regions I, II, III, VI, XI, CAR, and NCR</t>
  </si>
  <si>
    <t>September 2 to 5</t>
  </si>
  <si>
    <t xml:space="preserve">Tropical Storm Labuyo </t>
  </si>
  <si>
    <t>Regions III, VI, and VII</t>
  </si>
  <si>
    <t>September 8 to10</t>
  </si>
  <si>
    <t>Tropical Storm Maring</t>
  </si>
  <si>
    <t>Regions I, III, CALABARZON, MIMAROPA, and NCR</t>
  </si>
  <si>
    <t>September 12 to 13</t>
  </si>
  <si>
    <t xml:space="preserve">Tropical Storm Nando </t>
  </si>
  <si>
    <t>Regions I, II, CALABARZON, and CAR</t>
  </si>
  <si>
    <t>September 24 to 27</t>
  </si>
  <si>
    <t>Tropical Storm Ondoy</t>
  </si>
  <si>
    <t>Regions I, II, III, CALABARZON, MIMAROPA, V, VI, IX, X, XII, ARMM, CAR, and NCR</t>
  </si>
  <si>
    <t>September 30 to October 10</t>
  </si>
  <si>
    <t xml:space="preserve">Typhoon Pepeng </t>
  </si>
  <si>
    <t>Regions I, II, III, CALABARZON, MIMAROPA, V, VI, CAR, and NCR</t>
  </si>
  <si>
    <t>October 28 to November 01</t>
  </si>
  <si>
    <t xml:space="preserve">Typhoon Santi </t>
  </si>
  <si>
    <t>Regions III, CALABARZON, MIMAROPA, V, and NCR</t>
  </si>
  <si>
    <t>July 11 to 14</t>
  </si>
  <si>
    <t xml:space="preserve">Typhoon Basyang </t>
  </si>
  <si>
    <t>Regions III, CALABARZON, V, VI, and NCR</t>
  </si>
  <si>
    <t>October 16 to 21</t>
  </si>
  <si>
    <t>Typhoon Juan</t>
  </si>
  <si>
    <t>Regions I, II, III, CALABARZON, CAR, and NCR</t>
  </si>
  <si>
    <t xml:space="preserve"> May 6 to 11</t>
  </si>
  <si>
    <t>Tropical Storm  Bebeng</t>
  </si>
  <si>
    <t>Regions III, IV toA, IV toB, NCR, V, VII and VIII</t>
  </si>
  <si>
    <t xml:space="preserve"> May 20 to 28</t>
  </si>
  <si>
    <t xml:space="preserve">Typhoon Chedeng </t>
  </si>
  <si>
    <t>Regions NCR, II, V, IX, X, XII and ARMM</t>
  </si>
  <si>
    <t xml:space="preserve"> June 9 to 10</t>
  </si>
  <si>
    <t xml:space="preserve">Tropical Storm  Dodong </t>
  </si>
  <si>
    <t>Regions I, II, III, IV-A, and IV-B</t>
  </si>
  <si>
    <t xml:space="preserve"> June 14 to 20</t>
  </si>
  <si>
    <t>Tropical Depression Egay</t>
  </si>
  <si>
    <t>Regions III and NCR</t>
  </si>
  <si>
    <t>....</t>
  </si>
  <si>
    <t xml:space="preserve">June  21 to 25 </t>
  </si>
  <si>
    <t xml:space="preserve">Tropical Storm Falcon </t>
  </si>
  <si>
    <t>Regions I, II, III and NCR</t>
  </si>
  <si>
    <t xml:space="preserve"> July 25 to 28</t>
  </si>
  <si>
    <t xml:space="preserve">Tropical Storm Juaning </t>
  </si>
  <si>
    <t>Regions III, IV toA,IV toB, V, VII, VIII and NCR</t>
  </si>
  <si>
    <t>July 28 to Aug 5</t>
  </si>
  <si>
    <t xml:space="preserve">Tropical Storm Kabayan </t>
  </si>
  <si>
    <t>Regions I, III, IV toA, VI and NCR</t>
  </si>
  <si>
    <t xml:space="preserve"> August 21 to 29</t>
  </si>
  <si>
    <t>Regions I, II, V, VI,CAR and NCR</t>
  </si>
  <si>
    <t xml:space="preserve">September 24 to 28 </t>
  </si>
  <si>
    <t xml:space="preserve">Typhoon Pedring </t>
  </si>
  <si>
    <t>Regions I, II, III, IV-A, IV -B, V, VI, CAR and NCR</t>
  </si>
  <si>
    <t xml:space="preserve">September 29 to October 02 </t>
  </si>
  <si>
    <t xml:space="preserve">Typhoon Quiel </t>
  </si>
  <si>
    <t>Regions I, II, III and CAR</t>
  </si>
  <si>
    <t xml:space="preserve">October 10 to 14 </t>
  </si>
  <si>
    <t>Tropical Storm Ramon</t>
  </si>
  <si>
    <t>Regions IV-B, VI, VII, VIII, X, XII and CARAGA</t>
  </si>
  <si>
    <t xml:space="preserve">December 16 to 18 </t>
  </si>
  <si>
    <t xml:space="preserve">Tropical Storm Sendong </t>
  </si>
  <si>
    <t>Regions VI, VII, IX, X, XI and CARAGA</t>
  </si>
  <si>
    <t>Tropical Storm Ambo</t>
  </si>
  <si>
    <t>Northern Luzon, Aurora, Isabela, Cagayan, and Babuyan Island</t>
  </si>
  <si>
    <t>Typhoon Butchoy</t>
  </si>
  <si>
    <t>Aurora, Batanes, and Eastern Samar</t>
  </si>
  <si>
    <t xml:space="preserve">June 25 to 29 </t>
  </si>
  <si>
    <t xml:space="preserve">Tropical Storm Dindo </t>
  </si>
  <si>
    <t>Regions I and X</t>
  </si>
  <si>
    <t xml:space="preserve">Tropical Depression Ferdie </t>
  </si>
  <si>
    <t>Region IV -A</t>
  </si>
  <si>
    <t>Tropical Depression Gener</t>
  </si>
  <si>
    <t>Regions I,II,III,IV-A, IV-B,V, VI,VII,IX,X,XI,XII, CAR and NCR</t>
  </si>
  <si>
    <t xml:space="preserve">August 11 to 16 </t>
  </si>
  <si>
    <t>Tropical Depression Helen</t>
  </si>
  <si>
    <t>Regions I, II,III, IV-B and CAR</t>
  </si>
  <si>
    <t xml:space="preserve">August 19 to 28 </t>
  </si>
  <si>
    <t>Typhoon Igme</t>
  </si>
  <si>
    <t>Regions I, IV-A, IX and X</t>
  </si>
  <si>
    <t>Tropical Depression Karen</t>
  </si>
  <si>
    <t>Regions III, VIII and NCR</t>
  </si>
  <si>
    <t xml:space="preserve">September 20 to 29 </t>
  </si>
  <si>
    <t>Typhoon Lawin</t>
  </si>
  <si>
    <t>Regions IV-B and XI</t>
  </si>
  <si>
    <t xml:space="preserve">October 01 to 06 </t>
  </si>
  <si>
    <t>Tropical Storm Marce</t>
  </si>
  <si>
    <t>Regions III and IV-B</t>
  </si>
  <si>
    <t xml:space="preserve">October 22 to 26 </t>
  </si>
  <si>
    <t>Tropical Depression Ofel</t>
  </si>
  <si>
    <t>Regions III, IV toA, IV toB, V, VI, VII, VIII, IX, XII, CAR and CARAGA</t>
  </si>
  <si>
    <t xml:space="preserve">December 02 to 09 </t>
  </si>
  <si>
    <t>Typhoon Pablo</t>
  </si>
  <si>
    <t>Regions I, IV-B, VI, VII, VIII, IX, X, XI, XII, ARMM, CARAGA</t>
  </si>
  <si>
    <t xml:space="preserve">December 25 to 27 </t>
  </si>
  <si>
    <t>Tropical Depression Quinta</t>
  </si>
  <si>
    <t>Regions IV-A, IV-B, VI, VIII and CARAGA</t>
  </si>
  <si>
    <t>October 15</t>
  </si>
  <si>
    <t>Geophysical</t>
  </si>
  <si>
    <t>Earthquake</t>
  </si>
  <si>
    <t>Magnitude 7.2 Earthquake</t>
  </si>
  <si>
    <t>Sagbayan, Bohol</t>
  </si>
  <si>
    <t>January 3 to 4</t>
  </si>
  <si>
    <t>Tropical Depression Auring</t>
  </si>
  <si>
    <t>Regions IV-B,  IX and XI</t>
  </si>
  <si>
    <t>January 11 to 13</t>
  </si>
  <si>
    <t>Tropical Storm Bising</t>
  </si>
  <si>
    <t>Regions V,VIII, XI, XII and CARAGA</t>
  </si>
  <si>
    <t>February 18 to 20</t>
  </si>
  <si>
    <t>Tropical Storm Crising</t>
  </si>
  <si>
    <t>Regions IV-B, VI, VII, VIII, IX, X, XI, XIII, CARAGA &amp; ARMM</t>
  </si>
  <si>
    <t>360, 577</t>
  </si>
  <si>
    <t>June 27 to July 1</t>
  </si>
  <si>
    <t>Tropical Storm Gorio</t>
  </si>
  <si>
    <t>Regios IV-A, IV-B,  V. VI and VIII</t>
  </si>
  <si>
    <t>July 7 to 28</t>
  </si>
  <si>
    <t>Low Pressure Area embedded in ITCZ</t>
  </si>
  <si>
    <t>Regions X, XII and ARMM</t>
  </si>
  <si>
    <t>August 1 to 5</t>
  </si>
  <si>
    <t>Low Pressure Area</t>
  </si>
  <si>
    <t>Regions IV-A, VI, VII, IX and XII</t>
  </si>
  <si>
    <t>August 9 to 12</t>
  </si>
  <si>
    <t>Typhoon Labuyo</t>
  </si>
  <si>
    <t>Regions I, II,III, V and CAR</t>
  </si>
  <si>
    <t>August 17 to 21</t>
  </si>
  <si>
    <t>Tropical Storm Maring (Induced Habagat)</t>
  </si>
  <si>
    <t>Regions I, III, IV-A, IV-B,  CAR and NCR</t>
  </si>
  <si>
    <t>August 25 to 29</t>
  </si>
  <si>
    <t>Tropical Depression  Nando</t>
  </si>
  <si>
    <t>Regions I, VIII, and CAR</t>
  </si>
  <si>
    <t>September 16 to 22</t>
  </si>
  <si>
    <t>Tropical Storm Odette</t>
  </si>
  <si>
    <t>Regions I, II, III, IV toB, V, VI, and CAR</t>
  </si>
  <si>
    <t>September 22 to 26</t>
  </si>
  <si>
    <t xml:space="preserve">Southwest Monsoon </t>
  </si>
  <si>
    <t>Regions III, IV toA, IV toB, and NCR</t>
  </si>
  <si>
    <t>October 4 to 8</t>
  </si>
  <si>
    <t>Intertropical  Convergence Zone</t>
  </si>
  <si>
    <t>October 8 to13</t>
  </si>
  <si>
    <t xml:space="preserve">Tropical Storm Santi </t>
  </si>
  <si>
    <t>Regions I,II, III, IV-A and V</t>
  </si>
  <si>
    <t>October 29 to November 1</t>
  </si>
  <si>
    <t>Typhoon Vinta</t>
  </si>
  <si>
    <t>Regions  I, II and CAR</t>
  </si>
  <si>
    <t>November 6 to 9</t>
  </si>
  <si>
    <t>Typhoon Yolanda</t>
  </si>
  <si>
    <t>Regions IV-A, IV-B, V, VI, VII, VIII, X, XI &amp; CARAGA</t>
  </si>
  <si>
    <t xml:space="preserve">January 17 to 20 </t>
  </si>
  <si>
    <t xml:space="preserve">Tropical Depression Agaton </t>
  </si>
  <si>
    <t>Regions X, XI, and CARAGA</t>
  </si>
  <si>
    <t xml:space="preserve">January 30  to February 1 </t>
  </si>
  <si>
    <t xml:space="preserve">Tropical Depression Basyang </t>
  </si>
  <si>
    <t>Regions VI, VII, VIII and CARAGA</t>
  </si>
  <si>
    <t xml:space="preserve">March 21  to 25 </t>
  </si>
  <si>
    <t>Tropical Depression Caloy</t>
  </si>
  <si>
    <t>Regions VIII, XI, and CARAGA</t>
  </si>
  <si>
    <t xml:space="preserve"> July 13 to 17</t>
  </si>
  <si>
    <t>Regions I, III, IV-A, IV-B, V, VIII, and NCR</t>
  </si>
  <si>
    <t xml:space="preserve"> July 18 to 23</t>
  </si>
  <si>
    <t>Typhoon Henry</t>
  </si>
  <si>
    <t>Regions IV-B, VI</t>
  </si>
  <si>
    <t xml:space="preserve">August 02 to 07 </t>
  </si>
  <si>
    <t xml:space="preserve">Typhoon Jose </t>
  </si>
  <si>
    <t>Regions I and III)</t>
  </si>
  <si>
    <t xml:space="preserve">September 12 to15 </t>
  </si>
  <si>
    <t>Typhoon Luis</t>
  </si>
  <si>
    <t>Regions I, II, III, IV toA, VI, CAR, and NCR</t>
  </si>
  <si>
    <t xml:space="preserve">September 17 to 22 </t>
  </si>
  <si>
    <t>Typhoon Mario</t>
  </si>
  <si>
    <t>Regions I, II, III, IV-A, IV-B, V, VII,  CAR, and NCR</t>
  </si>
  <si>
    <t xml:space="preserve">November 26 to 28 </t>
  </si>
  <si>
    <t xml:space="preserve">Tropical Depression Queenie </t>
  </si>
  <si>
    <t>Regions IV-B, VI, VII, VIII, X, XI, and CARAGA</t>
  </si>
  <si>
    <t xml:space="preserve">December 4 to 10 </t>
  </si>
  <si>
    <t xml:space="preserve">Typhoon Ruby </t>
  </si>
  <si>
    <t>Regions III, IV toA, IV toB, V, VI, VII, VIII, CARAGA, and NCR</t>
  </si>
  <si>
    <t xml:space="preserve">December 28 to 31 </t>
  </si>
  <si>
    <t>Tropical Storm Seniang</t>
  </si>
  <si>
    <t>Regions IV-B, VI, VII, VIII, IX, X, XI, and CARAGA)</t>
  </si>
  <si>
    <t>July 2015 to July 2016</t>
  </si>
  <si>
    <t>Extreme Temperature</t>
  </si>
  <si>
    <t xml:space="preserve">El Niño </t>
  </si>
  <si>
    <t>Regions CAR, I, II, III, CALABARZON, MIMAROPA, V, VI, NIR, VII, VIII, IX, X, XI, XII, CARAGA, and ARMM</t>
  </si>
  <si>
    <t xml:space="preserve"> January 16 to 19</t>
  </si>
  <si>
    <t>Tropical Depression Amang</t>
  </si>
  <si>
    <t>Regions V , VII, VIII</t>
  </si>
  <si>
    <t>April 1 to 5</t>
  </si>
  <si>
    <t>May 7 to12</t>
  </si>
  <si>
    <t xml:space="preserve">Typhoon Dodong </t>
  </si>
  <si>
    <t>Region II</t>
  </si>
  <si>
    <t>June 24</t>
  </si>
  <si>
    <t xml:space="preserve">Intertropical Convergence Zone </t>
  </si>
  <si>
    <t>Regions XII and ARMM</t>
  </si>
  <si>
    <t>July 2 to 7</t>
  </si>
  <si>
    <t>Severe Tropical Storm Egay</t>
  </si>
  <si>
    <t>Regions I, IV-B, and CAR</t>
  </si>
  <si>
    <t>July 2 to 20</t>
  </si>
  <si>
    <t>Enhanced Southwest Monsoon</t>
  </si>
  <si>
    <t>Regions I, III, IV-A , NCR and CAR</t>
  </si>
  <si>
    <t>August 5 to 8</t>
  </si>
  <si>
    <t>Typhoon Hanna</t>
  </si>
  <si>
    <t>Regions VI, VII and XII</t>
  </si>
  <si>
    <t>August 18 to 23</t>
  </si>
  <si>
    <t>Typhoon Ineng</t>
  </si>
  <si>
    <t>Regions I, II,  IV-A, IV-B and CAR</t>
  </si>
  <si>
    <t>September 23 to 29</t>
  </si>
  <si>
    <t>Typhoon Jenny</t>
  </si>
  <si>
    <t>NIR</t>
  </si>
  <si>
    <t>October 1 to 3</t>
  </si>
  <si>
    <t>Regions I and III</t>
  </si>
  <si>
    <t xml:space="preserve"> October 14 to 21</t>
  </si>
  <si>
    <t xml:space="preserve">Typhoon Lando </t>
  </si>
  <si>
    <t>Regions I, II, III, IV-A, V, NCR and CAR</t>
  </si>
  <si>
    <t xml:space="preserve">December 12 to 17 </t>
  </si>
  <si>
    <t>Typhoon Nona</t>
  </si>
  <si>
    <t>Regions III, IV-B, V and VIII</t>
  </si>
  <si>
    <t xml:space="preserve"> December 16 to 18</t>
  </si>
  <si>
    <t>Tropical Depression Onyok</t>
  </si>
  <si>
    <t>Regions X,XI, and CARAGA</t>
  </si>
  <si>
    <t>July 5-8</t>
  </si>
  <si>
    <t xml:space="preserve">Typhoon Butchoy </t>
  </si>
  <si>
    <t>Regions III, IV-A, IV-B, NCR, II</t>
  </si>
  <si>
    <t>Tropical Storm Carina</t>
  </si>
  <si>
    <t>Regions I, II, V, VI, CAR</t>
  </si>
  <si>
    <t>Tropical Depression Ferdie</t>
  </si>
  <si>
    <t>Regions I, II, CAR</t>
  </si>
  <si>
    <t xml:space="preserve">Typhoon Helen </t>
  </si>
  <si>
    <t>Region III</t>
  </si>
  <si>
    <t>July 29-August 1</t>
  </si>
  <si>
    <t>September 11-14</t>
  </si>
  <si>
    <t>September 24-28</t>
  </si>
  <si>
    <t>October 13-17</t>
  </si>
  <si>
    <t xml:space="preserve">Typhoon Karen </t>
  </si>
  <si>
    <t>Regions I, II, III, IV-A, V, CAR</t>
  </si>
  <si>
    <t>October 17-20</t>
  </si>
  <si>
    <t xml:space="preserve">Typhoon Lawin </t>
  </si>
  <si>
    <t>Regions IV-B, VI, VII, VIII, CARAGA</t>
  </si>
  <si>
    <t>November 23-28</t>
  </si>
  <si>
    <t>Typhoon Nina</t>
  </si>
  <si>
    <t>December 23-27</t>
  </si>
  <si>
    <t>Regions IV-A, IV-B, V, VIII</t>
  </si>
  <si>
    <t>Southwest Monsoon</t>
  </si>
  <si>
    <t>Regions NCR, I, III, IV-A, IV-B, VI, NIR, CAR</t>
  </si>
  <si>
    <t>July</t>
  </si>
  <si>
    <t>August 8-24</t>
  </si>
  <si>
    <t>Regions III, IV-A</t>
  </si>
  <si>
    <t>January 7-9</t>
  </si>
  <si>
    <t>Caraga</t>
  </si>
  <si>
    <t>Tropical Depression Bising</t>
  </si>
  <si>
    <t>February 3-6</t>
  </si>
  <si>
    <t>Regions NCR, II, III, IV-A, IV-B</t>
  </si>
  <si>
    <t>April 14-15</t>
  </si>
  <si>
    <t>Regions VII, VIII</t>
  </si>
  <si>
    <t>July 25-30</t>
  </si>
  <si>
    <t>Regions NCR, I, III, IV-A, CAR</t>
  </si>
  <si>
    <t>August 24-26</t>
  </si>
  <si>
    <t>Regions I, II, III, CAR</t>
  </si>
  <si>
    <t>September 11-13</t>
  </si>
  <si>
    <t>Typhoon Lannie and Tropical Storm Maring</t>
  </si>
  <si>
    <t>Regions NCR, III, IV-A, IV-B, V</t>
  </si>
  <si>
    <t>Severe Tropical Storm Odette</t>
  </si>
  <si>
    <t>October 11-14</t>
  </si>
  <si>
    <t>Regions II, III, CAR</t>
  </si>
  <si>
    <t>October 16-22</t>
  </si>
  <si>
    <t>Typhoon Paolo</t>
  </si>
  <si>
    <t>Regions VI, VII, IX, XII, ARMM</t>
  </si>
  <si>
    <t>Severe Tropical Storm Ramil</t>
  </si>
  <si>
    <t>November 1-3</t>
  </si>
  <si>
    <t>Regions IV-B, V</t>
  </si>
  <si>
    <t>Tropical Storm Salome</t>
  </si>
  <si>
    <t>November 9-11</t>
  </si>
  <si>
    <t>Regions III, IV-A, V</t>
  </si>
  <si>
    <t>November 17-18</t>
  </si>
  <si>
    <t>Tropical Storm Tino</t>
  </si>
  <si>
    <t>December 12-19</t>
  </si>
  <si>
    <t>Tropical Storm Urduja</t>
  </si>
  <si>
    <t>Regions IV-B, XI</t>
  </si>
  <si>
    <t>Regions IV-A, IV-B, V, VI, VII, VIII, XI, Caraga</t>
  </si>
  <si>
    <t>Tropical Storm Vinta</t>
  </si>
  <si>
    <t>December 20-24</t>
  </si>
  <si>
    <t>Regions IV-B, VII, VIII, IX, X, XI, XII, Caraga, ARMM</t>
  </si>
  <si>
    <t>Magnitude 6.7 Earthquake</t>
  </si>
  <si>
    <t>February 15-March 9</t>
  </si>
  <si>
    <t>Tail-End of a Cold Front (TECF)</t>
  </si>
  <si>
    <t>Regions IX, X, XI, XII, Caraga, ARMM</t>
  </si>
  <si>
    <t>Magnitude 6.0 Earthquake</t>
  </si>
  <si>
    <t>Regions X, ARMM</t>
  </si>
  <si>
    <t>February 10</t>
  </si>
  <si>
    <t>April 4</t>
  </si>
  <si>
    <t>April 12</t>
  </si>
  <si>
    <t>Earthquake Swarm</t>
  </si>
  <si>
    <t>Region IV-A</t>
  </si>
  <si>
    <t>April 29</t>
  </si>
  <si>
    <t>Magnitude 6.5 Earthquake</t>
  </si>
  <si>
    <t>July 6</t>
  </si>
  <si>
    <t>Region VIII</t>
  </si>
  <si>
    <t>July 10</t>
  </si>
  <si>
    <t>Continous Rains</t>
  </si>
  <si>
    <t>Regions XII, ARMM</t>
  </si>
  <si>
    <t>Regions IX, ARMM</t>
  </si>
  <si>
    <t>November</t>
  </si>
  <si>
    <t>Northeast Monsoon</t>
  </si>
  <si>
    <t>Regions II, CAR</t>
  </si>
  <si>
    <t>2008 to 2017</t>
  </si>
  <si>
    <t>Disaster
Sub-group</t>
  </si>
  <si>
    <t>Disaster
Type</t>
  </si>
  <si>
    <t>June 14 to 18</t>
  </si>
  <si>
    <t>May 31 to June 05</t>
  </si>
  <si>
    <t>July 20 to 21</t>
  </si>
  <si>
    <t>July 28 to 31</t>
  </si>
  <si>
    <t>September 11 to 15</t>
  </si>
  <si>
    <t>Continued</t>
  </si>
  <si>
    <r>
      <t xml:space="preserve">Table 4.7  </t>
    </r>
    <r>
      <rPr>
        <b/>
        <i/>
        <sz val="11"/>
        <rFont val="Arial"/>
        <family val="2"/>
      </rPr>
      <t>(continued)</t>
    </r>
  </si>
  <si>
    <r>
      <t xml:space="preserve">Table 4.7 </t>
    </r>
    <r>
      <rPr>
        <b/>
        <i/>
        <sz val="11"/>
        <rFont val="Arial"/>
        <family val="2"/>
      </rPr>
      <t xml:space="preserve"> (continued)</t>
    </r>
  </si>
  <si>
    <r>
      <t xml:space="preserve">Table 4.7  </t>
    </r>
    <r>
      <rPr>
        <b/>
        <i/>
        <sz val="11"/>
        <rFont val="Arial"/>
        <family val="2"/>
      </rPr>
      <t>(concluded)</t>
    </r>
  </si>
  <si>
    <r>
      <rPr>
        <i/>
        <sz val="11"/>
        <rFont val="Arial"/>
        <family val="2"/>
      </rPr>
      <t>Source:</t>
    </r>
    <r>
      <rPr>
        <sz val="11"/>
        <rFont val="Arial"/>
        <family val="2"/>
      </rPr>
      <t xml:space="preserve"> National Disaster Risk Reduction and Management Council</t>
    </r>
  </si>
  <si>
    <t>… No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</si>
</sst>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_(* #,##0.000_);_(* \(#,##0.000\);_(* &quot;-&quot;???_);_(@_)"/>
    <numFmt numFmtId="166" formatCode="_(* #,##0.0_);_(* \(#,##0.0\);_(* &quot;-&quot;???_);_(@_)"/>
    <numFmt numFmtId="167" formatCode="#,##0.0"/>
    <numFmt numFmtId="168" formatCode="[$-409]d\-m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1"/>
      <color theme="1"/>
      <name val="Arial"/>
      <family val="2"/>
    </font>
    <font>
      <i/>
      <sz val="1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61">
    <xf numFmtId="0" fontId="0" fillId="0" borderId="0" xfId="0"/>
    <xf numFmtId="0" fontId="4" fillId="0" borderId="0" xfId="0" applyFont="1" applyBorder="1" applyAlignment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5" fillId="0" borderId="0" xfId="0" applyFont="1" applyBorder="1" applyAlignment="1">
      <alignment vertical="center"/>
    </xf>
    <xf numFmtId="0" fontId="5" fillId="0" borderId="0" xfId="0" applyFont="1" applyBorder="1" applyAlignment="1"/>
    <xf numFmtId="0" fontId="7" fillId="0" borderId="0" xfId="0" applyFont="1" applyAlignment="1">
      <alignment vertical="center"/>
    </xf>
    <xf numFmtId="0" fontId="4" fillId="0" borderId="0" xfId="0" applyFont="1" applyBorder="1" applyAlignment="1">
      <alignment horizontal="left" indent="1"/>
    </xf>
    <xf numFmtId="0" fontId="5" fillId="0" borderId="0" xfId="0" applyFont="1" applyBorder="1" applyAlignment="1">
      <alignment horizontal="left" indent="1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vertical="center"/>
    </xf>
    <xf numFmtId="0" fontId="4" fillId="0" borderId="0" xfId="0" applyFont="1" applyBorder="1"/>
    <xf numFmtId="3" fontId="4" fillId="0" borderId="6" xfId="0" applyNumberFormat="1" applyFont="1" applyFill="1" applyBorder="1" applyAlignment="1">
      <alignment horizontal="center" vertical="center"/>
    </xf>
    <xf numFmtId="165" fontId="4" fillId="0" borderId="6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right" vertical="center" indent="1"/>
    </xf>
    <xf numFmtId="166" fontId="4" fillId="0" borderId="4" xfId="0" applyNumberFormat="1" applyFont="1" applyFill="1" applyBorder="1" applyAlignment="1">
      <alignment horizontal="right" vertical="center"/>
    </xf>
    <xf numFmtId="166" fontId="4" fillId="0" borderId="4" xfId="0" applyNumberFormat="1" applyFont="1" applyFill="1" applyBorder="1" applyAlignment="1">
      <alignment horizontal="right" vertical="center" wrapText="1"/>
    </xf>
    <xf numFmtId="166" fontId="4" fillId="0" borderId="5" xfId="0" applyNumberFormat="1" applyFont="1" applyFill="1" applyBorder="1" applyAlignment="1">
      <alignment horizontal="right" vertical="center" wrapText="1"/>
    </xf>
    <xf numFmtId="0" fontId="5" fillId="0" borderId="2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3" fontId="4" fillId="0" borderId="0" xfId="0" applyNumberFormat="1" applyFont="1" applyBorder="1" applyAlignment="1">
      <alignment horizontal="right" indent="1"/>
    </xf>
    <xf numFmtId="167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2" fontId="5" fillId="0" borderId="0" xfId="0" quotePrefix="1" applyNumberFormat="1" applyFont="1" applyBorder="1" applyAlignment="1">
      <alignment horizontal="left" vertical="center" wrapText="1" indent="1"/>
    </xf>
    <xf numFmtId="0" fontId="5" fillId="0" borderId="0" xfId="0" applyFont="1" applyBorder="1" applyAlignment="1">
      <alignment horizontal="center" vertical="center" wrapText="1"/>
    </xf>
    <xf numFmtId="2" fontId="5" fillId="0" borderId="0" xfId="0" quotePrefix="1" applyNumberFormat="1" applyFont="1" applyBorder="1" applyAlignment="1">
      <alignment horizontal="center" vertical="center" wrapText="1"/>
    </xf>
    <xf numFmtId="2" fontId="5" fillId="0" borderId="0" xfId="0" quotePrefix="1" applyNumberFormat="1" applyFont="1" applyBorder="1" applyAlignment="1">
      <alignment horizontal="left" vertical="center" wrapText="1"/>
    </xf>
    <xf numFmtId="2" fontId="5" fillId="0" borderId="0" xfId="0" applyNumberFormat="1" applyFont="1" applyBorder="1" applyAlignment="1">
      <alignment vertical="center" wrapText="1"/>
    </xf>
    <xf numFmtId="3" fontId="5" fillId="0" borderId="0" xfId="0" applyNumberFormat="1" applyFont="1" applyBorder="1" applyAlignment="1">
      <alignment horizontal="right" vertical="center" indent="1"/>
    </xf>
    <xf numFmtId="3" fontId="5" fillId="0" borderId="0" xfId="0" applyNumberFormat="1" applyFont="1" applyBorder="1" applyAlignment="1">
      <alignment horizontal="center" vertical="center"/>
    </xf>
    <xf numFmtId="167" fontId="5" fillId="0" borderId="0" xfId="0" applyNumberFormat="1" applyFont="1" applyFill="1" applyBorder="1" applyAlignment="1">
      <alignment horizontal="right" vertical="center"/>
    </xf>
    <xf numFmtId="165" fontId="5" fillId="0" borderId="0" xfId="0" applyNumberFormat="1" applyFont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 wrapText="1" indent="1"/>
    </xf>
    <xf numFmtId="2" fontId="5" fillId="0" borderId="0" xfId="0" applyNumberFormat="1" applyFont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 indent="1"/>
    </xf>
    <xf numFmtId="3" fontId="5" fillId="0" borderId="0" xfId="0" applyNumberFormat="1" applyFont="1" applyFill="1" applyBorder="1" applyAlignment="1">
      <alignment horizontal="right" vertical="center" indent="1"/>
    </xf>
    <xf numFmtId="166" fontId="5" fillId="0" borderId="0" xfId="0" applyNumberFormat="1" applyFont="1" applyBorder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2" fontId="5" fillId="0" borderId="0" xfId="0" applyNumberFormat="1" applyFont="1" applyBorder="1" applyAlignment="1">
      <alignment horizontal="left" vertical="center" wrapText="1" indent="1"/>
    </xf>
    <xf numFmtId="165" fontId="5" fillId="0" borderId="0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left" indent="1"/>
    </xf>
    <xf numFmtId="2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vertical="center" wrapText="1"/>
    </xf>
    <xf numFmtId="3" fontId="5" fillId="0" borderId="1" xfId="0" applyNumberFormat="1" applyFont="1" applyFill="1" applyBorder="1" applyAlignment="1">
      <alignment horizontal="right" vertical="center" indent="1"/>
    </xf>
    <xf numFmtId="3" fontId="5" fillId="0" borderId="1" xfId="0" applyNumberFormat="1" applyFont="1" applyBorder="1" applyAlignment="1">
      <alignment horizontal="right" vertical="center" indent="1"/>
    </xf>
    <xf numFmtId="167" fontId="5" fillId="0" borderId="1" xfId="0" applyNumberFormat="1" applyFont="1" applyFill="1" applyBorder="1" applyAlignment="1">
      <alignment horizontal="right" vertical="center"/>
    </xf>
    <xf numFmtId="166" fontId="5" fillId="0" borderId="1" xfId="0" applyNumberFormat="1" applyFont="1" applyBorder="1" applyAlignment="1">
      <alignment horizontal="right" vertical="center"/>
    </xf>
    <xf numFmtId="165" fontId="5" fillId="0" borderId="1" xfId="0" applyNumberFormat="1" applyFont="1" applyBorder="1" applyAlignment="1">
      <alignment horizontal="right" vertical="center"/>
    </xf>
    <xf numFmtId="166" fontId="4" fillId="0" borderId="0" xfId="0" applyNumberFormat="1" applyFont="1" applyBorder="1" applyAlignment="1">
      <alignment horizontal="right" vertical="center"/>
    </xf>
    <xf numFmtId="2" fontId="5" fillId="0" borderId="0" xfId="0" applyNumberFormat="1" applyFont="1" applyBorder="1" applyAlignment="1">
      <alignment horizontal="left" vertical="top" wrapText="1" indent="1"/>
    </xf>
    <xf numFmtId="4" fontId="5" fillId="0" borderId="0" xfId="0" applyNumberFormat="1" applyFont="1" applyFill="1" applyBorder="1" applyAlignment="1">
      <alignment horizontal="right" vertical="center"/>
    </xf>
    <xf numFmtId="2" fontId="5" fillId="0" borderId="1" xfId="0" applyNumberFormat="1" applyFont="1" applyBorder="1" applyAlignment="1">
      <alignment horizontal="left" vertical="center" wrapText="1" indent="1"/>
    </xf>
    <xf numFmtId="165" fontId="4" fillId="0" borderId="0" xfId="0" applyNumberFormat="1" applyFont="1" applyBorder="1" applyAlignment="1">
      <alignment horizontal="right" vertical="center"/>
    </xf>
    <xf numFmtId="165" fontId="5" fillId="0" borderId="1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165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right" vertical="center" wrapText="1"/>
    </xf>
    <xf numFmtId="165" fontId="4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right" vertical="center"/>
    </xf>
    <xf numFmtId="3" fontId="5" fillId="2" borderId="0" xfId="0" applyNumberFormat="1" applyFont="1" applyFill="1" applyBorder="1" applyAlignment="1">
      <alignment horizontal="right" vertical="center" indent="1"/>
    </xf>
    <xf numFmtId="3" fontId="5" fillId="2" borderId="0" xfId="0" applyNumberFormat="1" applyFont="1" applyFill="1" applyBorder="1" applyAlignment="1">
      <alignment horizontal="right" vertical="center" wrapText="1" indent="1"/>
    </xf>
    <xf numFmtId="0" fontId="5" fillId="0" borderId="0" xfId="0" applyFont="1" applyAlignment="1">
      <alignment vertical="center" wrapText="1"/>
    </xf>
    <xf numFmtId="165" fontId="5" fillId="0" borderId="0" xfId="0" applyNumberFormat="1" applyFont="1" applyBorder="1" applyAlignment="1">
      <alignment horizontal="center" vertical="center"/>
    </xf>
    <xf numFmtId="3" fontId="5" fillId="0" borderId="0" xfId="1" applyNumberFormat="1" applyFont="1" applyBorder="1" applyAlignment="1">
      <alignment horizontal="right" vertical="center" indent="1"/>
    </xf>
    <xf numFmtId="168" fontId="5" fillId="0" borderId="0" xfId="0" applyNumberFormat="1" applyFont="1" applyBorder="1" applyAlignment="1">
      <alignment vertical="center" wrapText="1"/>
    </xf>
    <xf numFmtId="167" fontId="5" fillId="0" borderId="0" xfId="0" applyNumberFormat="1" applyFont="1" applyFill="1" applyBorder="1" applyAlignment="1">
      <alignment horizontal="center" vertical="center"/>
    </xf>
    <xf numFmtId="3" fontId="5" fillId="2" borderId="0" xfId="1" applyNumberFormat="1" applyFont="1" applyFill="1" applyBorder="1" applyAlignment="1">
      <alignment horizontal="right" vertical="center" indent="1"/>
    </xf>
    <xf numFmtId="3" fontId="5" fillId="2" borderId="1" xfId="1" applyNumberFormat="1" applyFont="1" applyFill="1" applyBorder="1" applyAlignment="1">
      <alignment horizontal="right" vertical="center" indent="1"/>
    </xf>
    <xf numFmtId="3" fontId="5" fillId="2" borderId="1" xfId="0" applyNumberFormat="1" applyFont="1" applyFill="1" applyBorder="1" applyAlignment="1">
      <alignment horizontal="right" vertical="center" indent="1"/>
    </xf>
    <xf numFmtId="0" fontId="5" fillId="0" borderId="0" xfId="0" applyFont="1" applyBorder="1" applyAlignment="1">
      <alignment horizontal="left" vertical="center"/>
    </xf>
    <xf numFmtId="165" fontId="5" fillId="0" borderId="0" xfId="1" applyNumberFormat="1" applyFont="1" applyBorder="1" applyAlignment="1">
      <alignment horizontal="right" vertical="center"/>
    </xf>
    <xf numFmtId="0" fontId="5" fillId="0" borderId="0" xfId="0" applyNumberFormat="1" applyFont="1" applyBorder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 wrapText="1" indent="1"/>
    </xf>
    <xf numFmtId="3" fontId="5" fillId="0" borderId="0" xfId="0" applyNumberFormat="1" applyFont="1" applyFill="1" applyBorder="1" applyAlignment="1">
      <alignment horizontal="right" vertical="center" wrapText="1" indent="1"/>
    </xf>
    <xf numFmtId="3" fontId="5" fillId="0" borderId="0" xfId="1" applyNumberFormat="1" applyFont="1" applyBorder="1" applyAlignment="1">
      <alignment horizontal="right" vertical="center" wrapText="1" indent="1"/>
    </xf>
    <xf numFmtId="0" fontId="5" fillId="0" borderId="1" xfId="0" applyFont="1" applyBorder="1" applyAlignment="1">
      <alignment horizontal="left" vertical="center"/>
    </xf>
    <xf numFmtId="3" fontId="4" fillId="0" borderId="0" xfId="0" applyNumberFormat="1" applyFont="1" applyBorder="1" applyAlignment="1">
      <alignment horizontal="right" indent="2"/>
    </xf>
    <xf numFmtId="3" fontId="4" fillId="0" borderId="0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left" vertical="center"/>
    </xf>
    <xf numFmtId="165" fontId="5" fillId="0" borderId="0" xfId="0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3" fontId="5" fillId="0" borderId="1" xfId="0" applyNumberFormat="1" applyFont="1" applyFill="1" applyBorder="1" applyAlignment="1">
      <alignment horizontal="right" vertical="center" wrapText="1" indent="1"/>
    </xf>
    <xf numFmtId="3" fontId="5" fillId="0" borderId="1" xfId="0" applyNumberFormat="1" applyFont="1" applyBorder="1" applyAlignment="1">
      <alignment horizontal="right" vertical="center" wrapText="1" indent="1"/>
    </xf>
    <xf numFmtId="165" fontId="5" fillId="0" borderId="1" xfId="0" applyNumberFormat="1" applyFont="1" applyBorder="1" applyAlignment="1">
      <alignment horizontal="right" vertical="center" wrapText="1"/>
    </xf>
    <xf numFmtId="3" fontId="4" fillId="0" borderId="0" xfId="0" applyNumberFormat="1" applyFont="1" applyBorder="1" applyAlignment="1">
      <alignment horizontal="right" indent="3"/>
    </xf>
    <xf numFmtId="3" fontId="4" fillId="0" borderId="0" xfId="0" applyNumberFormat="1" applyFont="1" applyBorder="1" applyAlignment="1"/>
    <xf numFmtId="3" fontId="4" fillId="0" borderId="0" xfId="0" applyNumberFormat="1" applyFont="1" applyBorder="1" applyAlignment="1">
      <alignment horizontal="right" vertical="center"/>
    </xf>
    <xf numFmtId="167" fontId="5" fillId="0" borderId="0" xfId="0" applyNumberFormat="1" applyFont="1" applyBorder="1" applyAlignment="1">
      <alignment horizontal="right" vertical="center"/>
    </xf>
    <xf numFmtId="0" fontId="5" fillId="2" borderId="0" xfId="0" applyFont="1" applyFill="1" applyBorder="1" applyAlignment="1">
      <alignment horizontal="left" vertical="center"/>
    </xf>
    <xf numFmtId="0" fontId="5" fillId="0" borderId="0" xfId="0" applyFont="1" applyBorder="1" applyAlignment="1">
      <alignment vertical="center" wrapText="1"/>
    </xf>
    <xf numFmtId="3" fontId="5" fillId="0" borderId="1" xfId="0" applyNumberFormat="1" applyFont="1" applyBorder="1" applyAlignment="1">
      <alignment horizontal="center" vertical="center"/>
    </xf>
    <xf numFmtId="167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17" fontId="5" fillId="0" borderId="0" xfId="0" quotePrefix="1" applyNumberFormat="1" applyFont="1" applyBorder="1" applyAlignment="1">
      <alignment horizontal="left" vertical="center"/>
    </xf>
    <xf numFmtId="3" fontId="5" fillId="0" borderId="0" xfId="0" applyNumberFormat="1" applyFont="1" applyBorder="1" applyAlignment="1">
      <alignment horizontal="center"/>
    </xf>
    <xf numFmtId="0" fontId="5" fillId="0" borderId="0" xfId="0" quotePrefix="1" applyFont="1" applyBorder="1" applyAlignment="1">
      <alignment horizontal="left" vertical="center"/>
    </xf>
    <xf numFmtId="0" fontId="5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horizontal="center"/>
    </xf>
    <xf numFmtId="0" fontId="5" fillId="0" borderId="0" xfId="0" applyFont="1" applyFill="1" applyBorder="1" applyAlignment="1">
      <alignment vertical="center"/>
    </xf>
    <xf numFmtId="167" fontId="4" fillId="0" borderId="0" xfId="0" applyNumberFormat="1" applyFont="1" applyBorder="1" applyAlignment="1">
      <alignment horizontal="center"/>
    </xf>
    <xf numFmtId="167" fontId="4" fillId="0" borderId="0" xfId="0" applyNumberFormat="1" applyFont="1" applyFill="1" applyBorder="1" applyAlignment="1">
      <alignment horizontal="center" wrapText="1"/>
    </xf>
    <xf numFmtId="0" fontId="6" fillId="0" borderId="0" xfId="0" applyFont="1" applyBorder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indent="1"/>
    </xf>
    <xf numFmtId="0" fontId="9" fillId="0" borderId="0" xfId="0" applyFont="1"/>
    <xf numFmtId="0" fontId="9" fillId="0" borderId="0" xfId="0" applyFont="1" applyAlignment="1">
      <alignment horizontal="left" vertical="top" wrapText="1" indent="2"/>
    </xf>
    <xf numFmtId="3" fontId="4" fillId="0" borderId="6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3" fontId="4" fillId="0" borderId="6" xfId="0" applyNumberFormat="1" applyFont="1" applyFill="1" applyBorder="1" applyAlignment="1">
      <alignment horizontal="center" vertical="center" wrapText="1"/>
    </xf>
    <xf numFmtId="165" fontId="4" fillId="0" borderId="6" xfId="0" applyNumberFormat="1" applyFont="1" applyFill="1" applyBorder="1" applyAlignment="1">
      <alignment horizontal="center" vertical="center"/>
    </xf>
    <xf numFmtId="165" fontId="4" fillId="0" borderId="6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right" vertical="center"/>
    </xf>
    <xf numFmtId="165" fontId="4" fillId="0" borderId="10" xfId="0" applyNumberFormat="1" applyFont="1" applyFill="1" applyBorder="1" applyAlignment="1">
      <alignment horizontal="center" vertical="center"/>
    </xf>
    <xf numFmtId="165" fontId="4" fillId="0" borderId="11" xfId="0" applyNumberFormat="1" applyFont="1" applyFill="1" applyBorder="1" applyAlignment="1">
      <alignment horizontal="center" vertical="center"/>
    </xf>
    <xf numFmtId="165" fontId="4" fillId="0" borderId="12" xfId="0" applyNumberFormat="1" applyFont="1" applyFill="1" applyBorder="1" applyAlignment="1">
      <alignment horizontal="center" vertical="center"/>
    </xf>
    <xf numFmtId="165" fontId="5" fillId="0" borderId="0" xfId="0" applyNumberFormat="1" applyFont="1" applyBorder="1" applyAlignment="1">
      <alignment horizontal="righ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3" fontId="4" fillId="0" borderId="13" xfId="0" applyNumberFormat="1" applyFont="1" applyFill="1" applyBorder="1" applyAlignment="1">
      <alignment horizontal="center" vertical="center"/>
    </xf>
    <xf numFmtId="3" fontId="4" fillId="0" borderId="19" xfId="0" applyNumberFormat="1" applyFont="1" applyFill="1" applyBorder="1" applyAlignment="1">
      <alignment horizontal="center" vertical="center"/>
    </xf>
    <xf numFmtId="3" fontId="4" fillId="0" borderId="14" xfId="0" applyNumberFormat="1" applyFont="1" applyFill="1" applyBorder="1" applyAlignment="1">
      <alignment horizontal="center" vertical="center"/>
    </xf>
    <xf numFmtId="3" fontId="4" fillId="0" borderId="17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3" fontId="4" fillId="0" borderId="18" xfId="0" applyNumberFormat="1" applyFont="1" applyFill="1" applyBorder="1" applyAlignment="1">
      <alignment horizontal="center" vertical="center"/>
    </xf>
    <xf numFmtId="3" fontId="4" fillId="0" borderId="13" xfId="0" applyNumberFormat="1" applyFont="1" applyFill="1" applyBorder="1" applyAlignment="1">
      <alignment horizontal="center" vertical="center" wrapText="1"/>
    </xf>
    <xf numFmtId="3" fontId="4" fillId="0" borderId="14" xfId="0" applyNumberFormat="1" applyFont="1" applyFill="1" applyBorder="1" applyAlignment="1">
      <alignment horizontal="center" vertical="center" wrapText="1"/>
    </xf>
    <xf numFmtId="3" fontId="4" fillId="0" borderId="17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horizontal="center" vertical="center" wrapText="1"/>
    </xf>
    <xf numFmtId="165" fontId="4" fillId="0" borderId="13" xfId="0" applyNumberFormat="1" applyFont="1" applyFill="1" applyBorder="1" applyAlignment="1">
      <alignment horizontal="center" vertical="center" wrapText="1"/>
    </xf>
    <xf numFmtId="165" fontId="4" fillId="0" borderId="14" xfId="0" applyNumberFormat="1" applyFont="1" applyFill="1" applyBorder="1" applyAlignment="1">
      <alignment horizontal="center" vertical="center" wrapText="1"/>
    </xf>
    <xf numFmtId="165" fontId="4" fillId="0" borderId="15" xfId="0" applyNumberFormat="1" applyFont="1" applyFill="1" applyBorder="1" applyAlignment="1">
      <alignment horizontal="center" vertical="center" wrapText="1"/>
    </xf>
    <xf numFmtId="165" fontId="4" fillId="0" borderId="16" xfId="0" applyNumberFormat="1" applyFont="1" applyFill="1" applyBorder="1" applyAlignment="1">
      <alignment horizontal="center" vertical="center" wrapText="1"/>
    </xf>
    <xf numFmtId="165" fontId="4" fillId="0" borderId="17" xfId="0" applyNumberFormat="1" applyFont="1" applyFill="1" applyBorder="1" applyAlignment="1">
      <alignment horizontal="center" vertical="center" wrapText="1"/>
    </xf>
    <xf numFmtId="165" fontId="4" fillId="0" borderId="18" xfId="0" applyNumberFormat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Q216"/>
  <sheetViews>
    <sheetView showGridLines="0" tabSelected="1" zoomScaleNormal="100" zoomScaleSheetLayoutView="85" workbookViewId="0">
      <selection activeCell="AO201" sqref="AO201"/>
    </sheetView>
  </sheetViews>
  <sheetFormatPr defaultColWidth="9.140625" defaultRowHeight="14.25" x14ac:dyDescent="0.2"/>
  <cols>
    <col min="1" max="1" width="22.28515625" style="8" customWidth="1"/>
    <col min="2" max="2" width="15.5703125" style="2" customWidth="1"/>
    <col min="3" max="3" width="15.5703125" style="3" customWidth="1"/>
    <col min="4" max="5" width="20.7109375" style="4" customWidth="1"/>
    <col min="6" max="8" width="11.5703125" style="3" customWidth="1"/>
    <col min="9" max="9" width="15.5703125" style="3" customWidth="1"/>
    <col min="10" max="10" width="17" style="3" customWidth="1"/>
    <col min="11" max="12" width="11.7109375" style="3" customWidth="1"/>
    <col min="13" max="14" width="16.5703125" style="3" customWidth="1"/>
    <col min="15" max="15" width="19.5703125" style="3" customWidth="1"/>
    <col min="16" max="16" width="4.42578125" style="2" customWidth="1"/>
    <col min="17" max="17" width="15" style="5" customWidth="1"/>
    <col min="18" max="18" width="2.42578125" style="3" customWidth="1"/>
    <col min="19" max="16384" width="9.140625" style="3"/>
  </cols>
  <sheetData>
    <row r="1" spans="1:901" ht="15" x14ac:dyDescent="0.25">
      <c r="A1" s="1" t="s">
        <v>0</v>
      </c>
      <c r="I1" s="1" t="s">
        <v>442</v>
      </c>
    </row>
    <row r="2" spans="1:901" ht="15" x14ac:dyDescent="0.25">
      <c r="A2" s="6" t="s">
        <v>1</v>
      </c>
      <c r="I2" s="7"/>
    </row>
    <row r="3" spans="1:901" ht="15" x14ac:dyDescent="0.25">
      <c r="A3" s="1" t="s">
        <v>433</v>
      </c>
      <c r="I3" s="7"/>
    </row>
    <row r="4" spans="1:901" ht="6" customHeight="1" x14ac:dyDescent="0.2">
      <c r="B4" s="9"/>
      <c r="C4" s="10"/>
      <c r="D4" s="11"/>
      <c r="E4" s="11"/>
      <c r="K4" s="10"/>
      <c r="L4" s="10"/>
      <c r="M4" s="10"/>
      <c r="N4" s="10"/>
      <c r="O4" s="10"/>
    </row>
    <row r="5" spans="1:901" s="12" customFormat="1" ht="17.25" customHeight="1" x14ac:dyDescent="0.25">
      <c r="A5" s="125" t="s">
        <v>2</v>
      </c>
      <c r="B5" s="126" t="s">
        <v>434</v>
      </c>
      <c r="C5" s="126" t="s">
        <v>435</v>
      </c>
      <c r="D5" s="127" t="s">
        <v>3</v>
      </c>
      <c r="E5" s="125" t="s">
        <v>4</v>
      </c>
      <c r="F5" s="122" t="s">
        <v>5</v>
      </c>
      <c r="G5" s="122"/>
      <c r="H5" s="122"/>
      <c r="I5" s="122" t="s">
        <v>6</v>
      </c>
      <c r="J5" s="122"/>
      <c r="K5" s="128" t="s">
        <v>7</v>
      </c>
      <c r="L5" s="128"/>
      <c r="M5" s="129" t="s">
        <v>8</v>
      </c>
      <c r="N5" s="129"/>
      <c r="O5" s="129"/>
      <c r="P5" s="130" t="s">
        <v>9</v>
      </c>
      <c r="Q5" s="130"/>
    </row>
    <row r="6" spans="1:901" s="12" customFormat="1" ht="17.25" customHeight="1" x14ac:dyDescent="0.25">
      <c r="A6" s="125"/>
      <c r="B6" s="126"/>
      <c r="C6" s="126"/>
      <c r="D6" s="127"/>
      <c r="E6" s="125"/>
      <c r="F6" s="122"/>
      <c r="G6" s="122"/>
      <c r="H6" s="122"/>
      <c r="I6" s="122"/>
      <c r="J6" s="122"/>
      <c r="K6" s="128"/>
      <c r="L6" s="128"/>
      <c r="M6" s="129" t="s">
        <v>10</v>
      </c>
      <c r="N6" s="129"/>
      <c r="O6" s="129"/>
      <c r="P6" s="130"/>
      <c r="Q6" s="130"/>
    </row>
    <row r="7" spans="1:901" s="16" customFormat="1" ht="30" customHeight="1" x14ac:dyDescent="0.25">
      <c r="A7" s="125"/>
      <c r="B7" s="126"/>
      <c r="C7" s="126"/>
      <c r="D7" s="127"/>
      <c r="E7" s="125"/>
      <c r="F7" s="13" t="s">
        <v>11</v>
      </c>
      <c r="G7" s="13" t="s">
        <v>12</v>
      </c>
      <c r="H7" s="13" t="s">
        <v>13</v>
      </c>
      <c r="I7" s="13" t="s">
        <v>14</v>
      </c>
      <c r="J7" s="13" t="s">
        <v>15</v>
      </c>
      <c r="K7" s="13" t="s">
        <v>16</v>
      </c>
      <c r="L7" s="13" t="s">
        <v>17</v>
      </c>
      <c r="M7" s="14" t="s">
        <v>18</v>
      </c>
      <c r="N7" s="14" t="s">
        <v>19</v>
      </c>
      <c r="O7" s="15" t="s">
        <v>20</v>
      </c>
      <c r="P7" s="130"/>
      <c r="Q7" s="130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2"/>
      <c r="DS7" s="12"/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2"/>
      <c r="EE7" s="12"/>
      <c r="EF7" s="12"/>
      <c r="EG7" s="12"/>
      <c r="EH7" s="12"/>
      <c r="EI7" s="12"/>
      <c r="EJ7" s="12"/>
      <c r="EK7" s="12"/>
      <c r="EL7" s="12"/>
      <c r="EM7" s="12"/>
      <c r="EN7" s="12"/>
      <c r="EO7" s="12"/>
      <c r="EP7" s="12"/>
      <c r="EQ7" s="12"/>
      <c r="ER7" s="12"/>
      <c r="ES7" s="12"/>
      <c r="ET7" s="12"/>
      <c r="EU7" s="12"/>
      <c r="EV7" s="12"/>
      <c r="EW7" s="12"/>
      <c r="EX7" s="12"/>
      <c r="EY7" s="12"/>
      <c r="EZ7" s="12"/>
      <c r="FA7" s="12"/>
      <c r="FB7" s="12"/>
      <c r="FC7" s="12"/>
      <c r="FD7" s="12"/>
      <c r="FE7" s="12"/>
      <c r="FF7" s="12"/>
      <c r="FG7" s="12"/>
      <c r="FH7" s="12"/>
      <c r="FI7" s="12"/>
      <c r="FJ7" s="12"/>
      <c r="FK7" s="12"/>
      <c r="FL7" s="12"/>
      <c r="FM7" s="12"/>
      <c r="FN7" s="12"/>
      <c r="FO7" s="12"/>
      <c r="FP7" s="12"/>
      <c r="FQ7" s="12"/>
      <c r="FR7" s="12"/>
      <c r="FS7" s="12"/>
      <c r="FT7" s="12"/>
      <c r="FU7" s="12"/>
      <c r="FV7" s="12"/>
      <c r="FW7" s="12"/>
      <c r="FX7" s="12"/>
      <c r="FY7" s="12"/>
      <c r="FZ7" s="12"/>
      <c r="GA7" s="12"/>
      <c r="GB7" s="12"/>
      <c r="GC7" s="12"/>
      <c r="GD7" s="12"/>
      <c r="GE7" s="12"/>
      <c r="GF7" s="12"/>
      <c r="GG7" s="12"/>
      <c r="GH7" s="12"/>
      <c r="GI7" s="12"/>
      <c r="GJ7" s="12"/>
      <c r="GK7" s="12"/>
      <c r="GL7" s="12"/>
      <c r="GM7" s="12"/>
      <c r="GN7" s="12"/>
      <c r="GO7" s="12"/>
      <c r="GP7" s="12"/>
      <c r="GQ7" s="12"/>
      <c r="GR7" s="12"/>
      <c r="GS7" s="12"/>
      <c r="GT7" s="12"/>
      <c r="GU7" s="12"/>
      <c r="GV7" s="12"/>
      <c r="GW7" s="12"/>
      <c r="GX7" s="12"/>
      <c r="GY7" s="12"/>
      <c r="GZ7" s="12"/>
      <c r="HA7" s="12"/>
      <c r="HB7" s="12"/>
      <c r="HC7" s="12"/>
      <c r="HD7" s="12"/>
      <c r="HE7" s="12"/>
      <c r="HF7" s="12"/>
      <c r="HG7" s="12"/>
      <c r="HH7" s="12"/>
      <c r="HI7" s="12"/>
      <c r="HJ7" s="12"/>
      <c r="HK7" s="12"/>
      <c r="HL7" s="12"/>
      <c r="HM7" s="12"/>
      <c r="HN7" s="12"/>
      <c r="HO7" s="12"/>
      <c r="HP7" s="12"/>
      <c r="HQ7" s="12"/>
      <c r="HR7" s="12"/>
      <c r="HS7" s="12"/>
      <c r="HT7" s="12"/>
      <c r="HU7" s="12"/>
      <c r="HV7" s="12"/>
      <c r="HW7" s="12"/>
      <c r="HX7" s="12"/>
      <c r="HY7" s="12"/>
      <c r="HZ7" s="12"/>
      <c r="IA7" s="12"/>
      <c r="IB7" s="12"/>
      <c r="IC7" s="12"/>
      <c r="ID7" s="12"/>
      <c r="IE7" s="12"/>
      <c r="IF7" s="12"/>
      <c r="IG7" s="12"/>
      <c r="IH7" s="12"/>
      <c r="II7" s="12"/>
      <c r="IJ7" s="12"/>
      <c r="IK7" s="12"/>
      <c r="IL7" s="12"/>
      <c r="IM7" s="12"/>
      <c r="IN7" s="12"/>
      <c r="IO7" s="12"/>
      <c r="IP7" s="12"/>
      <c r="IQ7" s="12"/>
      <c r="IR7" s="12"/>
      <c r="IS7" s="12"/>
      <c r="IT7" s="12"/>
      <c r="IU7" s="12"/>
      <c r="IV7" s="12"/>
      <c r="IW7" s="12"/>
      <c r="IX7" s="12"/>
      <c r="IY7" s="12"/>
      <c r="IZ7" s="12"/>
      <c r="JA7" s="12"/>
      <c r="JB7" s="12"/>
      <c r="JC7" s="12"/>
      <c r="JD7" s="12"/>
      <c r="JE7" s="12"/>
      <c r="JF7" s="12"/>
      <c r="JG7" s="12"/>
      <c r="JH7" s="12"/>
      <c r="JI7" s="12"/>
      <c r="JJ7" s="12"/>
      <c r="JK7" s="12"/>
      <c r="JL7" s="12"/>
      <c r="JM7" s="12"/>
      <c r="JN7" s="12"/>
      <c r="JO7" s="12"/>
      <c r="JP7" s="12"/>
      <c r="JQ7" s="12"/>
      <c r="JR7" s="12"/>
      <c r="JS7" s="12"/>
      <c r="JT7" s="12"/>
      <c r="JU7" s="12"/>
      <c r="JV7" s="12"/>
      <c r="JW7" s="12"/>
      <c r="JX7" s="12"/>
      <c r="JY7" s="12"/>
      <c r="JZ7" s="12"/>
      <c r="KA7" s="12"/>
      <c r="KB7" s="12"/>
      <c r="KC7" s="12"/>
      <c r="KD7" s="12"/>
      <c r="KE7" s="12"/>
      <c r="KF7" s="12"/>
      <c r="KG7" s="12"/>
      <c r="KH7" s="12"/>
      <c r="KI7" s="12"/>
      <c r="KJ7" s="12"/>
      <c r="KK7" s="12"/>
      <c r="KL7" s="12"/>
      <c r="KM7" s="12"/>
      <c r="KN7" s="12"/>
      <c r="KO7" s="12"/>
      <c r="KP7" s="12"/>
      <c r="KQ7" s="12"/>
      <c r="KR7" s="12"/>
      <c r="KS7" s="12"/>
      <c r="KT7" s="12"/>
      <c r="KU7" s="12"/>
      <c r="KV7" s="12"/>
      <c r="KW7" s="12"/>
      <c r="KX7" s="12"/>
      <c r="KY7" s="12"/>
      <c r="KZ7" s="12"/>
      <c r="LA7" s="12"/>
      <c r="LB7" s="12"/>
      <c r="LC7" s="12"/>
      <c r="LD7" s="12"/>
      <c r="LE7" s="12"/>
      <c r="LF7" s="12"/>
      <c r="LG7" s="12"/>
      <c r="LH7" s="12"/>
      <c r="LI7" s="12"/>
      <c r="LJ7" s="12"/>
      <c r="LK7" s="12"/>
      <c r="LL7" s="12"/>
      <c r="LM7" s="12"/>
      <c r="LN7" s="12"/>
      <c r="LO7" s="12"/>
      <c r="LP7" s="12"/>
      <c r="LQ7" s="12"/>
      <c r="LR7" s="12"/>
      <c r="LS7" s="12"/>
      <c r="LT7" s="12"/>
      <c r="LU7" s="12"/>
      <c r="LV7" s="12"/>
      <c r="LW7" s="12"/>
      <c r="LX7" s="12"/>
      <c r="LY7" s="12"/>
      <c r="LZ7" s="12"/>
      <c r="MA7" s="12"/>
      <c r="MB7" s="12"/>
      <c r="MC7" s="12"/>
      <c r="MD7" s="12"/>
      <c r="ME7" s="12"/>
      <c r="MF7" s="12"/>
      <c r="MG7" s="12"/>
      <c r="MH7" s="12"/>
      <c r="MI7" s="12"/>
      <c r="MJ7" s="12"/>
      <c r="MK7" s="12"/>
      <c r="ML7" s="12"/>
      <c r="MM7" s="12"/>
      <c r="MN7" s="12"/>
      <c r="MO7" s="12"/>
      <c r="MP7" s="12"/>
      <c r="MQ7" s="12"/>
      <c r="MR7" s="12"/>
      <c r="MS7" s="12"/>
      <c r="MT7" s="12"/>
      <c r="MU7" s="12"/>
      <c r="MV7" s="12"/>
      <c r="MW7" s="12"/>
      <c r="MX7" s="12"/>
      <c r="MY7" s="12"/>
      <c r="MZ7" s="12"/>
      <c r="NA7" s="12"/>
      <c r="NB7" s="12"/>
      <c r="NC7" s="12"/>
      <c r="ND7" s="12"/>
      <c r="NE7" s="12"/>
      <c r="NF7" s="12"/>
      <c r="NG7" s="12"/>
      <c r="NH7" s="12"/>
      <c r="NI7" s="12"/>
      <c r="NJ7" s="12"/>
      <c r="NK7" s="12"/>
      <c r="NL7" s="12"/>
      <c r="NM7" s="12"/>
      <c r="NN7" s="12"/>
      <c r="NO7" s="12"/>
      <c r="NP7" s="12"/>
      <c r="NQ7" s="12"/>
      <c r="NR7" s="12"/>
      <c r="NS7" s="12"/>
      <c r="NT7" s="12"/>
      <c r="NU7" s="12"/>
      <c r="NV7" s="12"/>
      <c r="NW7" s="12"/>
      <c r="NX7" s="12"/>
      <c r="NY7" s="12"/>
      <c r="NZ7" s="12"/>
      <c r="OA7" s="12"/>
      <c r="OB7" s="12"/>
      <c r="OC7" s="12"/>
      <c r="OD7" s="12"/>
      <c r="OE7" s="12"/>
      <c r="OF7" s="12"/>
      <c r="OG7" s="12"/>
      <c r="OH7" s="12"/>
      <c r="OI7" s="12"/>
      <c r="OJ7" s="12"/>
      <c r="OK7" s="12"/>
      <c r="OL7" s="12"/>
      <c r="OM7" s="12"/>
      <c r="ON7" s="12"/>
      <c r="OO7" s="12"/>
      <c r="OP7" s="12"/>
      <c r="OQ7" s="12"/>
      <c r="OR7" s="12"/>
      <c r="OS7" s="12"/>
      <c r="OT7" s="12"/>
      <c r="OU7" s="12"/>
      <c r="OV7" s="12"/>
      <c r="OW7" s="12"/>
      <c r="OX7" s="12"/>
      <c r="OY7" s="12"/>
      <c r="OZ7" s="12"/>
      <c r="PA7" s="12"/>
      <c r="PB7" s="12"/>
      <c r="PC7" s="12"/>
      <c r="PD7" s="12"/>
      <c r="PE7" s="12"/>
      <c r="PF7" s="12"/>
      <c r="PG7" s="12"/>
      <c r="PH7" s="12"/>
      <c r="PI7" s="12"/>
      <c r="PJ7" s="12"/>
      <c r="PK7" s="12"/>
      <c r="PL7" s="12"/>
      <c r="PM7" s="12"/>
      <c r="PN7" s="12"/>
      <c r="PO7" s="12"/>
      <c r="PP7" s="12"/>
      <c r="PQ7" s="12"/>
      <c r="PR7" s="12"/>
      <c r="PS7" s="12"/>
      <c r="PT7" s="12"/>
      <c r="PU7" s="12"/>
      <c r="PV7" s="12"/>
      <c r="PW7" s="12"/>
      <c r="PX7" s="12"/>
      <c r="PY7" s="12"/>
      <c r="PZ7" s="12"/>
      <c r="QA7" s="12"/>
      <c r="QB7" s="12"/>
      <c r="QC7" s="12"/>
      <c r="QD7" s="12"/>
      <c r="QE7" s="12"/>
      <c r="QF7" s="12"/>
      <c r="QG7" s="12"/>
      <c r="QH7" s="12"/>
      <c r="QI7" s="12"/>
      <c r="QJ7" s="12"/>
      <c r="QK7" s="12"/>
      <c r="QL7" s="12"/>
      <c r="QM7" s="12"/>
      <c r="QN7" s="12"/>
      <c r="QO7" s="12"/>
      <c r="QP7" s="12"/>
      <c r="QQ7" s="12"/>
      <c r="QR7" s="12"/>
      <c r="QS7" s="12"/>
      <c r="QT7" s="12"/>
      <c r="QU7" s="12"/>
      <c r="QV7" s="12"/>
      <c r="QW7" s="12"/>
      <c r="QX7" s="12"/>
      <c r="QY7" s="12"/>
      <c r="QZ7" s="12"/>
      <c r="RA7" s="12"/>
      <c r="RB7" s="12"/>
      <c r="RC7" s="12"/>
      <c r="RD7" s="12"/>
      <c r="RE7" s="12"/>
      <c r="RF7" s="12"/>
      <c r="RG7" s="12"/>
      <c r="RH7" s="12"/>
      <c r="RI7" s="12"/>
      <c r="RJ7" s="12"/>
      <c r="RK7" s="12"/>
      <c r="RL7" s="12"/>
      <c r="RM7" s="12"/>
      <c r="RN7" s="12"/>
      <c r="RO7" s="12"/>
      <c r="RP7" s="12"/>
      <c r="RQ7" s="12"/>
      <c r="RR7" s="12"/>
      <c r="RS7" s="12"/>
      <c r="RT7" s="12"/>
      <c r="RU7" s="12"/>
      <c r="RV7" s="12"/>
      <c r="RW7" s="12"/>
      <c r="RX7" s="12"/>
      <c r="RY7" s="12"/>
      <c r="RZ7" s="12"/>
      <c r="SA7" s="12"/>
      <c r="SB7" s="12"/>
      <c r="SC7" s="12"/>
      <c r="SD7" s="12"/>
      <c r="SE7" s="12"/>
      <c r="SF7" s="12"/>
      <c r="SG7" s="12"/>
      <c r="SH7" s="12"/>
      <c r="SI7" s="12"/>
      <c r="SJ7" s="12"/>
      <c r="SK7" s="12"/>
      <c r="SL7" s="12"/>
      <c r="SM7" s="12"/>
      <c r="SN7" s="12"/>
      <c r="SO7" s="12"/>
      <c r="SP7" s="12"/>
      <c r="SQ7" s="12"/>
      <c r="SR7" s="12"/>
      <c r="SS7" s="12"/>
      <c r="ST7" s="12"/>
      <c r="SU7" s="12"/>
      <c r="SV7" s="12"/>
      <c r="SW7" s="12"/>
      <c r="SX7" s="12"/>
      <c r="SY7" s="12"/>
      <c r="SZ7" s="12"/>
      <c r="TA7" s="12"/>
      <c r="TB7" s="12"/>
      <c r="TC7" s="12"/>
      <c r="TD7" s="12"/>
      <c r="TE7" s="12"/>
      <c r="TF7" s="12"/>
      <c r="TG7" s="12"/>
      <c r="TH7" s="12"/>
      <c r="TI7" s="12"/>
      <c r="TJ7" s="12"/>
      <c r="TK7" s="12"/>
      <c r="TL7" s="12"/>
      <c r="TM7" s="12"/>
      <c r="TN7" s="12"/>
      <c r="TO7" s="12"/>
      <c r="TP7" s="12"/>
      <c r="TQ7" s="12"/>
      <c r="TR7" s="12"/>
      <c r="TS7" s="12"/>
      <c r="TT7" s="12"/>
      <c r="TU7" s="12"/>
      <c r="TV7" s="12"/>
      <c r="TW7" s="12"/>
      <c r="TX7" s="12"/>
      <c r="TY7" s="12"/>
      <c r="TZ7" s="12"/>
      <c r="UA7" s="12"/>
      <c r="UB7" s="12"/>
      <c r="UC7" s="12"/>
      <c r="UD7" s="12"/>
      <c r="UE7" s="12"/>
      <c r="UF7" s="12"/>
      <c r="UG7" s="12"/>
      <c r="UH7" s="12"/>
      <c r="UI7" s="12"/>
      <c r="UJ7" s="12"/>
      <c r="UK7" s="12"/>
      <c r="UL7" s="12"/>
      <c r="UM7" s="12"/>
      <c r="UN7" s="12"/>
      <c r="UO7" s="12"/>
      <c r="UP7" s="12"/>
      <c r="UQ7" s="12"/>
      <c r="UR7" s="12"/>
      <c r="US7" s="12"/>
      <c r="UT7" s="12"/>
      <c r="UU7" s="12"/>
      <c r="UV7" s="12"/>
      <c r="UW7" s="12"/>
      <c r="UX7" s="12"/>
      <c r="UY7" s="12"/>
      <c r="UZ7" s="12"/>
      <c r="VA7" s="12"/>
      <c r="VB7" s="12"/>
      <c r="VC7" s="12"/>
      <c r="VD7" s="12"/>
      <c r="VE7" s="12"/>
      <c r="VF7" s="12"/>
      <c r="VG7" s="12"/>
      <c r="VH7" s="12"/>
      <c r="VI7" s="12"/>
      <c r="VJ7" s="12"/>
      <c r="VK7" s="12"/>
      <c r="VL7" s="12"/>
      <c r="VM7" s="12"/>
      <c r="VN7" s="12"/>
      <c r="VO7" s="12"/>
      <c r="VP7" s="12"/>
      <c r="VQ7" s="12"/>
      <c r="VR7" s="12"/>
      <c r="VS7" s="12"/>
      <c r="VT7" s="12"/>
      <c r="VU7" s="12"/>
      <c r="VV7" s="12"/>
      <c r="VW7" s="12"/>
      <c r="VX7" s="12"/>
      <c r="VY7" s="12"/>
      <c r="VZ7" s="12"/>
      <c r="WA7" s="12"/>
      <c r="WB7" s="12"/>
      <c r="WC7" s="12"/>
      <c r="WD7" s="12"/>
      <c r="WE7" s="12"/>
      <c r="WF7" s="12"/>
      <c r="WG7" s="12"/>
      <c r="WH7" s="12"/>
      <c r="WI7" s="12"/>
      <c r="WJ7" s="12"/>
      <c r="WK7" s="12"/>
      <c r="WL7" s="12"/>
      <c r="WM7" s="12"/>
      <c r="WN7" s="12"/>
      <c r="WO7" s="12"/>
      <c r="WP7" s="12"/>
      <c r="WQ7" s="12"/>
      <c r="WR7" s="12"/>
      <c r="WS7" s="12"/>
      <c r="WT7" s="12"/>
      <c r="WU7" s="12"/>
      <c r="WV7" s="12"/>
      <c r="WW7" s="12"/>
      <c r="WX7" s="12"/>
      <c r="WY7" s="12"/>
      <c r="WZ7" s="12"/>
      <c r="XA7" s="12"/>
      <c r="XB7" s="12"/>
      <c r="XC7" s="12"/>
      <c r="XD7" s="12"/>
      <c r="XE7" s="12"/>
      <c r="XF7" s="12"/>
      <c r="XG7" s="12"/>
      <c r="XH7" s="12"/>
      <c r="XI7" s="12"/>
      <c r="XJ7" s="12"/>
      <c r="XK7" s="12"/>
      <c r="XL7" s="12"/>
      <c r="XM7" s="12"/>
      <c r="XN7" s="12"/>
      <c r="XO7" s="12"/>
      <c r="XP7" s="12"/>
      <c r="XQ7" s="12"/>
      <c r="XR7" s="12"/>
      <c r="XS7" s="12"/>
      <c r="XT7" s="12"/>
      <c r="XU7" s="12"/>
      <c r="XV7" s="12"/>
      <c r="XW7" s="12"/>
      <c r="XX7" s="12"/>
      <c r="XY7" s="12"/>
      <c r="XZ7" s="12"/>
      <c r="YA7" s="12"/>
      <c r="YB7" s="12"/>
      <c r="YC7" s="12"/>
      <c r="YD7" s="12"/>
      <c r="YE7" s="12"/>
      <c r="YF7" s="12"/>
      <c r="YG7" s="12"/>
      <c r="YH7" s="12"/>
      <c r="YI7" s="12"/>
      <c r="YJ7" s="12"/>
      <c r="YK7" s="12"/>
      <c r="YL7" s="12"/>
      <c r="YM7" s="12"/>
      <c r="YN7" s="12"/>
      <c r="YO7" s="12"/>
      <c r="YP7" s="12"/>
      <c r="YQ7" s="12"/>
      <c r="YR7" s="12"/>
      <c r="YS7" s="12"/>
      <c r="YT7" s="12"/>
      <c r="YU7" s="12"/>
      <c r="YV7" s="12"/>
      <c r="YW7" s="12"/>
      <c r="YX7" s="12"/>
      <c r="YY7" s="12"/>
      <c r="YZ7" s="12"/>
      <c r="ZA7" s="12"/>
      <c r="ZB7" s="12"/>
      <c r="ZC7" s="12"/>
      <c r="ZD7" s="12"/>
      <c r="ZE7" s="12"/>
      <c r="ZF7" s="12"/>
      <c r="ZG7" s="12"/>
      <c r="ZH7" s="12"/>
      <c r="ZI7" s="12"/>
      <c r="ZJ7" s="12"/>
      <c r="ZK7" s="12"/>
      <c r="ZL7" s="12"/>
      <c r="ZM7" s="12"/>
      <c r="ZN7" s="12"/>
      <c r="ZO7" s="12"/>
      <c r="ZP7" s="12"/>
      <c r="ZQ7" s="12"/>
      <c r="ZR7" s="12"/>
      <c r="ZS7" s="12"/>
      <c r="ZT7" s="12"/>
      <c r="ZU7" s="12"/>
      <c r="ZV7" s="12"/>
      <c r="ZW7" s="12"/>
      <c r="ZX7" s="12"/>
      <c r="ZY7" s="12"/>
      <c r="ZZ7" s="12"/>
      <c r="AAA7" s="12"/>
      <c r="AAB7" s="12"/>
      <c r="AAC7" s="12"/>
      <c r="AAD7" s="12"/>
      <c r="AAE7" s="12"/>
      <c r="AAF7" s="12"/>
      <c r="AAG7" s="12"/>
      <c r="AAH7" s="12"/>
      <c r="AAI7" s="12"/>
      <c r="AAJ7" s="12"/>
      <c r="AAK7" s="12"/>
      <c r="AAL7" s="12"/>
      <c r="AAM7" s="12"/>
      <c r="AAN7" s="12"/>
      <c r="AAO7" s="12"/>
      <c r="AAP7" s="12"/>
      <c r="AAQ7" s="12"/>
      <c r="AAR7" s="12"/>
      <c r="AAS7" s="12"/>
      <c r="AAT7" s="12"/>
      <c r="AAU7" s="12"/>
      <c r="AAV7" s="12"/>
      <c r="AAW7" s="12"/>
      <c r="AAX7" s="12"/>
      <c r="AAY7" s="12"/>
      <c r="AAZ7" s="12"/>
      <c r="ABA7" s="12"/>
      <c r="ABB7" s="12"/>
      <c r="ABC7" s="12"/>
      <c r="ABD7" s="12"/>
      <c r="ABE7" s="12"/>
      <c r="ABF7" s="12"/>
      <c r="ABG7" s="12"/>
      <c r="ABH7" s="12"/>
      <c r="ABI7" s="12"/>
      <c r="ABJ7" s="12"/>
      <c r="ABK7" s="12"/>
      <c r="ABL7" s="12"/>
      <c r="ABM7" s="12"/>
      <c r="ABN7" s="12"/>
      <c r="ABO7" s="12"/>
      <c r="ABP7" s="12"/>
      <c r="ABQ7" s="12"/>
      <c r="ABR7" s="12"/>
      <c r="ABS7" s="12"/>
      <c r="ABT7" s="12"/>
      <c r="ABU7" s="12"/>
      <c r="ABV7" s="12"/>
      <c r="ABW7" s="12"/>
      <c r="ABX7" s="12"/>
      <c r="ABY7" s="12"/>
      <c r="ABZ7" s="12"/>
      <c r="ACA7" s="12"/>
      <c r="ACB7" s="12"/>
      <c r="ACC7" s="12"/>
      <c r="ACD7" s="12"/>
      <c r="ACE7" s="12"/>
      <c r="ACF7" s="12"/>
      <c r="ACG7" s="12"/>
      <c r="ACH7" s="12"/>
      <c r="ACI7" s="12"/>
      <c r="ACJ7" s="12"/>
      <c r="ACK7" s="12"/>
      <c r="ACL7" s="12"/>
      <c r="ACM7" s="12"/>
      <c r="ACN7" s="12"/>
      <c r="ACO7" s="12"/>
      <c r="ACP7" s="12"/>
      <c r="ACQ7" s="12"/>
      <c r="ACR7" s="12"/>
      <c r="ACS7" s="12"/>
      <c r="ACT7" s="12"/>
      <c r="ACU7" s="12"/>
      <c r="ACV7" s="12"/>
      <c r="ACW7" s="12"/>
      <c r="ACX7" s="12"/>
      <c r="ACY7" s="12"/>
      <c r="ACZ7" s="12"/>
      <c r="ADA7" s="12"/>
      <c r="ADB7" s="12"/>
      <c r="ADC7" s="12"/>
      <c r="ADD7" s="12"/>
      <c r="ADE7" s="12"/>
      <c r="ADF7" s="12"/>
      <c r="ADG7" s="12"/>
      <c r="ADH7" s="12"/>
      <c r="ADI7" s="12"/>
      <c r="ADJ7" s="12"/>
      <c r="ADK7" s="12"/>
      <c r="ADL7" s="12"/>
      <c r="ADM7" s="12"/>
      <c r="ADN7" s="12"/>
      <c r="ADO7" s="12"/>
      <c r="ADP7" s="12"/>
      <c r="ADQ7" s="12"/>
      <c r="ADR7" s="12"/>
      <c r="ADS7" s="12"/>
      <c r="ADT7" s="12"/>
      <c r="ADU7" s="12"/>
      <c r="ADV7" s="12"/>
      <c r="ADW7" s="12"/>
      <c r="ADX7" s="12"/>
      <c r="ADY7" s="12"/>
      <c r="ADZ7" s="12"/>
      <c r="AEA7" s="12"/>
      <c r="AEB7" s="12"/>
      <c r="AEC7" s="12"/>
      <c r="AED7" s="12"/>
      <c r="AEE7" s="12"/>
      <c r="AEF7" s="12"/>
      <c r="AEG7" s="12"/>
      <c r="AEH7" s="12"/>
      <c r="AEI7" s="12"/>
      <c r="AEJ7" s="12"/>
      <c r="AEK7" s="12"/>
      <c r="AEL7" s="12"/>
      <c r="AEM7" s="12"/>
      <c r="AEN7" s="12"/>
      <c r="AEO7" s="12"/>
      <c r="AEP7" s="12"/>
      <c r="AEQ7" s="12"/>
      <c r="AER7" s="12"/>
      <c r="AES7" s="12"/>
      <c r="AET7" s="12"/>
      <c r="AEU7" s="12"/>
      <c r="AEV7" s="12"/>
      <c r="AEW7" s="12"/>
      <c r="AEX7" s="12"/>
      <c r="AEY7" s="12"/>
      <c r="AEZ7" s="12"/>
      <c r="AFA7" s="12"/>
      <c r="AFB7" s="12"/>
      <c r="AFC7" s="12"/>
      <c r="AFD7" s="12"/>
      <c r="AFE7" s="12"/>
      <c r="AFF7" s="12"/>
      <c r="AFG7" s="12"/>
      <c r="AFH7" s="12"/>
      <c r="AFI7" s="12"/>
      <c r="AFJ7" s="12"/>
      <c r="AFK7" s="12"/>
      <c r="AFL7" s="12"/>
      <c r="AFM7" s="12"/>
      <c r="AFN7" s="12"/>
      <c r="AFO7" s="12"/>
      <c r="AFP7" s="12"/>
      <c r="AFQ7" s="12"/>
      <c r="AFR7" s="12"/>
      <c r="AFS7" s="12"/>
      <c r="AFT7" s="12"/>
      <c r="AFU7" s="12"/>
      <c r="AFV7" s="12"/>
      <c r="AFW7" s="12"/>
      <c r="AFX7" s="12"/>
      <c r="AFY7" s="12"/>
      <c r="AFZ7" s="12"/>
      <c r="AGA7" s="12"/>
      <c r="AGB7" s="12"/>
      <c r="AGC7" s="12"/>
      <c r="AGD7" s="12"/>
      <c r="AGE7" s="12"/>
      <c r="AGF7" s="12"/>
      <c r="AGG7" s="12"/>
      <c r="AGH7" s="12"/>
      <c r="AGI7" s="12"/>
      <c r="AGJ7" s="12"/>
      <c r="AGK7" s="12"/>
      <c r="AGL7" s="12"/>
      <c r="AGM7" s="12"/>
      <c r="AGN7" s="12"/>
      <c r="AGO7" s="12"/>
      <c r="AGP7" s="12"/>
      <c r="AGQ7" s="12"/>
      <c r="AGR7" s="12"/>
      <c r="AGS7" s="12"/>
      <c r="AGT7" s="12"/>
      <c r="AGU7" s="12"/>
      <c r="AGV7" s="12"/>
      <c r="AGW7" s="12"/>
      <c r="AGX7" s="12"/>
      <c r="AGY7" s="12"/>
      <c r="AGZ7" s="12"/>
      <c r="AHA7" s="12"/>
      <c r="AHB7" s="12"/>
      <c r="AHC7" s="12"/>
      <c r="AHD7" s="12"/>
      <c r="AHE7" s="12"/>
      <c r="AHF7" s="12"/>
      <c r="AHG7" s="12"/>
      <c r="AHH7" s="12"/>
      <c r="AHI7" s="12"/>
      <c r="AHJ7" s="12"/>
      <c r="AHK7" s="12"/>
      <c r="AHL7" s="12"/>
      <c r="AHM7" s="12"/>
      <c r="AHN7" s="12"/>
      <c r="AHO7" s="12"/>
      <c r="AHP7" s="12"/>
      <c r="AHQ7" s="12"/>
    </row>
    <row r="8" spans="1:901" s="12" customFormat="1" ht="5.0999999999999996" customHeight="1" x14ac:dyDescent="0.25">
      <c r="A8" s="17"/>
      <c r="B8" s="18"/>
      <c r="C8" s="18"/>
      <c r="D8" s="19"/>
      <c r="E8" s="17"/>
      <c r="F8" s="20"/>
      <c r="G8" s="20"/>
      <c r="H8" s="20"/>
      <c r="I8" s="20"/>
      <c r="J8" s="20"/>
      <c r="K8" s="20"/>
      <c r="L8" s="20"/>
      <c r="M8" s="21"/>
      <c r="N8" s="21"/>
      <c r="O8" s="18"/>
      <c r="P8" s="22"/>
      <c r="Q8" s="22"/>
    </row>
    <row r="9" spans="1:901" ht="15" x14ac:dyDescent="0.2">
      <c r="A9" s="123" t="s">
        <v>21</v>
      </c>
      <c r="B9" s="124"/>
      <c r="C9" s="124"/>
      <c r="D9" s="124"/>
      <c r="E9" s="124"/>
      <c r="F9" s="23">
        <f>SUM(F33,F44,F69,F73,F95,F118,F144,F156,F180, F192)</f>
        <v>12439</v>
      </c>
      <c r="G9" s="23">
        <f>SUM(G180,G192,G33,G44,G69,G73,G95,G118,G144,G156,)</f>
        <v>45236</v>
      </c>
      <c r="H9" s="23">
        <f>SUM(H180, H192,H33,H44,H69,H73,H95,H118,H144,H156,)</f>
        <v>2822</v>
      </c>
      <c r="I9" s="24">
        <f>SUM(I180,I192,I33,I44,I69,I73,I95,I118,I144,I156,)</f>
        <v>21677154</v>
      </c>
      <c r="J9" s="24">
        <f>SUM(J180,J192,J33,J44,J69,J73,J95,J118,J144,J156,)</f>
        <v>103842315</v>
      </c>
      <c r="K9" s="23">
        <f>SUM(K180,K192,K33,K44,K69,K73,K95,K118,K144,K156,)</f>
        <v>1335143</v>
      </c>
      <c r="L9" s="23">
        <f>SUM(L180, L192,L33,L44,L69,L73,L95,L118,L144,L156,)</f>
        <v>3833785</v>
      </c>
      <c r="M9" s="25">
        <f>SUM(M180,M192,M33,M44,M69,M73,M95,M118,M144,M156,)</f>
        <v>239671.575312</v>
      </c>
      <c r="N9" s="25">
        <f>SUM(N180,N192,N33,N44,N69,N73,N95,N118,N144,N156,)</f>
        <v>89259.006765999977</v>
      </c>
      <c r="O9" s="25">
        <f>SUM(O180, O192,O33,O44,O69,O73,O95,O118,O144,O156,)</f>
        <v>66568.626876099996</v>
      </c>
      <c r="P9" s="26" t="s">
        <v>22</v>
      </c>
      <c r="Q9" s="27">
        <f>SUM(M9:O9)</f>
        <v>395499.20895409991</v>
      </c>
      <c r="R9" s="28"/>
    </row>
    <row r="10" spans="1:901" ht="15.75" hidden="1" customHeight="1" x14ac:dyDescent="0.25">
      <c r="A10" s="7">
        <v>2006</v>
      </c>
      <c r="B10" s="29"/>
      <c r="C10" s="12"/>
      <c r="D10" s="30"/>
      <c r="E10" s="30"/>
      <c r="F10" s="31">
        <f>SUM(F11:F21)</f>
        <v>1319</v>
      </c>
      <c r="G10" s="31">
        <f t="shared" ref="G10:L10" si="0">SUM(G11:G21)</f>
        <v>3281</v>
      </c>
      <c r="H10" s="31">
        <f t="shared" si="0"/>
        <v>1871</v>
      </c>
      <c r="I10" s="31">
        <f t="shared" si="0"/>
        <v>2400823</v>
      </c>
      <c r="J10" s="31">
        <f t="shared" si="0"/>
        <v>11271561</v>
      </c>
      <c r="K10" s="31">
        <f t="shared" si="0"/>
        <v>375962</v>
      </c>
      <c r="L10" s="31">
        <f t="shared" si="0"/>
        <v>863334</v>
      </c>
      <c r="M10" s="32">
        <f>SUM(M11:M21)</f>
        <v>10876.625</v>
      </c>
      <c r="N10" s="32">
        <f t="shared" ref="N10:O10" si="1">SUM(N11:N21)</f>
        <v>9416.4339999999993</v>
      </c>
      <c r="O10" s="32">
        <f t="shared" si="1"/>
        <v>48.774999999999999</v>
      </c>
      <c r="P10" s="33" t="s">
        <v>22</v>
      </c>
      <c r="Q10" s="32">
        <f>SUM(M10:O10)</f>
        <v>20341.834000000003</v>
      </c>
    </row>
    <row r="11" spans="1:901" ht="53.25" hidden="1" customHeight="1" x14ac:dyDescent="0.2">
      <c r="A11" s="34" t="s">
        <v>23</v>
      </c>
      <c r="B11" s="35" t="s">
        <v>24</v>
      </c>
      <c r="C11" s="36" t="s">
        <v>25</v>
      </c>
      <c r="D11" s="37" t="s">
        <v>26</v>
      </c>
      <c r="E11" s="38" t="s">
        <v>27</v>
      </c>
      <c r="F11" s="39">
        <v>154</v>
      </c>
      <c r="G11" s="39">
        <v>28</v>
      </c>
      <c r="H11" s="39">
        <v>968</v>
      </c>
      <c r="I11" s="39">
        <v>3811</v>
      </c>
      <c r="J11" s="39">
        <v>18450</v>
      </c>
      <c r="K11" s="39">
        <v>357</v>
      </c>
      <c r="L11" s="40" t="s">
        <v>28</v>
      </c>
      <c r="M11" s="41">
        <v>22.6</v>
      </c>
      <c r="N11" s="41">
        <v>92.2</v>
      </c>
      <c r="O11" s="42" t="s">
        <v>28</v>
      </c>
      <c r="P11" s="131" t="s">
        <v>28</v>
      </c>
      <c r="Q11" s="131"/>
    </row>
    <row r="12" spans="1:901" ht="58.5" hidden="1" customHeight="1" x14ac:dyDescent="0.2">
      <c r="A12" s="43" t="s">
        <v>29</v>
      </c>
      <c r="B12" s="44" t="s">
        <v>30</v>
      </c>
      <c r="C12" s="44" t="s">
        <v>31</v>
      </c>
      <c r="D12" s="45" t="s">
        <v>32</v>
      </c>
      <c r="E12" s="38" t="s">
        <v>33</v>
      </c>
      <c r="F12" s="39">
        <v>82</v>
      </c>
      <c r="G12" s="39">
        <v>59</v>
      </c>
      <c r="H12" s="39">
        <v>36</v>
      </c>
      <c r="I12" s="39">
        <v>176361</v>
      </c>
      <c r="J12" s="39">
        <v>927961</v>
      </c>
      <c r="K12" s="39">
        <v>17356</v>
      </c>
      <c r="L12" s="39">
        <v>63259</v>
      </c>
      <c r="M12" s="41">
        <v>2549.9209999999998</v>
      </c>
      <c r="N12" s="41">
        <v>1770.973</v>
      </c>
      <c r="O12" s="42" t="s">
        <v>28</v>
      </c>
      <c r="P12" s="131" t="s">
        <v>28</v>
      </c>
      <c r="Q12" s="131"/>
    </row>
    <row r="13" spans="1:901" ht="30" hidden="1" customHeight="1" x14ac:dyDescent="0.2">
      <c r="A13" s="46" t="s">
        <v>34</v>
      </c>
      <c r="C13" s="44"/>
      <c r="D13" s="45" t="s">
        <v>35</v>
      </c>
      <c r="E13" s="38" t="s">
        <v>36</v>
      </c>
      <c r="F13" s="47">
        <v>45</v>
      </c>
      <c r="G13" s="39">
        <v>33</v>
      </c>
      <c r="H13" s="39">
        <v>6</v>
      </c>
      <c r="I13" s="39">
        <v>42413</v>
      </c>
      <c r="J13" s="39">
        <v>202614</v>
      </c>
      <c r="K13" s="39">
        <v>163</v>
      </c>
      <c r="L13" s="39">
        <v>6253</v>
      </c>
      <c r="M13" s="48">
        <v>774.17499999999995</v>
      </c>
      <c r="N13" s="49">
        <v>477.1</v>
      </c>
      <c r="O13" s="42" t="s">
        <v>28</v>
      </c>
      <c r="P13" s="42" t="s">
        <v>22</v>
      </c>
      <c r="Q13" s="41">
        <f>SUM(M13:O13)</f>
        <v>1251.2750000000001</v>
      </c>
    </row>
    <row r="14" spans="1:901" ht="46.5" hidden="1" customHeight="1" x14ac:dyDescent="0.2">
      <c r="A14" s="46" t="s">
        <v>37</v>
      </c>
      <c r="C14" s="44"/>
      <c r="D14" s="45" t="s">
        <v>38</v>
      </c>
      <c r="E14" s="38" t="s">
        <v>39</v>
      </c>
      <c r="F14" s="47">
        <v>7</v>
      </c>
      <c r="G14" s="39">
        <v>0</v>
      </c>
      <c r="H14" s="39">
        <v>1</v>
      </c>
      <c r="I14" s="39">
        <v>59477</v>
      </c>
      <c r="J14" s="39">
        <v>282830</v>
      </c>
      <c r="K14" s="39">
        <v>11</v>
      </c>
      <c r="L14" s="39">
        <v>0</v>
      </c>
      <c r="M14" s="48">
        <v>83.986000000000004</v>
      </c>
      <c r="N14" s="49">
        <v>0.4</v>
      </c>
      <c r="O14" s="42" t="s">
        <v>28</v>
      </c>
      <c r="P14" s="42" t="s">
        <v>22</v>
      </c>
      <c r="Q14" s="41">
        <f>SUM(M14:O14)</f>
        <v>84.38600000000001</v>
      </c>
    </row>
    <row r="15" spans="1:901" ht="23.25" hidden="1" customHeight="1" x14ac:dyDescent="0.2">
      <c r="A15" s="46" t="s">
        <v>40</v>
      </c>
      <c r="C15" s="44"/>
      <c r="D15" s="45" t="s">
        <v>41</v>
      </c>
      <c r="E15" s="38" t="s">
        <v>42</v>
      </c>
      <c r="F15" s="47">
        <v>12</v>
      </c>
      <c r="G15" s="39">
        <v>1</v>
      </c>
      <c r="H15" s="39">
        <v>6</v>
      </c>
      <c r="I15" s="39">
        <v>286668</v>
      </c>
      <c r="J15" s="39">
        <v>825819</v>
      </c>
      <c r="K15" s="39">
        <v>23</v>
      </c>
      <c r="L15" s="39">
        <v>55</v>
      </c>
      <c r="M15" s="41">
        <v>122.59399999999999</v>
      </c>
      <c r="N15" s="41">
        <v>101.155</v>
      </c>
      <c r="O15" s="42" t="s">
        <v>28</v>
      </c>
      <c r="P15" s="42" t="s">
        <v>22</v>
      </c>
      <c r="Q15" s="41">
        <f>SUM(M15:O15)</f>
        <v>223.749</v>
      </c>
    </row>
    <row r="16" spans="1:901" ht="20.25" hidden="1" customHeight="1" x14ac:dyDescent="0.2">
      <c r="A16" s="46" t="s">
        <v>43</v>
      </c>
      <c r="C16" s="44"/>
      <c r="D16" s="45" t="s">
        <v>44</v>
      </c>
      <c r="E16" s="38" t="s">
        <v>45</v>
      </c>
      <c r="F16" s="47">
        <v>2</v>
      </c>
      <c r="G16" s="39">
        <v>5</v>
      </c>
      <c r="H16" s="39">
        <v>0</v>
      </c>
      <c r="I16" s="39">
        <v>31</v>
      </c>
      <c r="J16" s="39">
        <v>190</v>
      </c>
      <c r="K16" s="39">
        <v>0</v>
      </c>
      <c r="L16" s="39">
        <v>0</v>
      </c>
      <c r="M16" s="48" t="s">
        <v>28</v>
      </c>
      <c r="N16" s="41">
        <v>13.9</v>
      </c>
      <c r="O16" s="42" t="s">
        <v>28</v>
      </c>
      <c r="P16" s="42" t="s">
        <v>22</v>
      </c>
      <c r="Q16" s="41">
        <f>SUM(M16:O16)</f>
        <v>13.9</v>
      </c>
    </row>
    <row r="17" spans="1:17" ht="45.75" hidden="1" customHeight="1" x14ac:dyDescent="0.2">
      <c r="A17" s="50" t="s">
        <v>46</v>
      </c>
      <c r="C17" s="44"/>
      <c r="D17" s="45" t="s">
        <v>47</v>
      </c>
      <c r="E17" s="38" t="s">
        <v>48</v>
      </c>
      <c r="F17" s="47">
        <v>213</v>
      </c>
      <c r="G17" s="39">
        <v>660</v>
      </c>
      <c r="H17" s="39">
        <v>48</v>
      </c>
      <c r="I17" s="39">
        <v>841207</v>
      </c>
      <c r="J17" s="39">
        <v>4139195</v>
      </c>
      <c r="K17" s="39">
        <v>118081</v>
      </c>
      <c r="L17" s="39">
        <v>385096</v>
      </c>
      <c r="M17" s="41">
        <v>3968.8420000000001</v>
      </c>
      <c r="N17" s="41">
        <v>2637.9949999999999</v>
      </c>
      <c r="O17" s="42" t="s">
        <v>28</v>
      </c>
      <c r="P17" s="42" t="s">
        <v>22</v>
      </c>
      <c r="Q17" s="41">
        <f>SUM(M17:O17)</f>
        <v>6606.8369999999995</v>
      </c>
    </row>
    <row r="18" spans="1:17" ht="32.25" hidden="1" customHeight="1" x14ac:dyDescent="0.2">
      <c r="A18" s="50" t="s">
        <v>49</v>
      </c>
      <c r="C18" s="44"/>
      <c r="D18" s="45" t="s">
        <v>50</v>
      </c>
      <c r="E18" s="38" t="s">
        <v>51</v>
      </c>
      <c r="F18" s="47">
        <v>1</v>
      </c>
      <c r="G18" s="39">
        <v>10</v>
      </c>
      <c r="H18" s="39">
        <v>0</v>
      </c>
      <c r="I18" s="39">
        <v>3958</v>
      </c>
      <c r="J18" s="39">
        <v>21150</v>
      </c>
      <c r="K18" s="39">
        <v>228</v>
      </c>
      <c r="L18" s="39">
        <v>1449</v>
      </c>
      <c r="M18" s="42" t="s">
        <v>52</v>
      </c>
      <c r="N18" s="51" t="s">
        <v>52</v>
      </c>
      <c r="O18" s="42" t="s">
        <v>28</v>
      </c>
      <c r="P18" s="131" t="s">
        <v>28</v>
      </c>
      <c r="Q18" s="131"/>
    </row>
    <row r="19" spans="1:17" ht="32.25" hidden="1" customHeight="1" x14ac:dyDescent="0.2">
      <c r="A19" s="50" t="s">
        <v>53</v>
      </c>
      <c r="C19" s="44"/>
      <c r="D19" s="45" t="s">
        <v>54</v>
      </c>
      <c r="E19" s="38" t="s">
        <v>55</v>
      </c>
      <c r="F19" s="47">
        <v>32</v>
      </c>
      <c r="G19" s="39">
        <v>62</v>
      </c>
      <c r="H19" s="39">
        <v>23</v>
      </c>
      <c r="I19" s="39">
        <v>79895</v>
      </c>
      <c r="J19" s="39">
        <v>364733</v>
      </c>
      <c r="K19" s="39">
        <v>1395</v>
      </c>
      <c r="L19" s="39">
        <v>12412</v>
      </c>
      <c r="M19" s="41">
        <v>788.94500000000005</v>
      </c>
      <c r="N19" s="41">
        <v>460.51400000000001</v>
      </c>
      <c r="O19" s="41">
        <v>48.774999999999999</v>
      </c>
      <c r="P19" s="42" t="s">
        <v>22</v>
      </c>
      <c r="Q19" s="41">
        <f>SUM(M19:O19)</f>
        <v>1298.2340000000002</v>
      </c>
    </row>
    <row r="20" spans="1:17" ht="45" hidden="1" customHeight="1" x14ac:dyDescent="0.2">
      <c r="A20" s="50" t="s">
        <v>56</v>
      </c>
      <c r="C20" s="44"/>
      <c r="D20" s="45" t="s">
        <v>57</v>
      </c>
      <c r="E20" s="38" t="s">
        <v>58</v>
      </c>
      <c r="F20" s="47">
        <v>734</v>
      </c>
      <c r="G20" s="39">
        <v>2360</v>
      </c>
      <c r="H20" s="39">
        <v>762</v>
      </c>
      <c r="I20" s="39">
        <v>707966</v>
      </c>
      <c r="J20" s="39">
        <v>3536342</v>
      </c>
      <c r="K20" s="39">
        <v>228436</v>
      </c>
      <c r="L20" s="39">
        <v>359601</v>
      </c>
      <c r="M20" s="41">
        <v>1936.201</v>
      </c>
      <c r="N20" s="41">
        <v>3512.3789999999999</v>
      </c>
      <c r="O20" s="48" t="s">
        <v>52</v>
      </c>
      <c r="P20" s="42" t="s">
        <v>22</v>
      </c>
      <c r="Q20" s="41">
        <f>SUM(M20:O20)</f>
        <v>5448.58</v>
      </c>
    </row>
    <row r="21" spans="1:17" ht="30" hidden="1" customHeight="1" x14ac:dyDescent="0.2">
      <c r="A21" s="52"/>
      <c r="B21" s="9"/>
      <c r="C21" s="53"/>
      <c r="D21" s="54" t="s">
        <v>59</v>
      </c>
      <c r="E21" s="55" t="s">
        <v>60</v>
      </c>
      <c r="F21" s="56">
        <v>37</v>
      </c>
      <c r="G21" s="57">
        <v>63</v>
      </c>
      <c r="H21" s="57">
        <v>21</v>
      </c>
      <c r="I21" s="57">
        <v>199036</v>
      </c>
      <c r="J21" s="57">
        <v>952277</v>
      </c>
      <c r="K21" s="57">
        <v>9912</v>
      </c>
      <c r="L21" s="57">
        <v>35209</v>
      </c>
      <c r="M21" s="58">
        <v>629.36099999999999</v>
      </c>
      <c r="N21" s="58">
        <v>349.81799999999998</v>
      </c>
      <c r="O21" s="59" t="s">
        <v>52</v>
      </c>
      <c r="P21" s="60" t="s">
        <v>22</v>
      </c>
      <c r="Q21" s="58">
        <f>SUM(M21:O21)</f>
        <v>979.17899999999997</v>
      </c>
    </row>
    <row r="22" spans="1:17" ht="30" hidden="1" customHeight="1" x14ac:dyDescent="0.2">
      <c r="C22" s="44"/>
      <c r="D22" s="45"/>
      <c r="E22" s="38"/>
      <c r="F22" s="47"/>
      <c r="G22" s="39"/>
      <c r="H22" s="39"/>
      <c r="I22" s="39"/>
      <c r="J22" s="39"/>
      <c r="K22" s="39"/>
      <c r="L22" s="39"/>
      <c r="M22" s="41"/>
      <c r="N22" s="41"/>
      <c r="O22" s="48"/>
      <c r="P22" s="42"/>
      <c r="Q22" s="41"/>
    </row>
    <row r="23" spans="1:17" ht="15.75" hidden="1" customHeight="1" x14ac:dyDescent="0.25">
      <c r="A23" s="7">
        <v>2007</v>
      </c>
      <c r="B23" s="29"/>
      <c r="C23" s="12"/>
      <c r="D23" s="30"/>
      <c r="E23" s="30"/>
      <c r="F23" s="31">
        <f>SUM(F24:F31)</f>
        <v>124</v>
      </c>
      <c r="G23" s="31">
        <f t="shared" ref="G23:L23" si="2">SUM(G24:G31)</f>
        <v>50</v>
      </c>
      <c r="H23" s="31">
        <f t="shared" si="2"/>
        <v>39</v>
      </c>
      <c r="I23" s="31">
        <f t="shared" si="2"/>
        <v>378817</v>
      </c>
      <c r="J23" s="31">
        <f t="shared" si="2"/>
        <v>1800617</v>
      </c>
      <c r="K23" s="31">
        <f t="shared" si="2"/>
        <v>251610</v>
      </c>
      <c r="L23" s="31">
        <f t="shared" si="2"/>
        <v>1215210</v>
      </c>
      <c r="M23" s="61">
        <f>SUM(M24:M31)</f>
        <v>1666.7510000000002</v>
      </c>
      <c r="N23" s="61">
        <f t="shared" ref="N23:O23" si="3">SUM(N24:N31)</f>
        <v>1029.54</v>
      </c>
      <c r="O23" s="61">
        <f t="shared" si="3"/>
        <v>0.45600000000000002</v>
      </c>
      <c r="P23" s="33" t="s">
        <v>22</v>
      </c>
      <c r="Q23" s="61">
        <f>SUM(M23:O23)</f>
        <v>2696.7470000000003</v>
      </c>
    </row>
    <row r="24" spans="1:17" ht="52.5" hidden="1" customHeight="1" x14ac:dyDescent="0.2">
      <c r="A24" s="50" t="s">
        <v>61</v>
      </c>
      <c r="B24" s="44" t="s">
        <v>30</v>
      </c>
      <c r="C24" s="44" t="s">
        <v>31</v>
      </c>
      <c r="D24" s="38" t="s">
        <v>62</v>
      </c>
      <c r="E24" s="38" t="s">
        <v>63</v>
      </c>
      <c r="F24" s="39">
        <v>14</v>
      </c>
      <c r="G24" s="39">
        <v>1</v>
      </c>
      <c r="H24" s="39">
        <v>7</v>
      </c>
      <c r="I24" s="39">
        <v>2006</v>
      </c>
      <c r="J24" s="39">
        <v>10012</v>
      </c>
      <c r="K24" s="39">
        <v>30</v>
      </c>
      <c r="L24" s="39">
        <v>55</v>
      </c>
      <c r="M24" s="42" t="s">
        <v>28</v>
      </c>
      <c r="N24" s="51" t="s">
        <v>28</v>
      </c>
      <c r="O24" s="42" t="s">
        <v>28</v>
      </c>
      <c r="P24" s="131" t="s">
        <v>28</v>
      </c>
      <c r="Q24" s="131"/>
    </row>
    <row r="25" spans="1:17" ht="58.5" hidden="1" customHeight="1" x14ac:dyDescent="0.2">
      <c r="A25" s="62" t="s">
        <v>64</v>
      </c>
      <c r="C25" s="44"/>
      <c r="D25" s="38" t="s">
        <v>65</v>
      </c>
      <c r="E25" s="38" t="s">
        <v>39</v>
      </c>
      <c r="F25" s="47">
        <v>15</v>
      </c>
      <c r="G25" s="39">
        <v>10</v>
      </c>
      <c r="H25" s="39">
        <v>1</v>
      </c>
      <c r="I25" s="39">
        <v>89</v>
      </c>
      <c r="J25" s="39">
        <v>130</v>
      </c>
      <c r="K25" s="39">
        <v>249038</v>
      </c>
      <c r="L25" s="39">
        <v>1198398</v>
      </c>
      <c r="M25" s="41">
        <v>361.786</v>
      </c>
      <c r="N25" s="41">
        <v>114.38800000000001</v>
      </c>
      <c r="O25" s="42" t="s">
        <v>28</v>
      </c>
      <c r="P25" s="42" t="s">
        <v>22</v>
      </c>
      <c r="Q25" s="41">
        <f t="shared" ref="Q25:Q31" si="4">SUM(M25:O25)</f>
        <v>476.17399999999998</v>
      </c>
    </row>
    <row r="26" spans="1:17" ht="45" hidden="1" customHeight="1" x14ac:dyDescent="0.2">
      <c r="A26" s="50" t="s">
        <v>66</v>
      </c>
      <c r="C26" s="44"/>
      <c r="D26" s="38" t="s">
        <v>67</v>
      </c>
      <c r="E26" s="45" t="s">
        <v>68</v>
      </c>
      <c r="F26" s="47">
        <v>5</v>
      </c>
      <c r="G26" s="39">
        <v>1</v>
      </c>
      <c r="H26" s="39">
        <v>0</v>
      </c>
      <c r="I26" s="39">
        <v>148700</v>
      </c>
      <c r="J26" s="39">
        <v>716486</v>
      </c>
      <c r="K26" s="39">
        <v>43</v>
      </c>
      <c r="L26" s="39">
        <v>56</v>
      </c>
      <c r="M26" s="41">
        <v>18.564</v>
      </c>
      <c r="N26" s="41">
        <v>51.204000000000001</v>
      </c>
      <c r="O26" s="42" t="s">
        <v>28</v>
      </c>
      <c r="P26" s="42" t="s">
        <v>22</v>
      </c>
      <c r="Q26" s="41">
        <f t="shared" si="4"/>
        <v>69.768000000000001</v>
      </c>
    </row>
    <row r="27" spans="1:17" ht="36" hidden="1" customHeight="1" x14ac:dyDescent="0.2">
      <c r="A27" s="50" t="s">
        <v>69</v>
      </c>
      <c r="C27" s="44"/>
      <c r="D27" s="38" t="s">
        <v>70</v>
      </c>
      <c r="E27" s="45" t="s">
        <v>71</v>
      </c>
      <c r="F27" s="47">
        <v>14</v>
      </c>
      <c r="G27" s="39">
        <v>5</v>
      </c>
      <c r="H27" s="39">
        <v>0</v>
      </c>
      <c r="I27" s="39">
        <v>5007</v>
      </c>
      <c r="J27" s="39">
        <v>18223</v>
      </c>
      <c r="K27" s="39">
        <v>140</v>
      </c>
      <c r="L27" s="39">
        <v>885</v>
      </c>
      <c r="M27" s="41">
        <v>0.52100000000000002</v>
      </c>
      <c r="N27" s="41">
        <v>32.616</v>
      </c>
      <c r="O27" s="63">
        <v>5.0000000000000001E-3</v>
      </c>
      <c r="P27" s="42" t="s">
        <v>22</v>
      </c>
      <c r="Q27" s="41">
        <f t="shared" si="4"/>
        <v>33.142000000000003</v>
      </c>
    </row>
    <row r="28" spans="1:17" ht="30" hidden="1" customHeight="1" x14ac:dyDescent="0.2">
      <c r="A28" s="50" t="s">
        <v>72</v>
      </c>
      <c r="C28" s="44"/>
      <c r="D28" s="38" t="s">
        <v>73</v>
      </c>
      <c r="E28" s="45" t="s">
        <v>74</v>
      </c>
      <c r="F28" s="47">
        <v>1</v>
      </c>
      <c r="G28" s="39">
        <v>1</v>
      </c>
      <c r="H28" s="39">
        <v>14</v>
      </c>
      <c r="I28" s="39">
        <v>3750</v>
      </c>
      <c r="J28" s="39">
        <v>20252</v>
      </c>
      <c r="K28" s="39">
        <v>477</v>
      </c>
      <c r="L28" s="39">
        <v>1917</v>
      </c>
      <c r="M28" s="42" t="s">
        <v>28</v>
      </c>
      <c r="N28" s="51" t="s">
        <v>28</v>
      </c>
      <c r="O28" s="41">
        <v>0.45100000000000001</v>
      </c>
      <c r="P28" s="42" t="s">
        <v>22</v>
      </c>
      <c r="Q28" s="41">
        <f t="shared" si="4"/>
        <v>0.45100000000000001</v>
      </c>
    </row>
    <row r="29" spans="1:17" ht="21.75" hidden="1" customHeight="1" x14ac:dyDescent="0.2">
      <c r="A29" s="50" t="s">
        <v>75</v>
      </c>
      <c r="C29" s="44"/>
      <c r="D29" s="38" t="s">
        <v>76</v>
      </c>
      <c r="E29" s="45" t="s">
        <v>77</v>
      </c>
      <c r="F29" s="47">
        <v>11</v>
      </c>
      <c r="G29" s="39">
        <v>1</v>
      </c>
      <c r="H29" s="39">
        <v>0</v>
      </c>
      <c r="I29" s="39">
        <v>30773</v>
      </c>
      <c r="J29" s="39">
        <v>137918</v>
      </c>
      <c r="K29" s="39">
        <v>255</v>
      </c>
      <c r="L29" s="39">
        <v>1265</v>
      </c>
      <c r="M29" s="41">
        <v>809.47199999999998</v>
      </c>
      <c r="N29" s="41">
        <v>97.363</v>
      </c>
      <c r="O29" s="42" t="s">
        <v>28</v>
      </c>
      <c r="P29" s="42" t="s">
        <v>22</v>
      </c>
      <c r="Q29" s="41">
        <f t="shared" si="4"/>
        <v>906.83500000000004</v>
      </c>
    </row>
    <row r="30" spans="1:17" ht="30" hidden="1" customHeight="1" x14ac:dyDescent="0.2">
      <c r="A30" s="50" t="s">
        <v>78</v>
      </c>
      <c r="C30" s="44"/>
      <c r="D30" s="38" t="s">
        <v>79</v>
      </c>
      <c r="E30" s="45" t="s">
        <v>80</v>
      </c>
      <c r="F30" s="47">
        <v>14</v>
      </c>
      <c r="G30" s="39">
        <v>11</v>
      </c>
      <c r="H30" s="39">
        <v>6</v>
      </c>
      <c r="I30" s="39">
        <v>13316</v>
      </c>
      <c r="J30" s="39">
        <v>59535</v>
      </c>
      <c r="K30" s="39">
        <v>87</v>
      </c>
      <c r="L30" s="39">
        <v>217</v>
      </c>
      <c r="M30" s="41">
        <v>16.327000000000002</v>
      </c>
      <c r="N30" s="41">
        <v>74.06</v>
      </c>
      <c r="O30" s="42" t="s">
        <v>28</v>
      </c>
      <c r="P30" s="42" t="s">
        <v>22</v>
      </c>
      <c r="Q30" s="41">
        <f t="shared" si="4"/>
        <v>90.387</v>
      </c>
    </row>
    <row r="31" spans="1:17" ht="57" hidden="1" x14ac:dyDescent="0.2">
      <c r="A31" s="64" t="s">
        <v>81</v>
      </c>
      <c r="B31" s="9"/>
      <c r="C31" s="53"/>
      <c r="D31" s="55" t="s">
        <v>82</v>
      </c>
      <c r="E31" s="54" t="s">
        <v>83</v>
      </c>
      <c r="F31" s="56">
        <v>50</v>
      </c>
      <c r="G31" s="57">
        <v>20</v>
      </c>
      <c r="H31" s="57">
        <v>11</v>
      </c>
      <c r="I31" s="57">
        <v>175176</v>
      </c>
      <c r="J31" s="57">
        <v>838061</v>
      </c>
      <c r="K31" s="57">
        <v>1540</v>
      </c>
      <c r="L31" s="57">
        <v>12417</v>
      </c>
      <c r="M31" s="58">
        <v>460.08100000000002</v>
      </c>
      <c r="N31" s="58">
        <v>659.90899999999999</v>
      </c>
      <c r="O31" s="60" t="s">
        <v>28</v>
      </c>
      <c r="P31" s="60" t="s">
        <v>22</v>
      </c>
      <c r="Q31" s="58">
        <f t="shared" si="4"/>
        <v>1119.99</v>
      </c>
    </row>
    <row r="32" spans="1:17" ht="5.0999999999999996" customHeight="1" x14ac:dyDescent="0.2">
      <c r="A32" s="50"/>
      <c r="C32" s="44"/>
      <c r="D32" s="38"/>
      <c r="E32" s="45"/>
      <c r="F32" s="47"/>
      <c r="G32" s="39"/>
      <c r="H32" s="39"/>
      <c r="I32" s="39"/>
      <c r="J32" s="39"/>
      <c r="K32" s="39"/>
      <c r="L32" s="39"/>
      <c r="M32" s="41"/>
      <c r="N32" s="41"/>
      <c r="O32" s="42"/>
      <c r="P32" s="42"/>
      <c r="Q32" s="41"/>
    </row>
    <row r="33" spans="1:17" ht="17.100000000000001" customHeight="1" x14ac:dyDescent="0.25">
      <c r="A33" s="7">
        <v>2008</v>
      </c>
      <c r="F33" s="31">
        <f>SUM(F34:F42)</f>
        <v>673</v>
      </c>
      <c r="G33" s="31">
        <f t="shared" ref="G33:L33" si="5">SUM(G34:G42)</f>
        <v>925</v>
      </c>
      <c r="H33" s="31">
        <f t="shared" si="5"/>
        <v>138</v>
      </c>
      <c r="I33" s="31">
        <f t="shared" si="5"/>
        <v>1411057</v>
      </c>
      <c r="J33" s="31">
        <f t="shared" si="5"/>
        <v>6982042</v>
      </c>
      <c r="K33" s="31">
        <f t="shared" si="5"/>
        <v>111805</v>
      </c>
      <c r="L33" s="31">
        <f t="shared" si="5"/>
        <v>503054</v>
      </c>
      <c r="M33" s="32">
        <f>SUM(M34:M42)</f>
        <v>12550.324000000001</v>
      </c>
      <c r="N33" s="32">
        <f t="shared" ref="N33:O33" si="6">SUM(N34:N42)</f>
        <v>7492.7950000000001</v>
      </c>
      <c r="O33" s="32">
        <f t="shared" si="6"/>
        <v>62.42</v>
      </c>
      <c r="P33" s="65" t="s">
        <v>22</v>
      </c>
      <c r="Q33" s="32">
        <f>SUM(M33:O33)</f>
        <v>20105.538999999997</v>
      </c>
    </row>
    <row r="34" spans="1:17" ht="28.5" x14ac:dyDescent="0.2">
      <c r="A34" s="45" t="s">
        <v>84</v>
      </c>
      <c r="B34" s="44" t="s">
        <v>30</v>
      </c>
      <c r="C34" s="44" t="s">
        <v>31</v>
      </c>
      <c r="D34" s="45" t="s">
        <v>85</v>
      </c>
      <c r="E34" s="38" t="s">
        <v>86</v>
      </c>
      <c r="F34" s="39">
        <v>61</v>
      </c>
      <c r="G34" s="39">
        <v>33</v>
      </c>
      <c r="H34" s="39">
        <v>3</v>
      </c>
      <c r="I34" s="39">
        <v>287278</v>
      </c>
      <c r="J34" s="39">
        <v>1496635</v>
      </c>
      <c r="K34" s="39">
        <v>27724</v>
      </c>
      <c r="L34" s="39">
        <v>144469</v>
      </c>
      <c r="M34" s="41">
        <v>3720.848</v>
      </c>
      <c r="N34" s="41">
        <v>972.274</v>
      </c>
      <c r="O34" s="42" t="s">
        <v>28</v>
      </c>
      <c r="P34" s="42" t="s">
        <v>22</v>
      </c>
      <c r="Q34" s="41">
        <f t="shared" ref="Q34:Q42" si="7">SUM(M34:O34)</f>
        <v>4693.1220000000003</v>
      </c>
    </row>
    <row r="35" spans="1:17" ht="85.5" x14ac:dyDescent="0.2">
      <c r="A35" s="45" t="s">
        <v>87</v>
      </c>
      <c r="C35" s="44"/>
      <c r="D35" s="45" t="s">
        <v>88</v>
      </c>
      <c r="E35" s="38" t="s">
        <v>89</v>
      </c>
      <c r="F35" s="47">
        <v>557</v>
      </c>
      <c r="G35" s="39">
        <v>826</v>
      </c>
      <c r="H35" s="39">
        <v>87</v>
      </c>
      <c r="I35" s="39">
        <v>958515</v>
      </c>
      <c r="J35" s="39">
        <v>4776778</v>
      </c>
      <c r="K35" s="39">
        <v>82735</v>
      </c>
      <c r="L35" s="39">
        <v>345475</v>
      </c>
      <c r="M35" s="41">
        <v>7481.3180000000002</v>
      </c>
      <c r="N35" s="41">
        <v>5856.3429999999998</v>
      </c>
      <c r="O35" s="42" t="s">
        <v>28</v>
      </c>
      <c r="P35" s="42" t="s">
        <v>22</v>
      </c>
      <c r="Q35" s="41">
        <f t="shared" si="7"/>
        <v>13337.661</v>
      </c>
    </row>
    <row r="36" spans="1:17" ht="28.5" x14ac:dyDescent="0.2">
      <c r="A36" s="45" t="s">
        <v>90</v>
      </c>
      <c r="B36" s="44"/>
      <c r="C36" s="44"/>
      <c r="D36" s="45" t="s">
        <v>91</v>
      </c>
      <c r="E36" s="38" t="s">
        <v>77</v>
      </c>
      <c r="F36" s="47">
        <v>2</v>
      </c>
      <c r="G36" s="39">
        <v>2</v>
      </c>
      <c r="H36" s="39">
        <v>0</v>
      </c>
      <c r="I36" s="39">
        <v>12028</v>
      </c>
      <c r="J36" s="39">
        <v>54318</v>
      </c>
      <c r="K36" s="39">
        <v>0</v>
      </c>
      <c r="L36" s="39">
        <v>0</v>
      </c>
      <c r="M36" s="41">
        <v>40.975000000000001</v>
      </c>
      <c r="N36" s="41">
        <v>21.251999999999999</v>
      </c>
      <c r="O36" s="41">
        <v>62.22</v>
      </c>
      <c r="P36" s="42" t="s">
        <v>22</v>
      </c>
      <c r="Q36" s="41">
        <f t="shared" si="7"/>
        <v>124.447</v>
      </c>
    </row>
    <row r="37" spans="1:17" x14ac:dyDescent="0.2">
      <c r="A37" s="45" t="s">
        <v>92</v>
      </c>
      <c r="B37" s="44"/>
      <c r="C37" s="44"/>
      <c r="D37" s="45" t="s">
        <v>93</v>
      </c>
      <c r="E37" s="38" t="s">
        <v>94</v>
      </c>
      <c r="F37" s="47">
        <v>7</v>
      </c>
      <c r="G37" s="39">
        <v>2</v>
      </c>
      <c r="H37" s="39">
        <v>3</v>
      </c>
      <c r="I37" s="39">
        <v>9662</v>
      </c>
      <c r="J37" s="39">
        <v>22079</v>
      </c>
      <c r="K37" s="39">
        <v>5</v>
      </c>
      <c r="L37" s="39">
        <v>2</v>
      </c>
      <c r="M37" s="41">
        <v>1.8939999999999999</v>
      </c>
      <c r="N37" s="42" t="s">
        <v>28</v>
      </c>
      <c r="O37" s="42" t="s">
        <v>28</v>
      </c>
      <c r="P37" s="42" t="s">
        <v>22</v>
      </c>
      <c r="Q37" s="41">
        <f t="shared" si="7"/>
        <v>1.8939999999999999</v>
      </c>
    </row>
    <row r="38" spans="1:17" ht="28.5" x14ac:dyDescent="0.2">
      <c r="A38" s="45" t="s">
        <v>95</v>
      </c>
      <c r="B38" s="44"/>
      <c r="C38" s="44"/>
      <c r="D38" s="45" t="s">
        <v>96</v>
      </c>
      <c r="E38" s="38" t="s">
        <v>97</v>
      </c>
      <c r="F38" s="47">
        <v>3</v>
      </c>
      <c r="G38" s="39">
        <v>1</v>
      </c>
      <c r="H38" s="39">
        <v>11</v>
      </c>
      <c r="I38" s="39">
        <v>13878</v>
      </c>
      <c r="J38" s="39">
        <v>66130</v>
      </c>
      <c r="K38" s="39">
        <v>0</v>
      </c>
      <c r="L38" s="39">
        <v>0</v>
      </c>
      <c r="M38" s="42" t="s">
        <v>28</v>
      </c>
      <c r="N38" s="41">
        <v>135.52500000000001</v>
      </c>
      <c r="O38" s="42" t="s">
        <v>28</v>
      </c>
      <c r="P38" s="42" t="s">
        <v>22</v>
      </c>
      <c r="Q38" s="41">
        <f t="shared" si="7"/>
        <v>135.52500000000001</v>
      </c>
    </row>
    <row r="39" spans="1:17" ht="28.5" x14ac:dyDescent="0.2">
      <c r="A39" s="45" t="s">
        <v>98</v>
      </c>
      <c r="B39" s="44"/>
      <c r="C39" s="44"/>
      <c r="D39" s="45" t="s">
        <v>99</v>
      </c>
      <c r="E39" s="38" t="s">
        <v>77</v>
      </c>
      <c r="F39" s="47">
        <v>15</v>
      </c>
      <c r="G39" s="39">
        <v>13</v>
      </c>
      <c r="H39" s="39">
        <v>23</v>
      </c>
      <c r="I39" s="39">
        <v>98500</v>
      </c>
      <c r="J39" s="39">
        <v>437570</v>
      </c>
      <c r="K39" s="39">
        <v>1138</v>
      </c>
      <c r="L39" s="39">
        <v>12115</v>
      </c>
      <c r="M39" s="41">
        <v>1199.1859999999999</v>
      </c>
      <c r="N39" s="41">
        <v>260.971</v>
      </c>
      <c r="O39" s="42" t="s">
        <v>28</v>
      </c>
      <c r="P39" s="42" t="s">
        <v>22</v>
      </c>
      <c r="Q39" s="41">
        <f t="shared" si="7"/>
        <v>1460.1569999999999</v>
      </c>
    </row>
    <row r="40" spans="1:17" ht="25.5" customHeight="1" x14ac:dyDescent="0.2">
      <c r="A40" s="45" t="s">
        <v>100</v>
      </c>
      <c r="B40" s="44"/>
      <c r="C40" s="44"/>
      <c r="D40" s="45" t="s">
        <v>101</v>
      </c>
      <c r="E40" s="38" t="s">
        <v>102</v>
      </c>
      <c r="F40" s="47">
        <v>16</v>
      </c>
      <c r="G40" s="39">
        <v>30</v>
      </c>
      <c r="H40" s="39">
        <v>7</v>
      </c>
      <c r="I40" s="39">
        <v>31188</v>
      </c>
      <c r="J40" s="39">
        <v>128507</v>
      </c>
      <c r="K40" s="39">
        <v>170</v>
      </c>
      <c r="L40" s="39">
        <v>933</v>
      </c>
      <c r="M40" s="41">
        <v>106.10299999999999</v>
      </c>
      <c r="N40" s="41">
        <v>246.43</v>
      </c>
      <c r="O40" s="42" t="s">
        <v>28</v>
      </c>
      <c r="P40" s="42" t="s">
        <v>22</v>
      </c>
      <c r="Q40" s="41">
        <f t="shared" si="7"/>
        <v>352.53300000000002</v>
      </c>
    </row>
    <row r="41" spans="1:17" ht="28.5" x14ac:dyDescent="0.2">
      <c r="A41" s="45" t="s">
        <v>103</v>
      </c>
      <c r="B41" s="44"/>
      <c r="C41" s="44"/>
      <c r="D41" s="45" t="s">
        <v>104</v>
      </c>
      <c r="E41" s="38" t="s">
        <v>105</v>
      </c>
      <c r="F41" s="47">
        <v>12</v>
      </c>
      <c r="G41" s="39">
        <v>14</v>
      </c>
      <c r="H41" s="39">
        <v>3</v>
      </c>
      <c r="I41" s="39">
        <v>0</v>
      </c>
      <c r="J41" s="39">
        <v>0</v>
      </c>
      <c r="K41" s="39">
        <v>32</v>
      </c>
      <c r="L41" s="39">
        <v>60</v>
      </c>
      <c r="M41" s="51" t="s">
        <v>28</v>
      </c>
      <c r="N41" s="51" t="s">
        <v>28</v>
      </c>
      <c r="O41" s="42" t="s">
        <v>28</v>
      </c>
      <c r="P41" s="131" t="s">
        <v>28</v>
      </c>
      <c r="Q41" s="131"/>
    </row>
    <row r="42" spans="1:17" ht="28.5" x14ac:dyDescent="0.2">
      <c r="A42" s="54" t="s">
        <v>106</v>
      </c>
      <c r="B42" s="53"/>
      <c r="C42" s="53"/>
      <c r="D42" s="54" t="s">
        <v>107</v>
      </c>
      <c r="E42" s="55" t="s">
        <v>108</v>
      </c>
      <c r="F42" s="56">
        <v>0</v>
      </c>
      <c r="G42" s="57">
        <v>4</v>
      </c>
      <c r="H42" s="57">
        <v>1</v>
      </c>
      <c r="I42" s="57">
        <v>8</v>
      </c>
      <c r="J42" s="57">
        <v>25</v>
      </c>
      <c r="K42" s="57">
        <v>1</v>
      </c>
      <c r="L42" s="57">
        <v>0</v>
      </c>
      <c r="M42" s="66" t="s">
        <v>28</v>
      </c>
      <c r="N42" s="66" t="s">
        <v>28</v>
      </c>
      <c r="O42" s="58">
        <v>0.2</v>
      </c>
      <c r="P42" s="60" t="s">
        <v>22</v>
      </c>
      <c r="Q42" s="58">
        <f t="shared" si="7"/>
        <v>0.2</v>
      </c>
    </row>
    <row r="43" spans="1:17" ht="5.0999999999999996" customHeight="1" x14ac:dyDescent="0.2">
      <c r="A43" s="50"/>
      <c r="B43" s="44"/>
      <c r="C43" s="44"/>
      <c r="D43" s="45"/>
      <c r="E43" s="38"/>
      <c r="F43" s="47"/>
      <c r="G43" s="39"/>
      <c r="H43" s="39"/>
      <c r="I43" s="39"/>
      <c r="J43" s="39"/>
      <c r="K43" s="39"/>
      <c r="L43" s="39"/>
      <c r="M43" s="51"/>
      <c r="N43" s="51"/>
      <c r="O43" s="41"/>
      <c r="P43" s="42"/>
      <c r="Q43" s="41"/>
    </row>
    <row r="44" spans="1:17" ht="15" x14ac:dyDescent="0.25">
      <c r="A44" s="7">
        <v>2009</v>
      </c>
      <c r="F44" s="31">
        <f>SUM(F45:F59)</f>
        <v>1216</v>
      </c>
      <c r="G44" s="31">
        <f t="shared" ref="G44:L44" si="8">SUM(G45:G59)</f>
        <v>890</v>
      </c>
      <c r="H44" s="31">
        <f t="shared" si="8"/>
        <v>122</v>
      </c>
      <c r="I44" s="31">
        <f t="shared" si="8"/>
        <v>2874458</v>
      </c>
      <c r="J44" s="31">
        <f t="shared" si="8"/>
        <v>13739856</v>
      </c>
      <c r="K44" s="31">
        <f t="shared" si="8"/>
        <v>75277</v>
      </c>
      <c r="L44" s="31">
        <f t="shared" si="8"/>
        <v>328543</v>
      </c>
      <c r="M44" s="32">
        <f>SUM(M45:M59)</f>
        <v>29860.451999999997</v>
      </c>
      <c r="N44" s="32">
        <f t="shared" ref="N44:O44" si="9">SUM(N45:N59)</f>
        <v>12976.46</v>
      </c>
      <c r="O44" s="32">
        <f t="shared" si="9"/>
        <v>1601.1490000000001</v>
      </c>
      <c r="P44" s="65" t="s">
        <v>22</v>
      </c>
      <c r="Q44" s="32">
        <f>SUM(M44:O44)</f>
        <v>44438.060999999994</v>
      </c>
    </row>
    <row r="45" spans="1:17" ht="28.5" x14ac:dyDescent="0.2">
      <c r="B45" s="44" t="s">
        <v>30</v>
      </c>
      <c r="C45" s="44" t="s">
        <v>31</v>
      </c>
      <c r="D45" s="38" t="s">
        <v>109</v>
      </c>
      <c r="E45" s="44" t="s">
        <v>28</v>
      </c>
      <c r="F45" s="39">
        <v>80</v>
      </c>
      <c r="G45" s="39">
        <v>27</v>
      </c>
      <c r="H45" s="39">
        <v>11</v>
      </c>
      <c r="I45" s="39">
        <v>292647</v>
      </c>
      <c r="J45" s="39">
        <v>1392851</v>
      </c>
      <c r="K45" s="39">
        <v>2739</v>
      </c>
      <c r="L45" s="39">
        <v>11516</v>
      </c>
      <c r="M45" s="41">
        <v>505.86</v>
      </c>
      <c r="N45" s="41">
        <v>994.06799999999998</v>
      </c>
      <c r="O45" s="41">
        <v>115.312</v>
      </c>
      <c r="P45" s="42" t="s">
        <v>22</v>
      </c>
      <c r="Q45" s="41">
        <f t="shared" ref="Q45:Q59" si="10">SUM(M45:O45)</f>
        <v>1615.2399999999998</v>
      </c>
    </row>
    <row r="46" spans="1:17" ht="26.25" customHeight="1" x14ac:dyDescent="0.2">
      <c r="A46" s="45" t="s">
        <v>110</v>
      </c>
      <c r="B46" s="44"/>
      <c r="C46" s="44"/>
      <c r="D46" s="45" t="s">
        <v>111</v>
      </c>
      <c r="E46" s="38" t="s">
        <v>112</v>
      </c>
      <c r="F46" s="39">
        <v>2</v>
      </c>
      <c r="G46" s="39">
        <v>0</v>
      </c>
      <c r="H46" s="39">
        <v>1</v>
      </c>
      <c r="I46" s="39">
        <v>645</v>
      </c>
      <c r="J46" s="39">
        <v>3225</v>
      </c>
      <c r="K46" s="39">
        <v>0</v>
      </c>
      <c r="L46" s="39">
        <v>15</v>
      </c>
      <c r="M46" s="42" t="s">
        <v>28</v>
      </c>
      <c r="N46" s="41">
        <v>5</v>
      </c>
      <c r="O46" s="42" t="s">
        <v>28</v>
      </c>
      <c r="P46" s="42" t="s">
        <v>22</v>
      </c>
      <c r="Q46" s="41">
        <f t="shared" si="10"/>
        <v>5</v>
      </c>
    </row>
    <row r="47" spans="1:17" x14ac:dyDescent="0.2">
      <c r="A47" s="45" t="s">
        <v>113</v>
      </c>
      <c r="B47" s="44"/>
      <c r="C47" s="44"/>
      <c r="D47" s="45" t="s">
        <v>114</v>
      </c>
      <c r="E47" s="38" t="s">
        <v>115</v>
      </c>
      <c r="F47" s="47">
        <v>28</v>
      </c>
      <c r="G47" s="39">
        <v>8</v>
      </c>
      <c r="H47" s="39">
        <v>1</v>
      </c>
      <c r="I47" s="39">
        <v>84213</v>
      </c>
      <c r="J47" s="39">
        <v>418928</v>
      </c>
      <c r="K47" s="39">
        <v>297</v>
      </c>
      <c r="L47" s="39">
        <v>3457</v>
      </c>
      <c r="M47" s="41">
        <v>625.70899999999995</v>
      </c>
      <c r="N47" s="41">
        <v>597.12199999999996</v>
      </c>
      <c r="O47" s="41">
        <v>73.188000000000002</v>
      </c>
      <c r="P47" s="42" t="s">
        <v>22</v>
      </c>
      <c r="Q47" s="41">
        <f t="shared" si="10"/>
        <v>1296.019</v>
      </c>
    </row>
    <row r="48" spans="1:17" ht="28.5" x14ac:dyDescent="0.2">
      <c r="A48" s="45" t="s">
        <v>116</v>
      </c>
      <c r="B48" s="44"/>
      <c r="C48" s="44"/>
      <c r="D48" s="45" t="s">
        <v>117</v>
      </c>
      <c r="E48" s="38" t="s">
        <v>118</v>
      </c>
      <c r="F48" s="47">
        <v>64</v>
      </c>
      <c r="G48" s="39">
        <v>53</v>
      </c>
      <c r="H48" s="39">
        <v>13</v>
      </c>
      <c r="I48" s="39">
        <v>84279</v>
      </c>
      <c r="J48" s="39">
        <v>400952</v>
      </c>
      <c r="K48" s="39">
        <v>23461</v>
      </c>
      <c r="L48" s="39">
        <v>32717</v>
      </c>
      <c r="M48" s="41">
        <v>980.21199999999999</v>
      </c>
      <c r="N48" s="41">
        <v>412.05599999999998</v>
      </c>
      <c r="O48" s="42" t="s">
        <v>28</v>
      </c>
      <c r="P48" s="42" t="s">
        <v>22</v>
      </c>
      <c r="Q48" s="41">
        <f t="shared" si="10"/>
        <v>1392.268</v>
      </c>
    </row>
    <row r="49" spans="1:17" ht="40.5" customHeight="1" x14ac:dyDescent="0.2">
      <c r="A49" s="45" t="s">
        <v>119</v>
      </c>
      <c r="B49" s="44"/>
      <c r="C49" s="44"/>
      <c r="D49" s="45" t="s">
        <v>120</v>
      </c>
      <c r="E49" s="38" t="s">
        <v>121</v>
      </c>
      <c r="F49" s="47">
        <v>17</v>
      </c>
      <c r="G49" s="39">
        <v>12</v>
      </c>
      <c r="H49" s="39">
        <v>4</v>
      </c>
      <c r="I49" s="39">
        <v>30566</v>
      </c>
      <c r="J49" s="39">
        <v>150491</v>
      </c>
      <c r="K49" s="39">
        <v>1435</v>
      </c>
      <c r="L49" s="39">
        <v>12196</v>
      </c>
      <c r="M49" s="41">
        <v>72.003</v>
      </c>
      <c r="N49" s="41">
        <v>161.89099999999999</v>
      </c>
      <c r="O49" s="42" t="s">
        <v>28</v>
      </c>
      <c r="P49" s="42" t="s">
        <v>22</v>
      </c>
      <c r="Q49" s="41">
        <f t="shared" si="10"/>
        <v>233.89400000000001</v>
      </c>
    </row>
    <row r="50" spans="1:17" ht="28.5" x14ac:dyDescent="0.2">
      <c r="A50" s="45" t="s">
        <v>122</v>
      </c>
      <c r="B50" s="44"/>
      <c r="C50" s="44"/>
      <c r="D50" s="45" t="s">
        <v>123</v>
      </c>
      <c r="E50" s="38" t="s">
        <v>124</v>
      </c>
      <c r="F50" s="47">
        <v>1</v>
      </c>
      <c r="G50" s="39">
        <v>0</v>
      </c>
      <c r="H50" s="39">
        <v>0</v>
      </c>
      <c r="I50" s="39">
        <v>9740</v>
      </c>
      <c r="J50" s="39">
        <v>42720</v>
      </c>
      <c r="K50" s="39">
        <v>11</v>
      </c>
      <c r="L50" s="39">
        <v>2</v>
      </c>
      <c r="M50" s="41">
        <v>6.165</v>
      </c>
      <c r="N50" s="41">
        <v>2.7</v>
      </c>
      <c r="O50" s="42" t="s">
        <v>28</v>
      </c>
      <c r="P50" s="42" t="s">
        <v>22</v>
      </c>
      <c r="Q50" s="41">
        <f t="shared" si="10"/>
        <v>8.8650000000000002</v>
      </c>
    </row>
    <row r="51" spans="1:17" ht="26.25" customHeight="1" x14ac:dyDescent="0.2">
      <c r="A51" s="45" t="s">
        <v>90</v>
      </c>
      <c r="B51" s="44"/>
      <c r="C51" s="44"/>
      <c r="D51" s="45" t="s">
        <v>125</v>
      </c>
      <c r="E51" s="38" t="s">
        <v>126</v>
      </c>
      <c r="F51" s="47">
        <v>4</v>
      </c>
      <c r="G51" s="39">
        <v>1</v>
      </c>
      <c r="H51" s="39">
        <v>0</v>
      </c>
      <c r="I51" s="39">
        <v>56056</v>
      </c>
      <c r="J51" s="39">
        <v>248057</v>
      </c>
      <c r="K51" s="39">
        <v>5</v>
      </c>
      <c r="L51" s="39">
        <v>3</v>
      </c>
      <c r="M51" s="41">
        <v>13.534000000000001</v>
      </c>
      <c r="N51" s="41">
        <v>25.623999999999999</v>
      </c>
      <c r="O51" s="42" t="s">
        <v>28</v>
      </c>
      <c r="P51" s="42" t="s">
        <v>22</v>
      </c>
      <c r="Q51" s="41">
        <f t="shared" si="10"/>
        <v>39.158000000000001</v>
      </c>
    </row>
    <row r="52" spans="1:17" ht="39.75" customHeight="1" x14ac:dyDescent="0.2">
      <c r="A52" s="45" t="s">
        <v>127</v>
      </c>
      <c r="B52" s="44"/>
      <c r="C52" s="44"/>
      <c r="D52" s="45" t="s">
        <v>128</v>
      </c>
      <c r="E52" s="38" t="s">
        <v>129</v>
      </c>
      <c r="F52" s="47">
        <v>13</v>
      </c>
      <c r="G52" s="39">
        <v>10</v>
      </c>
      <c r="H52" s="39">
        <v>2</v>
      </c>
      <c r="I52" s="39">
        <v>54318</v>
      </c>
      <c r="J52" s="39">
        <v>226823</v>
      </c>
      <c r="K52" s="39">
        <v>125</v>
      </c>
      <c r="L52" s="39">
        <v>320</v>
      </c>
      <c r="M52" s="41">
        <v>128.30699999999999</v>
      </c>
      <c r="N52" s="41">
        <v>130.18299999999999</v>
      </c>
      <c r="O52" s="42" t="s">
        <v>28</v>
      </c>
      <c r="P52" s="42" t="s">
        <v>22</v>
      </c>
      <c r="Q52" s="41">
        <f t="shared" si="10"/>
        <v>258.49</v>
      </c>
    </row>
    <row r="53" spans="1:17" ht="26.25" customHeight="1" x14ac:dyDescent="0.2">
      <c r="A53" s="45" t="s">
        <v>130</v>
      </c>
      <c r="B53" s="44"/>
      <c r="C53" s="44"/>
      <c r="D53" s="45" t="s">
        <v>131</v>
      </c>
      <c r="E53" s="38" t="s">
        <v>132</v>
      </c>
      <c r="F53" s="47">
        <v>27</v>
      </c>
      <c r="G53" s="39">
        <v>18</v>
      </c>
      <c r="H53" s="39">
        <v>1</v>
      </c>
      <c r="I53" s="39">
        <v>24332</v>
      </c>
      <c r="J53" s="39">
        <v>122056</v>
      </c>
      <c r="K53" s="39">
        <v>443</v>
      </c>
      <c r="L53" s="39">
        <v>456</v>
      </c>
      <c r="M53" s="41">
        <v>141.197</v>
      </c>
      <c r="N53" s="41">
        <v>732.25</v>
      </c>
      <c r="O53" s="42" t="s">
        <v>28</v>
      </c>
      <c r="P53" s="42" t="s">
        <v>22</v>
      </c>
      <c r="Q53" s="41">
        <f t="shared" si="10"/>
        <v>873.447</v>
      </c>
    </row>
    <row r="54" spans="1:17" ht="28.5" x14ac:dyDescent="0.2">
      <c r="A54" s="45" t="s">
        <v>133</v>
      </c>
      <c r="B54" s="44"/>
      <c r="C54" s="44"/>
      <c r="D54" s="45" t="s">
        <v>134</v>
      </c>
      <c r="E54" s="38" t="s">
        <v>135</v>
      </c>
      <c r="F54" s="47">
        <v>1</v>
      </c>
      <c r="G54" s="39">
        <v>0</v>
      </c>
      <c r="H54" s="39">
        <v>0</v>
      </c>
      <c r="I54" s="39">
        <v>18972</v>
      </c>
      <c r="J54" s="39">
        <v>95685</v>
      </c>
      <c r="K54" s="39">
        <v>0</v>
      </c>
      <c r="L54" s="39">
        <v>11</v>
      </c>
      <c r="M54" s="42" t="s">
        <v>28</v>
      </c>
      <c r="N54" s="42" t="s">
        <v>28</v>
      </c>
      <c r="O54" s="42" t="s">
        <v>28</v>
      </c>
      <c r="P54" s="131" t="s">
        <v>28</v>
      </c>
      <c r="Q54" s="131"/>
    </row>
    <row r="55" spans="1:17" ht="25.5" customHeight="1" x14ac:dyDescent="0.2">
      <c r="A55" s="45" t="s">
        <v>136</v>
      </c>
      <c r="B55" s="44"/>
      <c r="C55" s="44"/>
      <c r="D55" s="45" t="s">
        <v>137</v>
      </c>
      <c r="E55" s="38" t="s">
        <v>138</v>
      </c>
      <c r="F55" s="47">
        <v>13</v>
      </c>
      <c r="G55" s="39">
        <v>2</v>
      </c>
      <c r="H55" s="39">
        <v>0</v>
      </c>
      <c r="I55" s="39">
        <v>87202</v>
      </c>
      <c r="J55" s="39">
        <v>388373</v>
      </c>
      <c r="K55" s="39">
        <v>3</v>
      </c>
      <c r="L55" s="39">
        <v>20</v>
      </c>
      <c r="M55" s="42" t="s">
        <v>28</v>
      </c>
      <c r="N55" s="42" t="s">
        <v>28</v>
      </c>
      <c r="O55" s="42" t="s">
        <v>28</v>
      </c>
      <c r="P55" s="131" t="s">
        <v>28</v>
      </c>
      <c r="Q55" s="131"/>
    </row>
    <row r="56" spans="1:17" ht="25.5" customHeight="1" x14ac:dyDescent="0.2">
      <c r="A56" s="45" t="s">
        <v>139</v>
      </c>
      <c r="B56" s="44"/>
      <c r="C56" s="44"/>
      <c r="D56" s="45" t="s">
        <v>140</v>
      </c>
      <c r="E56" s="38" t="s">
        <v>141</v>
      </c>
      <c r="F56" s="47">
        <v>3</v>
      </c>
      <c r="G56" s="39">
        <v>3</v>
      </c>
      <c r="H56" s="39">
        <v>0</v>
      </c>
      <c r="I56" s="39">
        <v>13677</v>
      </c>
      <c r="J56" s="39">
        <v>68022</v>
      </c>
      <c r="K56" s="39">
        <v>1</v>
      </c>
      <c r="L56" s="39">
        <v>3</v>
      </c>
      <c r="M56" s="42" t="s">
        <v>28</v>
      </c>
      <c r="N56" s="42" t="s">
        <v>28</v>
      </c>
      <c r="O56" s="42" t="s">
        <v>28</v>
      </c>
      <c r="P56" s="131" t="s">
        <v>28</v>
      </c>
      <c r="Q56" s="131"/>
    </row>
    <row r="57" spans="1:17" ht="54" customHeight="1" x14ac:dyDescent="0.2">
      <c r="A57" s="45" t="s">
        <v>142</v>
      </c>
      <c r="B57" s="44"/>
      <c r="C57" s="44"/>
      <c r="D57" s="45" t="s">
        <v>143</v>
      </c>
      <c r="E57" s="38" t="s">
        <v>144</v>
      </c>
      <c r="F57" s="47">
        <v>464</v>
      </c>
      <c r="G57" s="39">
        <v>529</v>
      </c>
      <c r="H57" s="39">
        <v>37</v>
      </c>
      <c r="I57" s="39">
        <v>993227</v>
      </c>
      <c r="J57" s="39">
        <v>4901234</v>
      </c>
      <c r="K57" s="39">
        <v>30082</v>
      </c>
      <c r="L57" s="39">
        <v>154922</v>
      </c>
      <c r="M57" s="41">
        <v>6600.1890000000003</v>
      </c>
      <c r="N57" s="41">
        <v>3595.6120000000001</v>
      </c>
      <c r="O57" s="41">
        <v>599.78899999999999</v>
      </c>
      <c r="P57" s="42" t="s">
        <v>22</v>
      </c>
      <c r="Q57" s="41">
        <f t="shared" si="10"/>
        <v>10795.59</v>
      </c>
    </row>
    <row r="58" spans="1:17" ht="39.75" customHeight="1" x14ac:dyDescent="0.2">
      <c r="A58" s="45" t="s">
        <v>145</v>
      </c>
      <c r="B58" s="44"/>
      <c r="C58" s="44"/>
      <c r="D58" s="45" t="s">
        <v>146</v>
      </c>
      <c r="E58" s="38" t="s">
        <v>147</v>
      </c>
      <c r="F58" s="47">
        <v>465</v>
      </c>
      <c r="G58" s="39">
        <v>207</v>
      </c>
      <c r="H58" s="39">
        <v>47</v>
      </c>
      <c r="I58" s="39">
        <v>954087</v>
      </c>
      <c r="J58" s="39">
        <v>4478284</v>
      </c>
      <c r="K58" s="39">
        <v>6807</v>
      </c>
      <c r="L58" s="39">
        <v>55062</v>
      </c>
      <c r="M58" s="41">
        <v>20435.458999999999</v>
      </c>
      <c r="N58" s="41">
        <v>6012.1840000000002</v>
      </c>
      <c r="O58" s="41">
        <v>767.45</v>
      </c>
      <c r="P58" s="42" t="s">
        <v>22</v>
      </c>
      <c r="Q58" s="41">
        <f t="shared" si="10"/>
        <v>27215.093000000001</v>
      </c>
    </row>
    <row r="59" spans="1:17" ht="57" x14ac:dyDescent="0.2">
      <c r="A59" s="54" t="s">
        <v>148</v>
      </c>
      <c r="B59" s="53"/>
      <c r="C59" s="53"/>
      <c r="D59" s="54" t="s">
        <v>149</v>
      </c>
      <c r="E59" s="55" t="s">
        <v>150</v>
      </c>
      <c r="F59" s="56">
        <v>34</v>
      </c>
      <c r="G59" s="57">
        <v>20</v>
      </c>
      <c r="H59" s="57">
        <v>5</v>
      </c>
      <c r="I59" s="57">
        <v>170497</v>
      </c>
      <c r="J59" s="57">
        <v>802155</v>
      </c>
      <c r="K59" s="57">
        <v>9868</v>
      </c>
      <c r="L59" s="57">
        <v>57843</v>
      </c>
      <c r="M59" s="58">
        <v>351.81700000000001</v>
      </c>
      <c r="N59" s="58">
        <v>307.77</v>
      </c>
      <c r="O59" s="58">
        <v>45.41</v>
      </c>
      <c r="P59" s="60" t="s">
        <v>22</v>
      </c>
      <c r="Q59" s="58">
        <f t="shared" si="10"/>
        <v>704.99699999999996</v>
      </c>
    </row>
    <row r="60" spans="1:17" x14ac:dyDescent="0.2">
      <c r="M60" s="67"/>
      <c r="N60" s="67"/>
      <c r="O60" s="67"/>
      <c r="P60" s="67"/>
      <c r="Q60" s="68" t="s">
        <v>441</v>
      </c>
    </row>
    <row r="61" spans="1:17" ht="15" x14ac:dyDescent="0.25">
      <c r="A61" s="1" t="s">
        <v>0</v>
      </c>
      <c r="I61" s="1" t="s">
        <v>442</v>
      </c>
      <c r="M61" s="67"/>
      <c r="N61" s="67"/>
      <c r="O61" s="67"/>
      <c r="P61" s="67"/>
      <c r="Q61" s="68"/>
    </row>
    <row r="62" spans="1:17" ht="15" x14ac:dyDescent="0.2">
      <c r="A62" s="6" t="s">
        <v>1</v>
      </c>
      <c r="M62" s="67"/>
      <c r="N62" s="67"/>
      <c r="O62" s="67"/>
      <c r="P62" s="67"/>
      <c r="Q62" s="68"/>
    </row>
    <row r="63" spans="1:17" ht="15" x14ac:dyDescent="0.25">
      <c r="A63" s="1" t="s">
        <v>433</v>
      </c>
      <c r="M63" s="67"/>
      <c r="N63" s="67"/>
      <c r="O63" s="67"/>
      <c r="P63" s="67"/>
      <c r="Q63" s="68"/>
    </row>
    <row r="64" spans="1:17" ht="5.0999999999999996" customHeight="1" x14ac:dyDescent="0.25">
      <c r="A64" s="1"/>
      <c r="M64" s="67"/>
      <c r="N64" s="67"/>
      <c r="O64" s="67"/>
      <c r="P64" s="67"/>
      <c r="Q64" s="68"/>
    </row>
    <row r="65" spans="1:17" ht="15.75" customHeight="1" x14ac:dyDescent="0.2">
      <c r="A65" s="136" t="s">
        <v>2</v>
      </c>
      <c r="B65" s="139" t="s">
        <v>434</v>
      </c>
      <c r="C65" s="139" t="s">
        <v>435</v>
      </c>
      <c r="D65" s="142" t="s">
        <v>3</v>
      </c>
      <c r="E65" s="136" t="s">
        <v>4</v>
      </c>
      <c r="F65" s="145" t="s">
        <v>5</v>
      </c>
      <c r="G65" s="146"/>
      <c r="H65" s="147"/>
      <c r="I65" s="145" t="s">
        <v>6</v>
      </c>
      <c r="J65" s="147"/>
      <c r="K65" s="151" t="s">
        <v>7</v>
      </c>
      <c r="L65" s="152"/>
      <c r="M65" s="132" t="s">
        <v>8</v>
      </c>
      <c r="N65" s="133"/>
      <c r="O65" s="134"/>
      <c r="P65" s="155" t="s">
        <v>9</v>
      </c>
      <c r="Q65" s="156"/>
    </row>
    <row r="66" spans="1:17" ht="15" x14ac:dyDescent="0.2">
      <c r="A66" s="137"/>
      <c r="B66" s="140"/>
      <c r="C66" s="140"/>
      <c r="D66" s="143"/>
      <c r="E66" s="137"/>
      <c r="F66" s="148"/>
      <c r="G66" s="149"/>
      <c r="H66" s="150"/>
      <c r="I66" s="148"/>
      <c r="J66" s="150"/>
      <c r="K66" s="153"/>
      <c r="L66" s="154"/>
      <c r="M66" s="132" t="s">
        <v>10</v>
      </c>
      <c r="N66" s="133"/>
      <c r="O66" s="134"/>
      <c r="P66" s="157"/>
      <c r="Q66" s="158"/>
    </row>
    <row r="67" spans="1:17" ht="30" x14ac:dyDescent="0.2">
      <c r="A67" s="138"/>
      <c r="B67" s="141"/>
      <c r="C67" s="141"/>
      <c r="D67" s="144"/>
      <c r="E67" s="138"/>
      <c r="F67" s="13" t="s">
        <v>11</v>
      </c>
      <c r="G67" s="13" t="s">
        <v>12</v>
      </c>
      <c r="H67" s="13" t="s">
        <v>13</v>
      </c>
      <c r="I67" s="13" t="s">
        <v>14</v>
      </c>
      <c r="J67" s="13" t="s">
        <v>15</v>
      </c>
      <c r="K67" s="13" t="s">
        <v>16</v>
      </c>
      <c r="L67" s="13" t="s">
        <v>17</v>
      </c>
      <c r="M67" s="14" t="s">
        <v>18</v>
      </c>
      <c r="N67" s="14" t="s">
        <v>19</v>
      </c>
      <c r="O67" s="15" t="s">
        <v>20</v>
      </c>
      <c r="P67" s="159"/>
      <c r="Q67" s="160"/>
    </row>
    <row r="68" spans="1:17" ht="5.0999999999999996" customHeight="1" x14ac:dyDescent="0.2">
      <c r="A68" s="17"/>
      <c r="B68" s="18"/>
      <c r="C68" s="18"/>
      <c r="D68" s="19"/>
      <c r="E68" s="17"/>
      <c r="F68" s="20"/>
      <c r="G68" s="20"/>
      <c r="H68" s="20"/>
      <c r="I68" s="20"/>
      <c r="J68" s="20"/>
      <c r="K68" s="20"/>
      <c r="L68" s="20"/>
      <c r="M68" s="69"/>
      <c r="N68" s="69"/>
      <c r="O68" s="70"/>
      <c r="P68" s="71"/>
      <c r="Q68" s="71"/>
    </row>
    <row r="69" spans="1:17" ht="17.100000000000001" customHeight="1" x14ac:dyDescent="0.25">
      <c r="A69" s="7">
        <v>2010</v>
      </c>
      <c r="D69" s="72"/>
      <c r="E69" s="72"/>
      <c r="F69" s="31">
        <f>SUM(F70:F71)</f>
        <v>133</v>
      </c>
      <c r="G69" s="31">
        <f t="shared" ref="G69:L69" si="11">SUM(G70:G71)</f>
        <v>133</v>
      </c>
      <c r="H69" s="31">
        <f t="shared" si="11"/>
        <v>50</v>
      </c>
      <c r="I69" s="31">
        <f t="shared" si="11"/>
        <v>542849</v>
      </c>
      <c r="J69" s="31">
        <f t="shared" si="11"/>
        <v>2594370</v>
      </c>
      <c r="K69" s="31">
        <f t="shared" si="11"/>
        <v>37426</v>
      </c>
      <c r="L69" s="31">
        <f t="shared" si="11"/>
        <v>184082</v>
      </c>
      <c r="M69" s="61">
        <f>SUM(M70:M71)</f>
        <v>11760.032999999999</v>
      </c>
      <c r="N69" s="61">
        <f t="shared" ref="N69:O69" si="12">SUM(N70:N71)</f>
        <v>199.029</v>
      </c>
      <c r="O69" s="61">
        <f t="shared" si="12"/>
        <v>425.33799999999997</v>
      </c>
      <c r="P69" s="65" t="s">
        <v>22</v>
      </c>
      <c r="Q69" s="61">
        <f>SUM(M69:O69)</f>
        <v>12384.4</v>
      </c>
    </row>
    <row r="70" spans="1:17" ht="42.75" x14ac:dyDescent="0.2">
      <c r="A70" s="45" t="s">
        <v>151</v>
      </c>
      <c r="B70" s="44" t="s">
        <v>30</v>
      </c>
      <c r="C70" s="44" t="s">
        <v>31</v>
      </c>
      <c r="D70" s="45" t="s">
        <v>152</v>
      </c>
      <c r="E70" s="38" t="s">
        <v>153</v>
      </c>
      <c r="F70" s="39">
        <v>102</v>
      </c>
      <c r="G70" s="39">
        <v>91</v>
      </c>
      <c r="H70" s="39">
        <v>46</v>
      </c>
      <c r="I70" s="39">
        <v>114905</v>
      </c>
      <c r="J70" s="39">
        <v>585383</v>
      </c>
      <c r="K70" s="39">
        <v>7378</v>
      </c>
      <c r="L70" s="39">
        <v>65908</v>
      </c>
      <c r="M70" s="48">
        <v>232.023</v>
      </c>
      <c r="N70" s="49">
        <v>93.680999999999997</v>
      </c>
      <c r="O70" s="48">
        <v>49.09</v>
      </c>
      <c r="P70" s="42" t="s">
        <v>22</v>
      </c>
      <c r="Q70" s="48">
        <f t="shared" ref="Q70:Q71" si="13">SUM(M70:O70)</f>
        <v>374.79399999999998</v>
      </c>
    </row>
    <row r="71" spans="1:17" ht="42.75" x14ac:dyDescent="0.2">
      <c r="A71" s="54" t="s">
        <v>154</v>
      </c>
      <c r="B71" s="53"/>
      <c r="C71" s="53"/>
      <c r="D71" s="54" t="s">
        <v>155</v>
      </c>
      <c r="E71" s="55" t="s">
        <v>156</v>
      </c>
      <c r="F71" s="56">
        <v>31</v>
      </c>
      <c r="G71" s="57">
        <v>42</v>
      </c>
      <c r="H71" s="57">
        <v>4</v>
      </c>
      <c r="I71" s="57">
        <v>427944</v>
      </c>
      <c r="J71" s="57">
        <v>2008987</v>
      </c>
      <c r="K71" s="57">
        <v>30048</v>
      </c>
      <c r="L71" s="57">
        <v>118174</v>
      </c>
      <c r="M71" s="59">
        <v>11528.01</v>
      </c>
      <c r="N71" s="73">
        <v>105.348</v>
      </c>
      <c r="O71" s="59">
        <v>376.24799999999999</v>
      </c>
      <c r="P71" s="60" t="s">
        <v>22</v>
      </c>
      <c r="Q71" s="59">
        <f t="shared" si="13"/>
        <v>12009.606</v>
      </c>
    </row>
    <row r="72" spans="1:17" ht="5.0999999999999996" customHeight="1" x14ac:dyDescent="0.2">
      <c r="A72" s="50"/>
      <c r="B72" s="44"/>
      <c r="C72" s="44"/>
      <c r="D72" s="45"/>
      <c r="E72" s="38"/>
      <c r="F72" s="47"/>
      <c r="G72" s="39"/>
      <c r="H72" s="39"/>
      <c r="I72" s="39"/>
      <c r="J72" s="39"/>
      <c r="K72" s="39"/>
      <c r="L72" s="39"/>
      <c r="M72" s="48"/>
      <c r="N72" s="49"/>
      <c r="O72" s="48"/>
      <c r="P72" s="42"/>
      <c r="Q72" s="48"/>
    </row>
    <row r="73" spans="1:17" ht="17.100000000000001" customHeight="1" x14ac:dyDescent="0.25">
      <c r="A73" s="7">
        <v>2011</v>
      </c>
      <c r="B73" s="29"/>
      <c r="C73" s="12"/>
      <c r="D73" s="30"/>
      <c r="E73" s="30"/>
      <c r="F73" s="31">
        <f>SUM(F74:F85)</f>
        <v>1557</v>
      </c>
      <c r="G73" s="31">
        <f t="shared" ref="G73:L73" si="14">SUM(G74:G85)</f>
        <v>6312</v>
      </c>
      <c r="H73" s="31">
        <f t="shared" si="14"/>
        <v>244</v>
      </c>
      <c r="I73" s="31">
        <f t="shared" si="14"/>
        <v>2088909</v>
      </c>
      <c r="J73" s="31">
        <f t="shared" si="14"/>
        <v>9884577</v>
      </c>
      <c r="K73" s="31">
        <f t="shared" si="14"/>
        <v>38380</v>
      </c>
      <c r="L73" s="31">
        <f t="shared" si="14"/>
        <v>149570</v>
      </c>
      <c r="M73" s="32">
        <f>SUM(M74:M85)</f>
        <v>18726.256140000001</v>
      </c>
      <c r="N73" s="32">
        <f>SUM(N74:N85)</f>
        <v>8758.6590000000015</v>
      </c>
      <c r="O73" s="32">
        <f>SUM(O74:O85)</f>
        <v>3116.3755189999997</v>
      </c>
      <c r="P73" s="65" t="s">
        <v>22</v>
      </c>
      <c r="Q73" s="32">
        <f>SUM(M73:O73)</f>
        <v>30601.290659000006</v>
      </c>
    </row>
    <row r="74" spans="1:17" ht="42.75" x14ac:dyDescent="0.2">
      <c r="A74" s="45" t="s">
        <v>157</v>
      </c>
      <c r="B74" s="44" t="s">
        <v>30</v>
      </c>
      <c r="C74" s="44" t="s">
        <v>31</v>
      </c>
      <c r="D74" s="45" t="s">
        <v>158</v>
      </c>
      <c r="E74" s="38" t="s">
        <v>159</v>
      </c>
      <c r="F74" s="39">
        <v>35</v>
      </c>
      <c r="G74" s="39">
        <v>11</v>
      </c>
      <c r="H74" s="39">
        <v>2</v>
      </c>
      <c r="I74" s="39">
        <v>83632</v>
      </c>
      <c r="J74" s="39">
        <v>431837</v>
      </c>
      <c r="K74" s="39">
        <v>64</v>
      </c>
      <c r="L74" s="39">
        <v>10134</v>
      </c>
      <c r="M74" s="41">
        <v>1085.6959999999999</v>
      </c>
      <c r="N74" s="41">
        <v>1167.537</v>
      </c>
      <c r="O74" s="42" t="s">
        <v>28</v>
      </c>
      <c r="P74" s="42" t="s">
        <v>22</v>
      </c>
      <c r="Q74" s="41">
        <f t="shared" ref="Q74:Q85" si="15">SUM(M74:O74)</f>
        <v>2253.2330000000002</v>
      </c>
    </row>
    <row r="75" spans="1:17" ht="28.5" x14ac:dyDescent="0.2">
      <c r="A75" s="45" t="s">
        <v>160</v>
      </c>
      <c r="B75" s="44"/>
      <c r="C75" s="44"/>
      <c r="D75" s="45" t="s">
        <v>161</v>
      </c>
      <c r="E75" s="38" t="s">
        <v>162</v>
      </c>
      <c r="F75" s="47">
        <v>4</v>
      </c>
      <c r="G75" s="39">
        <v>0</v>
      </c>
      <c r="H75" s="39">
        <v>0</v>
      </c>
      <c r="I75" s="39">
        <v>91767</v>
      </c>
      <c r="J75" s="39">
        <v>446907</v>
      </c>
      <c r="K75" s="39">
        <v>83</v>
      </c>
      <c r="L75" s="39">
        <v>48</v>
      </c>
      <c r="M75" s="41">
        <v>8.8230000000000004</v>
      </c>
      <c r="N75" s="41">
        <v>5.4880000000000004</v>
      </c>
      <c r="O75" s="41">
        <v>4.6219999999999999</v>
      </c>
      <c r="P75" s="42" t="s">
        <v>22</v>
      </c>
      <c r="Q75" s="41">
        <f t="shared" si="15"/>
        <v>18.933</v>
      </c>
    </row>
    <row r="76" spans="1:17" ht="28.5" x14ac:dyDescent="0.2">
      <c r="A76" s="45" t="s">
        <v>163</v>
      </c>
      <c r="B76" s="44"/>
      <c r="C76" s="44"/>
      <c r="D76" s="45" t="s">
        <v>164</v>
      </c>
      <c r="E76" s="38" t="s">
        <v>165</v>
      </c>
      <c r="F76" s="47">
        <v>3</v>
      </c>
      <c r="G76" s="39">
        <v>1</v>
      </c>
      <c r="H76" s="39">
        <v>3</v>
      </c>
      <c r="I76" s="39">
        <v>325</v>
      </c>
      <c r="J76" s="39">
        <v>2080</v>
      </c>
      <c r="K76" s="39">
        <v>36</v>
      </c>
      <c r="L76" s="39">
        <v>300</v>
      </c>
      <c r="M76" s="42" t="s">
        <v>28</v>
      </c>
      <c r="N76" s="42" t="s">
        <v>28</v>
      </c>
      <c r="O76" s="41">
        <v>6.1920000000000002</v>
      </c>
      <c r="P76" s="42" t="s">
        <v>22</v>
      </c>
      <c r="Q76" s="41">
        <f t="shared" si="15"/>
        <v>6.1920000000000002</v>
      </c>
    </row>
    <row r="77" spans="1:17" ht="28.5" x14ac:dyDescent="0.2">
      <c r="A77" s="45" t="s">
        <v>166</v>
      </c>
      <c r="B77" s="44"/>
      <c r="C77" s="44"/>
      <c r="D77" s="45" t="s">
        <v>167</v>
      </c>
      <c r="E77" s="38" t="s">
        <v>168</v>
      </c>
      <c r="F77" s="47">
        <v>2</v>
      </c>
      <c r="G77" s="39">
        <v>1</v>
      </c>
      <c r="H77" s="39">
        <v>0</v>
      </c>
      <c r="I77" s="39">
        <v>7970</v>
      </c>
      <c r="J77" s="39">
        <v>37837</v>
      </c>
      <c r="K77" s="39">
        <v>8</v>
      </c>
      <c r="L77" s="39">
        <v>34</v>
      </c>
      <c r="M77" s="42" t="s">
        <v>28</v>
      </c>
      <c r="N77" s="42" t="s">
        <v>28</v>
      </c>
      <c r="O77" s="42" t="s">
        <v>169</v>
      </c>
      <c r="P77" s="131" t="s">
        <v>28</v>
      </c>
      <c r="Q77" s="131"/>
    </row>
    <row r="78" spans="1:17" ht="28.5" x14ac:dyDescent="0.2">
      <c r="A78" s="45" t="s">
        <v>170</v>
      </c>
      <c r="B78" s="44"/>
      <c r="C78" s="44"/>
      <c r="D78" s="45" t="s">
        <v>171</v>
      </c>
      <c r="E78" s="38" t="s">
        <v>172</v>
      </c>
      <c r="F78" s="47">
        <v>12</v>
      </c>
      <c r="G78" s="39">
        <v>4</v>
      </c>
      <c r="H78" s="39">
        <v>12</v>
      </c>
      <c r="I78" s="39">
        <v>389348</v>
      </c>
      <c r="J78" s="39">
        <v>1792376</v>
      </c>
      <c r="K78" s="39">
        <v>165</v>
      </c>
      <c r="L78" s="39">
        <v>1215</v>
      </c>
      <c r="M78" s="41">
        <v>241.011</v>
      </c>
      <c r="N78" s="41">
        <v>405.84100000000001</v>
      </c>
      <c r="O78" s="42" t="s">
        <v>169</v>
      </c>
      <c r="P78" s="42" t="s">
        <v>22</v>
      </c>
      <c r="Q78" s="41">
        <f t="shared" si="15"/>
        <v>646.85199999999998</v>
      </c>
    </row>
    <row r="79" spans="1:17" ht="42.75" x14ac:dyDescent="0.2">
      <c r="A79" s="45" t="s">
        <v>173</v>
      </c>
      <c r="B79" s="44"/>
      <c r="C79" s="44"/>
      <c r="D79" s="45" t="s">
        <v>174</v>
      </c>
      <c r="E79" s="45" t="s">
        <v>175</v>
      </c>
      <c r="F79" s="47">
        <v>77</v>
      </c>
      <c r="G79" s="39">
        <v>53</v>
      </c>
      <c r="H79" s="39">
        <v>8</v>
      </c>
      <c r="I79" s="39">
        <v>255129</v>
      </c>
      <c r="J79" s="39">
        <v>1285906</v>
      </c>
      <c r="K79" s="39">
        <v>11196</v>
      </c>
      <c r="L79" s="39">
        <v>21710</v>
      </c>
      <c r="M79" s="41">
        <v>1590.9469999999999</v>
      </c>
      <c r="N79" s="41">
        <v>2850.8510000000001</v>
      </c>
      <c r="O79" s="42" t="s">
        <v>169</v>
      </c>
      <c r="P79" s="42" t="s">
        <v>22</v>
      </c>
      <c r="Q79" s="41">
        <f t="shared" si="15"/>
        <v>4441.7979999999998</v>
      </c>
    </row>
    <row r="80" spans="1:17" ht="28.5" x14ac:dyDescent="0.2">
      <c r="A80" s="45" t="s">
        <v>176</v>
      </c>
      <c r="B80" s="44"/>
      <c r="C80" s="44"/>
      <c r="D80" s="45" t="s">
        <v>177</v>
      </c>
      <c r="E80" s="45" t="s">
        <v>178</v>
      </c>
      <c r="F80" s="47">
        <v>8</v>
      </c>
      <c r="G80" s="39">
        <v>5</v>
      </c>
      <c r="H80" s="39">
        <v>1</v>
      </c>
      <c r="I80" s="39">
        <v>23238</v>
      </c>
      <c r="J80" s="39">
        <v>93888</v>
      </c>
      <c r="K80" s="74">
        <v>11</v>
      </c>
      <c r="L80" s="75">
        <v>75</v>
      </c>
      <c r="M80" s="41">
        <v>2</v>
      </c>
      <c r="N80" s="51" t="s">
        <v>28</v>
      </c>
      <c r="O80" s="41">
        <v>0.5</v>
      </c>
      <c r="P80" s="42" t="s">
        <v>22</v>
      </c>
      <c r="Q80" s="41">
        <f t="shared" si="15"/>
        <v>2.5</v>
      </c>
    </row>
    <row r="81" spans="1:17" ht="28.5" x14ac:dyDescent="0.2">
      <c r="A81" s="45" t="s">
        <v>179</v>
      </c>
      <c r="B81" s="44"/>
      <c r="C81" s="44"/>
      <c r="D81" s="45" t="s">
        <v>82</v>
      </c>
      <c r="E81" s="38" t="s">
        <v>180</v>
      </c>
      <c r="F81" s="39">
        <v>36</v>
      </c>
      <c r="G81" s="39">
        <v>37</v>
      </c>
      <c r="H81" s="39">
        <v>8</v>
      </c>
      <c r="I81" s="39">
        <v>97006</v>
      </c>
      <c r="J81" s="39">
        <v>411468</v>
      </c>
      <c r="K81" s="39">
        <v>159</v>
      </c>
      <c r="L81" s="39">
        <v>2918</v>
      </c>
      <c r="M81" s="41">
        <v>1668.5219999999999</v>
      </c>
      <c r="N81" s="41">
        <v>420.827</v>
      </c>
      <c r="O81" s="42" t="s">
        <v>28</v>
      </c>
      <c r="P81" s="42" t="s">
        <v>22</v>
      </c>
      <c r="Q81" s="41">
        <f t="shared" si="15"/>
        <v>2089.3490000000002</v>
      </c>
    </row>
    <row r="82" spans="1:17" ht="42.75" x14ac:dyDescent="0.2">
      <c r="A82" s="45" t="s">
        <v>181</v>
      </c>
      <c r="B82" s="44"/>
      <c r="C82" s="44"/>
      <c r="D82" s="45" t="s">
        <v>182</v>
      </c>
      <c r="E82" s="38" t="s">
        <v>183</v>
      </c>
      <c r="F82" s="47">
        <v>85</v>
      </c>
      <c r="G82" s="39">
        <v>91</v>
      </c>
      <c r="H82" s="39">
        <v>21</v>
      </c>
      <c r="I82" s="39">
        <v>667602</v>
      </c>
      <c r="J82" s="39">
        <v>3105355</v>
      </c>
      <c r="K82" s="39">
        <v>7491</v>
      </c>
      <c r="L82" s="39">
        <v>47022</v>
      </c>
      <c r="M82" s="41">
        <v>13457.77</v>
      </c>
      <c r="N82" s="41">
        <v>2094.817</v>
      </c>
      <c r="O82" s="42" t="s">
        <v>28</v>
      </c>
      <c r="P82" s="42" t="s">
        <v>22</v>
      </c>
      <c r="Q82" s="41">
        <f t="shared" si="15"/>
        <v>15552.587</v>
      </c>
    </row>
    <row r="83" spans="1:17" ht="28.5" x14ac:dyDescent="0.2">
      <c r="A83" s="45" t="s">
        <v>184</v>
      </c>
      <c r="B83" s="44"/>
      <c r="C83" s="44"/>
      <c r="D83" s="45" t="s">
        <v>185</v>
      </c>
      <c r="E83" s="38" t="s">
        <v>186</v>
      </c>
      <c r="F83" s="47">
        <v>17</v>
      </c>
      <c r="G83" s="39">
        <v>32</v>
      </c>
      <c r="H83" s="39">
        <v>7</v>
      </c>
      <c r="I83" s="39">
        <v>323303</v>
      </c>
      <c r="J83" s="39">
        <v>1489535</v>
      </c>
      <c r="K83" s="39">
        <v>5553</v>
      </c>
      <c r="L83" s="39">
        <v>28493</v>
      </c>
      <c r="M83" s="42" t="s">
        <v>28</v>
      </c>
      <c r="N83" s="41">
        <v>115.07599999999999</v>
      </c>
      <c r="O83" s="42" t="s">
        <v>28</v>
      </c>
      <c r="P83" s="42" t="s">
        <v>22</v>
      </c>
      <c r="Q83" s="41">
        <f t="shared" si="15"/>
        <v>115.07599999999999</v>
      </c>
    </row>
    <row r="84" spans="1:17" ht="42.75" x14ac:dyDescent="0.2">
      <c r="A84" s="45" t="s">
        <v>187</v>
      </c>
      <c r="B84" s="44"/>
      <c r="C84" s="44"/>
      <c r="D84" s="45" t="s">
        <v>188</v>
      </c>
      <c r="E84" s="38" t="s">
        <v>189</v>
      </c>
      <c r="F84" s="47">
        <v>10</v>
      </c>
      <c r="G84" s="39">
        <v>6</v>
      </c>
      <c r="H84" s="39">
        <v>1</v>
      </c>
      <c r="I84" s="39">
        <v>17971</v>
      </c>
      <c r="J84" s="39">
        <v>88506</v>
      </c>
      <c r="K84" s="39">
        <v>29</v>
      </c>
      <c r="L84" s="39">
        <v>62</v>
      </c>
      <c r="M84" s="42" t="s">
        <v>28</v>
      </c>
      <c r="N84" s="51" t="s">
        <v>28</v>
      </c>
      <c r="O84" s="42" t="s">
        <v>28</v>
      </c>
      <c r="P84" s="131" t="s">
        <v>28</v>
      </c>
      <c r="Q84" s="131"/>
    </row>
    <row r="85" spans="1:17" ht="28.5" x14ac:dyDescent="0.2">
      <c r="A85" s="54" t="s">
        <v>190</v>
      </c>
      <c r="B85" s="53"/>
      <c r="C85" s="53"/>
      <c r="D85" s="54" t="s">
        <v>191</v>
      </c>
      <c r="E85" s="55" t="s">
        <v>192</v>
      </c>
      <c r="F85" s="56">
        <v>1268</v>
      </c>
      <c r="G85" s="57">
        <v>6071</v>
      </c>
      <c r="H85" s="57">
        <v>181</v>
      </c>
      <c r="I85" s="57">
        <v>131618</v>
      </c>
      <c r="J85" s="57">
        <v>698882</v>
      </c>
      <c r="K85" s="57">
        <v>13585</v>
      </c>
      <c r="L85" s="57">
        <v>37559</v>
      </c>
      <c r="M85" s="58">
        <v>671.48713999999995</v>
      </c>
      <c r="N85" s="58">
        <v>1698.222</v>
      </c>
      <c r="O85" s="58">
        <v>3105.0615189999999</v>
      </c>
      <c r="P85" s="60" t="s">
        <v>22</v>
      </c>
      <c r="Q85" s="58">
        <f t="shared" si="15"/>
        <v>5474.7706589999998</v>
      </c>
    </row>
    <row r="86" spans="1:17" x14ac:dyDescent="0.2">
      <c r="M86" s="67"/>
      <c r="N86" s="67"/>
      <c r="O86" s="67"/>
      <c r="P86" s="67"/>
      <c r="Q86" s="68" t="s">
        <v>441</v>
      </c>
    </row>
    <row r="87" spans="1:17" ht="17.25" customHeight="1" x14ac:dyDescent="0.25">
      <c r="A87" s="1" t="s">
        <v>442</v>
      </c>
      <c r="I87" s="1" t="s">
        <v>442</v>
      </c>
      <c r="M87" s="67"/>
      <c r="N87" s="67"/>
      <c r="O87" s="67"/>
      <c r="P87" s="67"/>
      <c r="Q87" s="67"/>
    </row>
    <row r="88" spans="1:17" ht="17.25" customHeight="1" x14ac:dyDescent="0.25">
      <c r="A88" s="6" t="s">
        <v>1</v>
      </c>
      <c r="I88" s="7"/>
      <c r="M88" s="67"/>
      <c r="N88" s="67"/>
      <c r="O88" s="67"/>
      <c r="P88" s="67"/>
      <c r="Q88" s="67"/>
    </row>
    <row r="89" spans="1:17" ht="15" x14ac:dyDescent="0.25">
      <c r="A89" s="1" t="s">
        <v>433</v>
      </c>
      <c r="I89" s="7"/>
      <c r="M89" s="67"/>
      <c r="N89" s="67"/>
      <c r="O89" s="67"/>
      <c r="P89" s="67"/>
      <c r="Q89" s="67"/>
    </row>
    <row r="90" spans="1:17" ht="5.0999999999999996" customHeight="1" x14ac:dyDescent="0.25">
      <c r="A90" s="1"/>
      <c r="I90" s="7"/>
      <c r="M90" s="67"/>
      <c r="N90" s="67"/>
      <c r="O90" s="67"/>
      <c r="P90" s="67"/>
      <c r="Q90" s="67"/>
    </row>
    <row r="91" spans="1:17" ht="15" x14ac:dyDescent="0.2">
      <c r="A91" s="125" t="s">
        <v>2</v>
      </c>
      <c r="B91" s="126" t="s">
        <v>434</v>
      </c>
      <c r="C91" s="126" t="s">
        <v>435</v>
      </c>
      <c r="D91" s="127" t="s">
        <v>3</v>
      </c>
      <c r="E91" s="125" t="s">
        <v>4</v>
      </c>
      <c r="F91" s="122" t="s">
        <v>5</v>
      </c>
      <c r="G91" s="122"/>
      <c r="H91" s="122"/>
      <c r="I91" s="122" t="s">
        <v>6</v>
      </c>
      <c r="J91" s="122"/>
      <c r="K91" s="128" t="s">
        <v>7</v>
      </c>
      <c r="L91" s="128"/>
      <c r="M91" s="132" t="s">
        <v>8</v>
      </c>
      <c r="N91" s="133"/>
      <c r="O91" s="134"/>
      <c r="P91" s="130" t="s">
        <v>9</v>
      </c>
      <c r="Q91" s="130"/>
    </row>
    <row r="92" spans="1:17" ht="15" x14ac:dyDescent="0.2">
      <c r="A92" s="125"/>
      <c r="B92" s="126"/>
      <c r="C92" s="126"/>
      <c r="D92" s="127"/>
      <c r="E92" s="125"/>
      <c r="F92" s="122"/>
      <c r="G92" s="122"/>
      <c r="H92" s="122"/>
      <c r="I92" s="122"/>
      <c r="J92" s="122"/>
      <c r="K92" s="128"/>
      <c r="L92" s="128"/>
      <c r="M92" s="129" t="s">
        <v>10</v>
      </c>
      <c r="N92" s="129"/>
      <c r="O92" s="129"/>
      <c r="P92" s="130"/>
      <c r="Q92" s="130"/>
    </row>
    <row r="93" spans="1:17" ht="30" x14ac:dyDescent="0.2">
      <c r="A93" s="125"/>
      <c r="B93" s="126"/>
      <c r="C93" s="126"/>
      <c r="D93" s="127"/>
      <c r="E93" s="125"/>
      <c r="F93" s="13" t="s">
        <v>11</v>
      </c>
      <c r="G93" s="13" t="s">
        <v>12</v>
      </c>
      <c r="H93" s="13" t="s">
        <v>13</v>
      </c>
      <c r="I93" s="13" t="s">
        <v>14</v>
      </c>
      <c r="J93" s="13" t="s">
        <v>15</v>
      </c>
      <c r="K93" s="13" t="s">
        <v>16</v>
      </c>
      <c r="L93" s="13" t="s">
        <v>17</v>
      </c>
      <c r="M93" s="14" t="s">
        <v>18</v>
      </c>
      <c r="N93" s="14" t="s">
        <v>19</v>
      </c>
      <c r="O93" s="15" t="s">
        <v>20</v>
      </c>
      <c r="P93" s="130"/>
      <c r="Q93" s="130"/>
    </row>
    <row r="94" spans="1:17" ht="5.0999999999999996" customHeight="1" x14ac:dyDescent="0.2">
      <c r="A94" s="17"/>
      <c r="B94" s="18"/>
      <c r="C94" s="18"/>
      <c r="D94" s="19"/>
      <c r="E94" s="17"/>
      <c r="F94" s="20"/>
      <c r="G94" s="20"/>
      <c r="H94" s="20"/>
      <c r="I94" s="20"/>
      <c r="J94" s="20"/>
      <c r="K94" s="20"/>
      <c r="L94" s="20"/>
      <c r="M94" s="69"/>
      <c r="N94" s="69"/>
      <c r="O94" s="70"/>
      <c r="P94" s="71"/>
      <c r="Q94" s="71"/>
    </row>
    <row r="95" spans="1:17" ht="17.100000000000001" customHeight="1" x14ac:dyDescent="0.25">
      <c r="A95" s="7">
        <v>2012</v>
      </c>
      <c r="B95" s="29"/>
      <c r="C95" s="12"/>
      <c r="D95" s="30"/>
      <c r="E95" s="30"/>
      <c r="F95" s="31">
        <f>SUM(F96:F108)</f>
        <v>1386</v>
      </c>
      <c r="G95" s="31">
        <f t="shared" ref="G95:L95" si="16">SUM(G96:G108)</f>
        <v>2747</v>
      </c>
      <c r="H95" s="31">
        <f t="shared" si="16"/>
        <v>860</v>
      </c>
      <c r="I95" s="31">
        <f t="shared" si="16"/>
        <v>1098950</v>
      </c>
      <c r="J95" s="31">
        <f t="shared" si="16"/>
        <v>8006126</v>
      </c>
      <c r="K95" s="31">
        <f t="shared" si="16"/>
        <v>93419</v>
      </c>
      <c r="L95" s="31">
        <f t="shared" si="16"/>
        <v>142367</v>
      </c>
      <c r="M95" s="61">
        <f>SUM(M96:M108)</f>
        <v>34267.601000000002</v>
      </c>
      <c r="N95" s="61">
        <f t="shared" ref="N95:O95" si="17">SUM(N96:N108)</f>
        <v>7819.9129999999996</v>
      </c>
      <c r="O95" s="61">
        <f t="shared" si="17"/>
        <v>2860.152</v>
      </c>
      <c r="P95" s="33" t="s">
        <v>22</v>
      </c>
      <c r="Q95" s="61">
        <f>SUM(M95:O95)</f>
        <v>44947.666000000005</v>
      </c>
    </row>
    <row r="96" spans="1:17" ht="57" x14ac:dyDescent="0.2">
      <c r="A96" s="38" t="s">
        <v>437</v>
      </c>
      <c r="B96" s="44" t="s">
        <v>30</v>
      </c>
      <c r="C96" s="44" t="s">
        <v>31</v>
      </c>
      <c r="D96" s="45" t="s">
        <v>193</v>
      </c>
      <c r="E96" s="45" t="s">
        <v>194</v>
      </c>
      <c r="F96" s="39">
        <v>3</v>
      </c>
      <c r="G96" s="39">
        <v>7</v>
      </c>
      <c r="H96" s="39">
        <v>5</v>
      </c>
      <c r="I96" s="39">
        <v>0</v>
      </c>
      <c r="J96" s="39">
        <v>0</v>
      </c>
      <c r="K96" s="39">
        <v>0</v>
      </c>
      <c r="L96" s="39">
        <v>0</v>
      </c>
      <c r="M96" s="42" t="s">
        <v>28</v>
      </c>
      <c r="N96" s="42" t="s">
        <v>28</v>
      </c>
      <c r="O96" s="42" t="s">
        <v>28</v>
      </c>
      <c r="P96" s="131" t="s">
        <v>28</v>
      </c>
      <c r="Q96" s="131"/>
    </row>
    <row r="97" spans="1:18" ht="28.5" x14ac:dyDescent="0.2">
      <c r="A97" s="38" t="s">
        <v>436</v>
      </c>
      <c r="B97" s="44"/>
      <c r="C97" s="44"/>
      <c r="D97" s="45" t="s">
        <v>195</v>
      </c>
      <c r="E97" s="76" t="s">
        <v>196</v>
      </c>
      <c r="F97" s="39">
        <v>1</v>
      </c>
      <c r="G97" s="39">
        <v>0</v>
      </c>
      <c r="H97" s="39">
        <v>0</v>
      </c>
      <c r="I97" s="39">
        <v>71</v>
      </c>
      <c r="J97" s="39">
        <v>310</v>
      </c>
      <c r="K97" s="39">
        <v>0</v>
      </c>
      <c r="L97" s="77" t="s">
        <v>28</v>
      </c>
      <c r="M97" s="42" t="s">
        <v>28</v>
      </c>
      <c r="N97" s="42" t="s">
        <v>28</v>
      </c>
      <c r="O97" s="42" t="s">
        <v>28</v>
      </c>
      <c r="P97" s="131" t="s">
        <v>28</v>
      </c>
      <c r="Q97" s="131"/>
    </row>
    <row r="98" spans="1:18" ht="28.5" x14ac:dyDescent="0.2">
      <c r="A98" s="38" t="s">
        <v>197</v>
      </c>
      <c r="B98" s="44"/>
      <c r="C98" s="44"/>
      <c r="D98" s="45" t="s">
        <v>198</v>
      </c>
      <c r="E98" s="38" t="s">
        <v>199</v>
      </c>
      <c r="F98" s="47" t="s">
        <v>28</v>
      </c>
      <c r="G98" s="39">
        <v>0</v>
      </c>
      <c r="H98" s="39">
        <v>0</v>
      </c>
      <c r="I98" s="39">
        <v>4836</v>
      </c>
      <c r="J98" s="39">
        <v>22714</v>
      </c>
      <c r="K98" s="39">
        <v>0</v>
      </c>
      <c r="L98" s="78">
        <v>13</v>
      </c>
      <c r="M98" s="42" t="s">
        <v>28</v>
      </c>
      <c r="N98" s="41">
        <v>15.5</v>
      </c>
      <c r="O98" s="42" t="s">
        <v>28</v>
      </c>
      <c r="P98" s="42" t="s">
        <v>22</v>
      </c>
      <c r="Q98" s="41">
        <f>SUM(M98:O98)</f>
        <v>15.5</v>
      </c>
    </row>
    <row r="99" spans="1:18" ht="17.25" customHeight="1" x14ac:dyDescent="0.2">
      <c r="A99" s="38" t="s">
        <v>438</v>
      </c>
      <c r="B99" s="44"/>
      <c r="C99" s="44"/>
      <c r="D99" s="45" t="s">
        <v>200</v>
      </c>
      <c r="E99" s="38" t="s">
        <v>201</v>
      </c>
      <c r="F99" s="39">
        <v>6</v>
      </c>
      <c r="G99" s="39">
        <v>0</v>
      </c>
      <c r="H99" s="39">
        <v>3</v>
      </c>
      <c r="I99" s="39">
        <v>1381</v>
      </c>
      <c r="J99" s="39">
        <v>5118</v>
      </c>
      <c r="K99" s="39">
        <v>0</v>
      </c>
      <c r="L99" s="77" t="s">
        <v>28</v>
      </c>
      <c r="M99" s="41">
        <v>0.58199999999999996</v>
      </c>
      <c r="N99" s="41">
        <v>5.4</v>
      </c>
      <c r="O99" s="42" t="s">
        <v>28</v>
      </c>
      <c r="P99" s="42" t="s">
        <v>22</v>
      </c>
      <c r="Q99" s="41">
        <f t="shared" ref="Q99:Q103" si="18">SUM(M99:O99)</f>
        <v>5.9820000000000002</v>
      </c>
    </row>
    <row r="100" spans="1:18" ht="42.75" x14ac:dyDescent="0.2">
      <c r="A100" s="38" t="s">
        <v>439</v>
      </c>
      <c r="B100" s="44"/>
      <c r="C100" s="44"/>
      <c r="D100" s="45" t="s">
        <v>202</v>
      </c>
      <c r="E100" s="38" t="s">
        <v>203</v>
      </c>
      <c r="F100" s="74">
        <v>54</v>
      </c>
      <c r="G100" s="74">
        <v>35</v>
      </c>
      <c r="H100" s="74">
        <v>3</v>
      </c>
      <c r="I100" s="74">
        <v>211967</v>
      </c>
      <c r="J100" s="74">
        <v>948696</v>
      </c>
      <c r="K100" s="74">
        <v>1424</v>
      </c>
      <c r="L100" s="74">
        <v>7945</v>
      </c>
      <c r="M100" s="41">
        <v>424.38600000000002</v>
      </c>
      <c r="N100" s="41">
        <v>301.34100000000001</v>
      </c>
      <c r="O100" s="41">
        <v>2.6040000000000001</v>
      </c>
      <c r="P100" s="41" t="s">
        <v>22</v>
      </c>
      <c r="Q100" s="41">
        <f t="shared" si="18"/>
        <v>728.33100000000013</v>
      </c>
    </row>
    <row r="101" spans="1:18" ht="28.5" x14ac:dyDescent="0.2">
      <c r="A101" s="38" t="s">
        <v>204</v>
      </c>
      <c r="B101" s="44"/>
      <c r="C101" s="44"/>
      <c r="D101" s="45" t="s">
        <v>205</v>
      </c>
      <c r="E101" s="38" t="s">
        <v>206</v>
      </c>
      <c r="F101" s="39">
        <v>10</v>
      </c>
      <c r="G101" s="39">
        <v>17</v>
      </c>
      <c r="H101" s="39">
        <v>0</v>
      </c>
      <c r="I101" s="39">
        <v>40836</v>
      </c>
      <c r="J101" s="39">
        <v>181527</v>
      </c>
      <c r="K101" s="39">
        <v>15</v>
      </c>
      <c r="L101" s="39">
        <v>29</v>
      </c>
      <c r="M101" s="41">
        <v>125.13</v>
      </c>
      <c r="N101" s="51" t="s">
        <v>169</v>
      </c>
      <c r="O101" s="42" t="s">
        <v>28</v>
      </c>
      <c r="P101" s="42" t="s">
        <v>22</v>
      </c>
      <c r="Q101" s="41">
        <f t="shared" si="18"/>
        <v>125.13</v>
      </c>
    </row>
    <row r="102" spans="1:18" ht="28.5" x14ac:dyDescent="0.2">
      <c r="A102" s="38" t="s">
        <v>207</v>
      </c>
      <c r="B102" s="44"/>
      <c r="C102" s="44"/>
      <c r="D102" s="45" t="s">
        <v>208</v>
      </c>
      <c r="E102" s="38" t="s">
        <v>209</v>
      </c>
      <c r="F102" s="39">
        <v>9</v>
      </c>
      <c r="G102" s="39">
        <v>0</v>
      </c>
      <c r="H102" s="39">
        <v>2</v>
      </c>
      <c r="I102" s="39">
        <v>1298</v>
      </c>
      <c r="J102" s="39">
        <v>5790</v>
      </c>
      <c r="K102" s="39">
        <v>1</v>
      </c>
      <c r="L102" s="39">
        <v>44</v>
      </c>
      <c r="M102" s="41">
        <v>4.0880000000000001</v>
      </c>
      <c r="N102" s="51" t="s">
        <v>169</v>
      </c>
      <c r="O102" s="42" t="s">
        <v>28</v>
      </c>
      <c r="P102" s="42" t="s">
        <v>22</v>
      </c>
      <c r="Q102" s="41">
        <f t="shared" si="18"/>
        <v>4.0880000000000001</v>
      </c>
    </row>
    <row r="103" spans="1:18" ht="28.5" x14ac:dyDescent="0.2">
      <c r="A103" s="38" t="s">
        <v>440</v>
      </c>
      <c r="B103" s="44"/>
      <c r="C103" s="44"/>
      <c r="D103" s="45" t="s">
        <v>210</v>
      </c>
      <c r="E103" s="38" t="s">
        <v>211</v>
      </c>
      <c r="F103" s="47">
        <v>1</v>
      </c>
      <c r="G103" s="39">
        <v>0</v>
      </c>
      <c r="H103" s="39">
        <v>0</v>
      </c>
      <c r="I103" s="39">
        <v>3232</v>
      </c>
      <c r="J103" s="39">
        <v>13033</v>
      </c>
      <c r="K103" s="39">
        <v>0</v>
      </c>
      <c r="L103" s="39">
        <v>0</v>
      </c>
      <c r="M103" s="42" t="s">
        <v>28</v>
      </c>
      <c r="N103" s="51" t="s">
        <v>169</v>
      </c>
      <c r="O103" s="63">
        <v>2.5000000000000001E-2</v>
      </c>
      <c r="P103" s="42" t="s">
        <v>22</v>
      </c>
      <c r="Q103" s="63">
        <f t="shared" si="18"/>
        <v>2.5000000000000001E-2</v>
      </c>
    </row>
    <row r="104" spans="1:18" ht="36.75" customHeight="1" x14ac:dyDescent="0.2">
      <c r="A104" s="38" t="s">
        <v>212</v>
      </c>
      <c r="B104" s="44"/>
      <c r="C104" s="44"/>
      <c r="D104" s="45" t="s">
        <v>213</v>
      </c>
      <c r="E104" s="38" t="s">
        <v>214</v>
      </c>
      <c r="F104" s="39">
        <v>3</v>
      </c>
      <c r="G104" s="39">
        <v>0</v>
      </c>
      <c r="H104" s="39">
        <v>1</v>
      </c>
      <c r="I104" s="39">
        <v>8131</v>
      </c>
      <c r="J104" s="39">
        <v>33898</v>
      </c>
      <c r="K104" s="39">
        <v>146</v>
      </c>
      <c r="L104" s="39">
        <v>105</v>
      </c>
      <c r="M104" s="42" t="s">
        <v>28</v>
      </c>
      <c r="N104" s="51" t="s">
        <v>169</v>
      </c>
      <c r="O104" s="42" t="s">
        <v>28</v>
      </c>
      <c r="P104" s="131" t="s">
        <v>28</v>
      </c>
      <c r="Q104" s="131"/>
    </row>
    <row r="105" spans="1:18" ht="28.5" x14ac:dyDescent="0.2">
      <c r="A105" s="79" t="s">
        <v>215</v>
      </c>
      <c r="B105" s="44"/>
      <c r="C105" s="44"/>
      <c r="D105" s="45" t="s">
        <v>216</v>
      </c>
      <c r="E105" s="38" t="s">
        <v>217</v>
      </c>
      <c r="F105" s="39">
        <v>1</v>
      </c>
      <c r="G105" s="39">
        <v>0</v>
      </c>
      <c r="H105" s="39">
        <v>3</v>
      </c>
      <c r="I105" s="39">
        <v>66</v>
      </c>
      <c r="J105" s="39">
        <v>322</v>
      </c>
      <c r="K105" s="39">
        <v>0</v>
      </c>
      <c r="L105" s="39">
        <v>0</v>
      </c>
      <c r="M105" s="42" t="s">
        <v>28</v>
      </c>
      <c r="N105" s="51" t="s">
        <v>169</v>
      </c>
      <c r="O105" s="42" t="s">
        <v>28</v>
      </c>
      <c r="P105" s="131" t="s">
        <v>28</v>
      </c>
      <c r="Q105" s="131"/>
    </row>
    <row r="106" spans="1:18" ht="57" x14ac:dyDescent="0.2">
      <c r="A106" s="38" t="s">
        <v>218</v>
      </c>
      <c r="B106" s="44"/>
      <c r="C106" s="44"/>
      <c r="D106" s="45" t="s">
        <v>219</v>
      </c>
      <c r="E106" s="45" t="s">
        <v>220</v>
      </c>
      <c r="F106" s="74">
        <v>27</v>
      </c>
      <c r="G106" s="74">
        <v>19</v>
      </c>
      <c r="H106" s="74">
        <v>6</v>
      </c>
      <c r="I106" s="74">
        <v>36353</v>
      </c>
      <c r="J106" s="74">
        <v>173427</v>
      </c>
      <c r="K106" s="74">
        <v>236</v>
      </c>
      <c r="L106" s="74">
        <v>2558</v>
      </c>
      <c r="M106" s="41">
        <v>96.36</v>
      </c>
      <c r="N106" s="41">
        <v>113.02</v>
      </c>
      <c r="O106" s="42" t="s">
        <v>28</v>
      </c>
      <c r="P106" s="42" t="s">
        <v>22</v>
      </c>
      <c r="Q106" s="41">
        <f>SUM(M106:O106)</f>
        <v>209.38</v>
      </c>
      <c r="R106" s="80"/>
    </row>
    <row r="107" spans="1:18" ht="42.75" x14ac:dyDescent="0.2">
      <c r="A107" s="38" t="s">
        <v>221</v>
      </c>
      <c r="B107" s="44"/>
      <c r="C107" s="44"/>
      <c r="D107" s="45" t="s">
        <v>222</v>
      </c>
      <c r="E107" s="45" t="s">
        <v>223</v>
      </c>
      <c r="F107" s="81">
        <v>1248</v>
      </c>
      <c r="G107" s="81">
        <v>2666</v>
      </c>
      <c r="H107" s="74">
        <v>834</v>
      </c>
      <c r="I107" s="74">
        <v>711682</v>
      </c>
      <c r="J107" s="74">
        <v>6243998</v>
      </c>
      <c r="K107" s="74">
        <v>89666</v>
      </c>
      <c r="L107" s="74">
        <v>127151</v>
      </c>
      <c r="M107" s="41">
        <v>33470.199000000001</v>
      </c>
      <c r="N107" s="41">
        <v>6836.5230000000001</v>
      </c>
      <c r="O107" s="41">
        <v>2857.5230000000001</v>
      </c>
      <c r="P107" s="42" t="s">
        <v>22</v>
      </c>
      <c r="Q107" s="41">
        <f>SUM(M107:O107)</f>
        <v>43164.245000000003</v>
      </c>
    </row>
    <row r="108" spans="1:18" ht="28.5" x14ac:dyDescent="0.2">
      <c r="A108" s="55" t="s">
        <v>224</v>
      </c>
      <c r="B108" s="53"/>
      <c r="C108" s="53"/>
      <c r="D108" s="54" t="s">
        <v>225</v>
      </c>
      <c r="E108" s="54" t="s">
        <v>226</v>
      </c>
      <c r="F108" s="82">
        <v>23</v>
      </c>
      <c r="G108" s="82">
        <v>3</v>
      </c>
      <c r="H108" s="83">
        <v>3</v>
      </c>
      <c r="I108" s="83">
        <v>79097</v>
      </c>
      <c r="J108" s="83">
        <v>377293</v>
      </c>
      <c r="K108" s="83">
        <v>1931</v>
      </c>
      <c r="L108" s="83">
        <v>4522</v>
      </c>
      <c r="M108" s="58">
        <v>146.85599999999999</v>
      </c>
      <c r="N108" s="58">
        <v>548.12900000000002</v>
      </c>
      <c r="O108" s="60" t="s">
        <v>28</v>
      </c>
      <c r="P108" s="60" t="s">
        <v>22</v>
      </c>
      <c r="Q108" s="58">
        <f>SUM(M108:O108)</f>
        <v>694.98500000000001</v>
      </c>
    </row>
    <row r="109" spans="1:18" x14ac:dyDescent="0.2">
      <c r="M109" s="67"/>
      <c r="N109" s="67"/>
      <c r="O109" s="67"/>
      <c r="P109" s="67"/>
      <c r="Q109" s="68" t="s">
        <v>441</v>
      </c>
    </row>
    <row r="110" spans="1:18" ht="15" x14ac:dyDescent="0.25">
      <c r="A110" s="1" t="s">
        <v>443</v>
      </c>
      <c r="D110" s="84"/>
      <c r="E110" s="38"/>
      <c r="F110" s="39"/>
      <c r="G110" s="39"/>
      <c r="H110" s="39"/>
      <c r="I110" s="1" t="s">
        <v>442</v>
      </c>
      <c r="J110" s="39"/>
      <c r="K110" s="39"/>
      <c r="L110" s="39"/>
      <c r="M110" s="41"/>
      <c r="N110" s="41"/>
      <c r="O110" s="41"/>
      <c r="P110" s="42"/>
      <c r="Q110" s="41"/>
    </row>
    <row r="111" spans="1:18" ht="15" x14ac:dyDescent="0.2">
      <c r="A111" s="6" t="s">
        <v>1</v>
      </c>
      <c r="D111" s="84"/>
      <c r="E111" s="38"/>
      <c r="F111" s="39"/>
      <c r="G111" s="39"/>
      <c r="H111" s="39"/>
      <c r="I111" s="39"/>
      <c r="J111" s="39"/>
      <c r="K111" s="39"/>
      <c r="L111" s="39"/>
      <c r="M111" s="41"/>
      <c r="N111" s="41"/>
      <c r="O111" s="41"/>
      <c r="P111" s="42"/>
      <c r="Q111" s="41"/>
    </row>
    <row r="112" spans="1:18" ht="15" x14ac:dyDescent="0.25">
      <c r="A112" s="1" t="s">
        <v>433</v>
      </c>
      <c r="D112" s="84"/>
      <c r="E112" s="38"/>
      <c r="F112" s="39"/>
      <c r="G112" s="39"/>
      <c r="H112" s="39"/>
      <c r="I112" s="39"/>
      <c r="J112" s="39"/>
      <c r="K112" s="39"/>
      <c r="L112" s="39"/>
      <c r="M112" s="41"/>
      <c r="N112" s="41"/>
      <c r="O112" s="41"/>
      <c r="P112" s="42"/>
      <c r="Q112" s="41"/>
    </row>
    <row r="113" spans="1:17" ht="5.0999999999999996" customHeight="1" x14ac:dyDescent="0.25">
      <c r="A113" s="1"/>
      <c r="D113" s="84"/>
      <c r="E113" s="38"/>
      <c r="F113" s="39"/>
      <c r="G113" s="39"/>
      <c r="H113" s="39"/>
      <c r="I113" s="39"/>
      <c r="J113" s="39"/>
      <c r="K113" s="39"/>
      <c r="L113" s="39"/>
      <c r="M113" s="41"/>
      <c r="N113" s="41"/>
      <c r="O113" s="41"/>
      <c r="P113" s="42"/>
      <c r="Q113" s="41"/>
    </row>
    <row r="114" spans="1:17" ht="15.75" customHeight="1" x14ac:dyDescent="0.2">
      <c r="A114" s="125" t="s">
        <v>2</v>
      </c>
      <c r="B114" s="126" t="s">
        <v>434</v>
      </c>
      <c r="C114" s="126" t="s">
        <v>435</v>
      </c>
      <c r="D114" s="127" t="s">
        <v>3</v>
      </c>
      <c r="E114" s="125" t="s">
        <v>4</v>
      </c>
      <c r="F114" s="122" t="s">
        <v>5</v>
      </c>
      <c r="G114" s="122"/>
      <c r="H114" s="122"/>
      <c r="I114" s="122" t="s">
        <v>6</v>
      </c>
      <c r="J114" s="122"/>
      <c r="K114" s="128" t="s">
        <v>7</v>
      </c>
      <c r="L114" s="128"/>
      <c r="M114" s="132" t="s">
        <v>8</v>
      </c>
      <c r="N114" s="133"/>
      <c r="O114" s="134"/>
      <c r="P114" s="130" t="s">
        <v>9</v>
      </c>
      <c r="Q114" s="130"/>
    </row>
    <row r="115" spans="1:17" ht="15" x14ac:dyDescent="0.2">
      <c r="A115" s="125"/>
      <c r="B115" s="126"/>
      <c r="C115" s="126"/>
      <c r="D115" s="127"/>
      <c r="E115" s="125"/>
      <c r="F115" s="122"/>
      <c r="G115" s="122"/>
      <c r="H115" s="122"/>
      <c r="I115" s="122"/>
      <c r="J115" s="122"/>
      <c r="K115" s="128"/>
      <c r="L115" s="128"/>
      <c r="M115" s="129" t="s">
        <v>10</v>
      </c>
      <c r="N115" s="129"/>
      <c r="O115" s="129"/>
      <c r="P115" s="130"/>
      <c r="Q115" s="130"/>
    </row>
    <row r="116" spans="1:17" ht="30" x14ac:dyDescent="0.2">
      <c r="A116" s="125"/>
      <c r="B116" s="126"/>
      <c r="C116" s="126"/>
      <c r="D116" s="127"/>
      <c r="E116" s="125"/>
      <c r="F116" s="13" t="s">
        <v>11</v>
      </c>
      <c r="G116" s="13" t="s">
        <v>12</v>
      </c>
      <c r="H116" s="13" t="s">
        <v>13</v>
      </c>
      <c r="I116" s="13" t="s">
        <v>14</v>
      </c>
      <c r="J116" s="13" t="s">
        <v>15</v>
      </c>
      <c r="K116" s="13" t="s">
        <v>16</v>
      </c>
      <c r="L116" s="13" t="s">
        <v>17</v>
      </c>
      <c r="M116" s="14" t="s">
        <v>18</v>
      </c>
      <c r="N116" s="14" t="s">
        <v>19</v>
      </c>
      <c r="O116" s="15" t="s">
        <v>20</v>
      </c>
      <c r="P116" s="130"/>
      <c r="Q116" s="130"/>
    </row>
    <row r="117" spans="1:17" ht="5.0999999999999996" customHeight="1" x14ac:dyDescent="0.2">
      <c r="A117" s="38"/>
      <c r="B117" s="44"/>
      <c r="C117" s="44"/>
      <c r="D117" s="45"/>
      <c r="E117" s="45"/>
      <c r="F117" s="81"/>
      <c r="G117" s="81"/>
      <c r="H117" s="74"/>
      <c r="I117" s="74"/>
      <c r="J117" s="74"/>
      <c r="K117" s="74"/>
      <c r="L117" s="74"/>
      <c r="M117" s="41"/>
      <c r="N117" s="41"/>
      <c r="O117" s="42"/>
      <c r="P117" s="42"/>
      <c r="Q117" s="41"/>
    </row>
    <row r="118" spans="1:17" ht="17.100000000000001" customHeight="1" x14ac:dyDescent="0.25">
      <c r="A118" s="7">
        <v>2013</v>
      </c>
      <c r="B118" s="29"/>
      <c r="C118" s="1"/>
      <c r="D118" s="30"/>
      <c r="E118" s="30"/>
      <c r="F118" s="31">
        <f>SUM(F119:F134)</f>
        <v>6678</v>
      </c>
      <c r="G118" s="31">
        <f t="shared" ref="G118:L118" si="19">SUM(G119:G134)</f>
        <v>29800</v>
      </c>
      <c r="H118" s="31">
        <f t="shared" si="19"/>
        <v>1091</v>
      </c>
      <c r="I118" s="31">
        <f t="shared" si="19"/>
        <v>5523982</v>
      </c>
      <c r="J118" s="31">
        <f t="shared" si="19"/>
        <v>25994087</v>
      </c>
      <c r="K118" s="31">
        <f t="shared" si="19"/>
        <v>534545</v>
      </c>
      <c r="L118" s="31">
        <f t="shared" si="19"/>
        <v>817247</v>
      </c>
      <c r="M118" s="61">
        <f>SUM(M119:M134)</f>
        <v>31921.013600000002</v>
      </c>
      <c r="N118" s="61">
        <f t="shared" ref="N118:O118" si="20">SUM(N119:N134)</f>
        <v>16565.034</v>
      </c>
      <c r="O118" s="61">
        <f t="shared" si="20"/>
        <v>58179.849354099999</v>
      </c>
      <c r="P118" s="61" t="s">
        <v>22</v>
      </c>
      <c r="Q118" s="61">
        <f>SUM(M118:O118)</f>
        <v>106665.8969541</v>
      </c>
    </row>
    <row r="119" spans="1:17" ht="28.5" x14ac:dyDescent="0.2">
      <c r="A119" s="37" t="s">
        <v>227</v>
      </c>
      <c r="B119" s="72" t="s">
        <v>228</v>
      </c>
      <c r="C119" s="36" t="s">
        <v>229</v>
      </c>
      <c r="D119" s="37" t="s">
        <v>230</v>
      </c>
      <c r="E119" s="38" t="s">
        <v>231</v>
      </c>
      <c r="F119" s="39">
        <v>227</v>
      </c>
      <c r="G119" s="39">
        <v>976</v>
      </c>
      <c r="H119" s="39">
        <v>8</v>
      </c>
      <c r="I119" s="39">
        <v>671099</v>
      </c>
      <c r="J119" s="39">
        <v>3219970</v>
      </c>
      <c r="K119" s="39">
        <v>15933</v>
      </c>
      <c r="L119" s="39">
        <v>62296</v>
      </c>
      <c r="M119" s="85" t="s">
        <v>28</v>
      </c>
      <c r="N119" s="41">
        <v>2257.337</v>
      </c>
      <c r="O119" s="42" t="s">
        <v>28</v>
      </c>
      <c r="P119" s="86" t="s">
        <v>22</v>
      </c>
      <c r="Q119" s="41">
        <f t="shared" ref="Q119" si="21">SUM(M119:O119)</f>
        <v>2257.337</v>
      </c>
    </row>
    <row r="120" spans="1:17" ht="28.5" x14ac:dyDescent="0.2">
      <c r="A120" s="45" t="s">
        <v>232</v>
      </c>
      <c r="B120" s="44" t="s">
        <v>30</v>
      </c>
      <c r="C120" s="44" t="s">
        <v>31</v>
      </c>
      <c r="D120" s="45" t="s">
        <v>233</v>
      </c>
      <c r="E120" s="38" t="s">
        <v>234</v>
      </c>
      <c r="F120" s="39">
        <v>2</v>
      </c>
      <c r="G120" s="39">
        <v>12</v>
      </c>
      <c r="H120" s="39">
        <v>0</v>
      </c>
      <c r="I120" s="39">
        <v>2610</v>
      </c>
      <c r="J120" s="39">
        <v>10597</v>
      </c>
      <c r="K120" s="39">
        <v>63</v>
      </c>
      <c r="L120" s="39">
        <v>122</v>
      </c>
      <c r="M120" s="85" t="s">
        <v>28</v>
      </c>
      <c r="N120" s="41">
        <v>1.5</v>
      </c>
      <c r="O120" s="42" t="s">
        <v>28</v>
      </c>
      <c r="P120" s="42" t="s">
        <v>22</v>
      </c>
      <c r="Q120" s="41">
        <f>SUM(M120:O120)</f>
        <v>1.5</v>
      </c>
    </row>
    <row r="121" spans="1:17" ht="28.5" x14ac:dyDescent="0.2">
      <c r="A121" s="45" t="s">
        <v>235</v>
      </c>
      <c r="B121" s="44"/>
      <c r="C121" s="44"/>
      <c r="D121" s="45" t="s">
        <v>236</v>
      </c>
      <c r="E121" s="38" t="s">
        <v>237</v>
      </c>
      <c r="F121" s="87">
        <v>0</v>
      </c>
      <c r="G121" s="87">
        <v>0</v>
      </c>
      <c r="H121" s="87">
        <v>0</v>
      </c>
      <c r="I121" s="87">
        <v>5454</v>
      </c>
      <c r="J121" s="87">
        <v>16801</v>
      </c>
      <c r="K121" s="87">
        <v>0</v>
      </c>
      <c r="L121" s="87">
        <v>0</v>
      </c>
      <c r="M121" s="85" t="s">
        <v>28</v>
      </c>
      <c r="N121" s="41">
        <v>1.5</v>
      </c>
      <c r="O121" s="42" t="s">
        <v>28</v>
      </c>
      <c r="P121" s="42" t="s">
        <v>22</v>
      </c>
      <c r="Q121" s="41">
        <f t="shared" ref="Q121:Q133" si="22">SUM(M121:O121)</f>
        <v>1.5</v>
      </c>
    </row>
    <row r="122" spans="1:17" ht="42.75" x14ac:dyDescent="0.2">
      <c r="A122" s="37" t="s">
        <v>238</v>
      </c>
      <c r="B122" s="44"/>
      <c r="C122" s="44"/>
      <c r="D122" s="45" t="s">
        <v>239</v>
      </c>
      <c r="E122" s="38" t="s">
        <v>240</v>
      </c>
      <c r="F122" s="87">
        <v>12</v>
      </c>
      <c r="G122" s="87">
        <v>4</v>
      </c>
      <c r="H122" s="87">
        <v>2</v>
      </c>
      <c r="I122" s="87">
        <v>20086</v>
      </c>
      <c r="J122" s="87" t="s">
        <v>241</v>
      </c>
      <c r="K122" s="87">
        <v>447</v>
      </c>
      <c r="L122" s="87">
        <v>899</v>
      </c>
      <c r="M122" s="41">
        <v>11.242000000000001</v>
      </c>
      <c r="N122" s="41" t="s">
        <v>28</v>
      </c>
      <c r="O122" s="42" t="s">
        <v>28</v>
      </c>
      <c r="P122" s="42" t="s">
        <v>22</v>
      </c>
      <c r="Q122" s="41">
        <f t="shared" si="22"/>
        <v>11.242000000000001</v>
      </c>
    </row>
    <row r="123" spans="1:17" ht="28.5" x14ac:dyDescent="0.2">
      <c r="A123" s="45" t="s">
        <v>242</v>
      </c>
      <c r="B123" s="44"/>
      <c r="C123" s="44"/>
      <c r="D123" s="45" t="s">
        <v>243</v>
      </c>
      <c r="E123" s="38" t="s">
        <v>244</v>
      </c>
      <c r="F123" s="88">
        <v>7</v>
      </c>
      <c r="G123" s="87">
        <v>4</v>
      </c>
      <c r="H123" s="87">
        <v>0</v>
      </c>
      <c r="I123" s="87">
        <v>1328</v>
      </c>
      <c r="J123" s="87">
        <v>6418</v>
      </c>
      <c r="K123" s="87">
        <v>23</v>
      </c>
      <c r="L123" s="89">
        <v>48</v>
      </c>
      <c r="M123" s="41">
        <v>1.8160000000000001</v>
      </c>
      <c r="N123" s="51" t="s">
        <v>28</v>
      </c>
      <c r="O123" s="42" t="s">
        <v>28</v>
      </c>
      <c r="P123" s="42" t="s">
        <v>22</v>
      </c>
      <c r="Q123" s="41">
        <f t="shared" si="22"/>
        <v>1.8160000000000001</v>
      </c>
    </row>
    <row r="124" spans="1:17" ht="28.5" x14ac:dyDescent="0.2">
      <c r="A124" s="45" t="s">
        <v>245</v>
      </c>
      <c r="B124" s="44"/>
      <c r="C124" s="44"/>
      <c r="D124" s="45" t="s">
        <v>246</v>
      </c>
      <c r="E124" s="38" t="s">
        <v>247</v>
      </c>
      <c r="F124" s="88">
        <v>3</v>
      </c>
      <c r="G124" s="87">
        <v>11</v>
      </c>
      <c r="H124" s="87">
        <v>0</v>
      </c>
      <c r="I124" s="87">
        <v>104353</v>
      </c>
      <c r="J124" s="87">
        <v>520329</v>
      </c>
      <c r="K124" s="87">
        <v>9</v>
      </c>
      <c r="L124" s="89">
        <v>33</v>
      </c>
      <c r="M124" s="41">
        <v>1540.96</v>
      </c>
      <c r="N124" s="41">
        <v>101.55</v>
      </c>
      <c r="O124" s="42" t="s">
        <v>28</v>
      </c>
      <c r="P124" s="42" t="s">
        <v>22</v>
      </c>
      <c r="Q124" s="41">
        <f t="shared" si="22"/>
        <v>1642.51</v>
      </c>
    </row>
    <row r="125" spans="1:17" ht="28.5" x14ac:dyDescent="0.2">
      <c r="A125" s="45" t="s">
        <v>248</v>
      </c>
      <c r="B125" s="44"/>
      <c r="C125" s="44"/>
      <c r="D125" s="45" t="s">
        <v>249</v>
      </c>
      <c r="E125" s="38" t="s">
        <v>250</v>
      </c>
      <c r="F125" s="88">
        <v>8</v>
      </c>
      <c r="G125" s="87">
        <v>10</v>
      </c>
      <c r="H125" s="87">
        <v>1</v>
      </c>
      <c r="I125" s="87">
        <v>3079</v>
      </c>
      <c r="J125" s="87">
        <v>13983</v>
      </c>
      <c r="K125" s="87">
        <v>63</v>
      </c>
      <c r="L125" s="89">
        <v>80</v>
      </c>
      <c r="M125" s="41">
        <v>0.46700000000000003</v>
      </c>
      <c r="N125" s="41">
        <v>47</v>
      </c>
      <c r="O125" s="42" t="s">
        <v>28</v>
      </c>
      <c r="P125" s="42" t="s">
        <v>22</v>
      </c>
      <c r="Q125" s="41">
        <f t="shared" si="22"/>
        <v>47.466999999999999</v>
      </c>
    </row>
    <row r="126" spans="1:17" ht="28.5" x14ac:dyDescent="0.2">
      <c r="A126" s="45" t="s">
        <v>251</v>
      </c>
      <c r="B126" s="44"/>
      <c r="C126" s="44"/>
      <c r="D126" s="45" t="s">
        <v>252</v>
      </c>
      <c r="E126" s="38" t="s">
        <v>253</v>
      </c>
      <c r="F126" s="47">
        <v>11</v>
      </c>
      <c r="G126" s="39">
        <v>7</v>
      </c>
      <c r="H126" s="39">
        <v>2</v>
      </c>
      <c r="I126" s="39">
        <v>90026</v>
      </c>
      <c r="J126" s="39">
        <v>407493</v>
      </c>
      <c r="K126" s="39">
        <v>2592</v>
      </c>
      <c r="L126" s="39">
        <v>18605</v>
      </c>
      <c r="M126" s="41">
        <v>1004.576</v>
      </c>
      <c r="N126" s="41">
        <v>573.83399999999995</v>
      </c>
      <c r="O126" s="42" t="s">
        <v>28</v>
      </c>
      <c r="P126" s="42" t="s">
        <v>22</v>
      </c>
      <c r="Q126" s="41">
        <f t="shared" si="22"/>
        <v>1578.4099999999999</v>
      </c>
    </row>
    <row r="127" spans="1:17" ht="42.75" x14ac:dyDescent="0.2">
      <c r="A127" s="45" t="s">
        <v>254</v>
      </c>
      <c r="B127" s="44"/>
      <c r="C127" s="44"/>
      <c r="D127" s="45" t="s">
        <v>255</v>
      </c>
      <c r="E127" s="38" t="s">
        <v>256</v>
      </c>
      <c r="F127" s="39">
        <v>32</v>
      </c>
      <c r="G127" s="39">
        <v>30</v>
      </c>
      <c r="H127" s="39">
        <v>3</v>
      </c>
      <c r="I127" s="39">
        <v>697263</v>
      </c>
      <c r="J127" s="39">
        <v>3110218</v>
      </c>
      <c r="K127" s="39">
        <v>654</v>
      </c>
      <c r="L127" s="39">
        <v>1987</v>
      </c>
      <c r="M127" s="41">
        <v>784.48</v>
      </c>
      <c r="N127" s="41">
        <v>610.16999999999996</v>
      </c>
      <c r="O127" s="42" t="s">
        <v>28</v>
      </c>
      <c r="P127" s="42" t="s">
        <v>22</v>
      </c>
      <c r="Q127" s="41">
        <f t="shared" si="22"/>
        <v>1394.65</v>
      </c>
    </row>
    <row r="128" spans="1:17" ht="28.5" x14ac:dyDescent="0.2">
      <c r="A128" s="45" t="s">
        <v>257</v>
      </c>
      <c r="B128" s="44"/>
      <c r="C128" s="44"/>
      <c r="D128" s="45" t="s">
        <v>258</v>
      </c>
      <c r="E128" s="38" t="s">
        <v>259</v>
      </c>
      <c r="F128" s="74">
        <v>1</v>
      </c>
      <c r="G128" s="74">
        <v>1</v>
      </c>
      <c r="H128" s="74">
        <v>0</v>
      </c>
      <c r="I128" s="74">
        <v>3699</v>
      </c>
      <c r="J128" s="74">
        <v>17741</v>
      </c>
      <c r="K128" s="74">
        <v>0</v>
      </c>
      <c r="L128" s="74">
        <v>10</v>
      </c>
      <c r="M128" s="42" t="s">
        <v>28</v>
      </c>
      <c r="N128" s="41">
        <v>7.0000000000000007E-2</v>
      </c>
      <c r="O128" s="42" t="s">
        <v>28</v>
      </c>
      <c r="P128" s="42" t="s">
        <v>22</v>
      </c>
      <c r="Q128" s="41">
        <f t="shared" si="22"/>
        <v>7.0000000000000007E-2</v>
      </c>
    </row>
    <row r="129" spans="1:17" ht="28.5" x14ac:dyDescent="0.2">
      <c r="A129" s="45" t="s">
        <v>260</v>
      </c>
      <c r="D129" s="84" t="s">
        <v>261</v>
      </c>
      <c r="E129" s="38" t="s">
        <v>262</v>
      </c>
      <c r="F129" s="87">
        <v>4</v>
      </c>
      <c r="G129" s="87">
        <v>16</v>
      </c>
      <c r="H129" s="87">
        <v>2</v>
      </c>
      <c r="I129" s="87">
        <v>17041</v>
      </c>
      <c r="J129" s="87">
        <v>79127</v>
      </c>
      <c r="K129" s="87">
        <v>586</v>
      </c>
      <c r="L129" s="87">
        <v>2877</v>
      </c>
      <c r="M129" s="41">
        <v>32.316000000000003</v>
      </c>
      <c r="N129" s="41">
        <v>308.02300000000002</v>
      </c>
      <c r="O129" s="42" t="s">
        <v>28</v>
      </c>
      <c r="P129" s="42" t="s">
        <v>22</v>
      </c>
      <c r="Q129" s="41">
        <f t="shared" si="22"/>
        <v>340.33900000000006</v>
      </c>
    </row>
    <row r="130" spans="1:17" ht="28.5" x14ac:dyDescent="0.2">
      <c r="A130" s="45" t="s">
        <v>263</v>
      </c>
      <c r="D130" s="84" t="s">
        <v>264</v>
      </c>
      <c r="E130" s="38" t="s">
        <v>265</v>
      </c>
      <c r="F130" s="87">
        <v>31</v>
      </c>
      <c r="G130" s="87">
        <v>8</v>
      </c>
      <c r="H130" s="87">
        <v>2</v>
      </c>
      <c r="I130" s="87">
        <v>124147</v>
      </c>
      <c r="J130" s="87">
        <v>592893</v>
      </c>
      <c r="K130" s="87">
        <v>81</v>
      </c>
      <c r="L130" s="87">
        <v>79</v>
      </c>
      <c r="M130" s="41">
        <v>56.110599999999998</v>
      </c>
      <c r="N130" s="41">
        <v>133.57</v>
      </c>
      <c r="O130" s="42" t="s">
        <v>28</v>
      </c>
      <c r="P130" s="42" t="s">
        <v>22</v>
      </c>
      <c r="Q130" s="41">
        <f t="shared" si="22"/>
        <v>189.6806</v>
      </c>
    </row>
    <row r="131" spans="1:17" ht="28.5" x14ac:dyDescent="0.2">
      <c r="A131" s="45" t="s">
        <v>266</v>
      </c>
      <c r="D131" s="84"/>
      <c r="E131" s="38" t="s">
        <v>267</v>
      </c>
      <c r="F131" s="87">
        <v>20</v>
      </c>
      <c r="G131" s="87">
        <v>0</v>
      </c>
      <c r="H131" s="87">
        <v>2</v>
      </c>
      <c r="I131" s="87">
        <v>56387</v>
      </c>
      <c r="J131" s="87">
        <v>265538</v>
      </c>
      <c r="K131" s="87">
        <v>307</v>
      </c>
      <c r="L131" s="87">
        <v>1303</v>
      </c>
      <c r="M131" s="41">
        <v>65.06</v>
      </c>
      <c r="N131" s="41">
        <v>71.995000000000005</v>
      </c>
      <c r="O131" s="42" t="s">
        <v>28</v>
      </c>
      <c r="P131" s="42" t="s">
        <v>22</v>
      </c>
      <c r="Q131" s="41">
        <f t="shared" si="22"/>
        <v>137.05500000000001</v>
      </c>
    </row>
    <row r="132" spans="1:17" ht="28.5" x14ac:dyDescent="0.2">
      <c r="A132" s="45" t="s">
        <v>268</v>
      </c>
      <c r="D132" s="84" t="s">
        <v>269</v>
      </c>
      <c r="E132" s="38" t="s">
        <v>270</v>
      </c>
      <c r="F132" s="39">
        <v>15</v>
      </c>
      <c r="G132" s="39">
        <v>32</v>
      </c>
      <c r="H132" s="39">
        <v>5</v>
      </c>
      <c r="I132" s="39">
        <v>247448</v>
      </c>
      <c r="J132" s="39">
        <v>1389029</v>
      </c>
      <c r="K132" s="39">
        <v>20787</v>
      </c>
      <c r="L132" s="39">
        <v>101014</v>
      </c>
      <c r="M132" s="41">
        <v>3172.2289999999998</v>
      </c>
      <c r="N132" s="41">
        <v>130.321</v>
      </c>
      <c r="O132" s="42" t="s">
        <v>28</v>
      </c>
      <c r="P132" s="42" t="s">
        <v>22</v>
      </c>
      <c r="Q132" s="41">
        <f t="shared" si="22"/>
        <v>3302.5499999999997</v>
      </c>
    </row>
    <row r="133" spans="1:17" ht="28.5" x14ac:dyDescent="0.2">
      <c r="A133" s="45" t="s">
        <v>271</v>
      </c>
      <c r="D133" s="84" t="s">
        <v>272</v>
      </c>
      <c r="E133" s="38" t="s">
        <v>273</v>
      </c>
      <c r="F133" s="47">
        <v>5</v>
      </c>
      <c r="G133" s="39">
        <v>1</v>
      </c>
      <c r="H133" s="39">
        <v>2</v>
      </c>
      <c r="I133" s="39">
        <v>55369</v>
      </c>
      <c r="J133" s="39">
        <v>265769</v>
      </c>
      <c r="K133" s="39">
        <v>3837</v>
      </c>
      <c r="L133" s="39">
        <v>32745</v>
      </c>
      <c r="M133" s="41">
        <v>3.714</v>
      </c>
      <c r="N133" s="41">
        <v>272.92399999999998</v>
      </c>
      <c r="O133" s="42" t="s">
        <v>28</v>
      </c>
      <c r="P133" s="42" t="s">
        <v>22</v>
      </c>
      <c r="Q133" s="41">
        <f t="shared" si="22"/>
        <v>276.63799999999998</v>
      </c>
    </row>
    <row r="134" spans="1:17" ht="42.75" x14ac:dyDescent="0.2">
      <c r="A134" s="54" t="s">
        <v>274</v>
      </c>
      <c r="B134" s="9"/>
      <c r="C134" s="10"/>
      <c r="D134" s="90" t="s">
        <v>275</v>
      </c>
      <c r="E134" s="55" t="s">
        <v>276</v>
      </c>
      <c r="F134" s="57">
        <v>6300</v>
      </c>
      <c r="G134" s="57">
        <v>28688</v>
      </c>
      <c r="H134" s="57">
        <v>1062</v>
      </c>
      <c r="I134" s="57">
        <v>3424593</v>
      </c>
      <c r="J134" s="57">
        <v>16078181</v>
      </c>
      <c r="K134" s="57">
        <v>489163</v>
      </c>
      <c r="L134" s="57">
        <v>595149</v>
      </c>
      <c r="M134" s="58">
        <v>25248.043000000001</v>
      </c>
      <c r="N134" s="58">
        <v>12055.24</v>
      </c>
      <c r="O134" s="58">
        <v>58179.849354099999</v>
      </c>
      <c r="P134" s="60" t="s">
        <v>22</v>
      </c>
      <c r="Q134" s="58">
        <f>SUM(M134:O134)</f>
        <v>95483.132354100002</v>
      </c>
    </row>
    <row r="135" spans="1:17" x14ac:dyDescent="0.2">
      <c r="M135" s="67"/>
      <c r="N135" s="67"/>
      <c r="O135" s="67"/>
      <c r="P135" s="67"/>
      <c r="Q135" s="68" t="s">
        <v>441</v>
      </c>
    </row>
    <row r="136" spans="1:17" ht="15" x14ac:dyDescent="0.25">
      <c r="A136" s="1" t="s">
        <v>443</v>
      </c>
      <c r="D136" s="84"/>
      <c r="E136" s="38"/>
      <c r="F136" s="39"/>
      <c r="G136" s="39"/>
      <c r="H136" s="39"/>
      <c r="I136" s="1" t="s">
        <v>442</v>
      </c>
      <c r="J136" s="39"/>
      <c r="K136" s="39"/>
      <c r="L136" s="39"/>
      <c r="M136" s="41"/>
      <c r="N136" s="41"/>
      <c r="O136" s="41"/>
      <c r="P136" s="42"/>
      <c r="Q136" s="41"/>
    </row>
    <row r="137" spans="1:17" ht="15" x14ac:dyDescent="0.2">
      <c r="A137" s="6" t="s">
        <v>1</v>
      </c>
      <c r="D137" s="84"/>
      <c r="E137" s="38"/>
      <c r="F137" s="39"/>
      <c r="G137" s="39"/>
      <c r="H137" s="39"/>
      <c r="I137" s="39"/>
      <c r="J137" s="39"/>
      <c r="K137" s="39"/>
      <c r="L137" s="39"/>
      <c r="M137" s="41"/>
      <c r="N137" s="41"/>
      <c r="O137" s="41"/>
      <c r="P137" s="42"/>
      <c r="Q137" s="41"/>
    </row>
    <row r="138" spans="1:17" ht="15" x14ac:dyDescent="0.25">
      <c r="A138" s="1" t="s">
        <v>433</v>
      </c>
      <c r="D138" s="84"/>
      <c r="E138" s="38"/>
      <c r="F138" s="39"/>
      <c r="G138" s="39"/>
      <c r="H138" s="39"/>
      <c r="I138" s="39"/>
      <c r="J138" s="39"/>
      <c r="K138" s="39"/>
      <c r="L138" s="39"/>
      <c r="M138" s="41"/>
      <c r="N138" s="41"/>
      <c r="O138" s="41"/>
      <c r="P138" s="42"/>
      <c r="Q138" s="41"/>
    </row>
    <row r="139" spans="1:17" ht="5.0999999999999996" customHeight="1" x14ac:dyDescent="0.25">
      <c r="A139" s="1"/>
      <c r="D139" s="84"/>
      <c r="E139" s="38"/>
      <c r="F139" s="39"/>
      <c r="G139" s="39"/>
      <c r="H139" s="39"/>
      <c r="I139" s="39"/>
      <c r="J139" s="39"/>
      <c r="K139" s="39"/>
      <c r="L139" s="39"/>
      <c r="M139" s="41"/>
      <c r="N139" s="41"/>
      <c r="O139" s="41"/>
      <c r="P139" s="42"/>
      <c r="Q139" s="41"/>
    </row>
    <row r="140" spans="1:17" ht="15.75" customHeight="1" x14ac:dyDescent="0.2">
      <c r="A140" s="125" t="s">
        <v>2</v>
      </c>
      <c r="B140" s="126" t="s">
        <v>434</v>
      </c>
      <c r="C140" s="126" t="s">
        <v>435</v>
      </c>
      <c r="D140" s="127" t="s">
        <v>3</v>
      </c>
      <c r="E140" s="125" t="s">
        <v>4</v>
      </c>
      <c r="F140" s="122" t="s">
        <v>5</v>
      </c>
      <c r="G140" s="122"/>
      <c r="H140" s="122"/>
      <c r="I140" s="122" t="s">
        <v>6</v>
      </c>
      <c r="J140" s="122"/>
      <c r="K140" s="128" t="s">
        <v>7</v>
      </c>
      <c r="L140" s="128"/>
      <c r="M140" s="132" t="s">
        <v>8</v>
      </c>
      <c r="N140" s="133"/>
      <c r="O140" s="134"/>
      <c r="P140" s="130" t="s">
        <v>9</v>
      </c>
      <c r="Q140" s="130"/>
    </row>
    <row r="141" spans="1:17" ht="15" x14ac:dyDescent="0.2">
      <c r="A141" s="125"/>
      <c r="B141" s="126"/>
      <c r="C141" s="126"/>
      <c r="D141" s="127"/>
      <c r="E141" s="125"/>
      <c r="F141" s="122"/>
      <c r="G141" s="122"/>
      <c r="H141" s="122"/>
      <c r="I141" s="122"/>
      <c r="J141" s="122"/>
      <c r="K141" s="128"/>
      <c r="L141" s="128"/>
      <c r="M141" s="129" t="s">
        <v>10</v>
      </c>
      <c r="N141" s="129"/>
      <c r="O141" s="129"/>
      <c r="P141" s="130"/>
      <c r="Q141" s="130"/>
    </row>
    <row r="142" spans="1:17" ht="30" x14ac:dyDescent="0.2">
      <c r="A142" s="125"/>
      <c r="B142" s="126"/>
      <c r="C142" s="126"/>
      <c r="D142" s="127"/>
      <c r="E142" s="125"/>
      <c r="F142" s="13" t="s">
        <v>11</v>
      </c>
      <c r="G142" s="13" t="s">
        <v>12</v>
      </c>
      <c r="H142" s="13" t="s">
        <v>13</v>
      </c>
      <c r="I142" s="13" t="s">
        <v>14</v>
      </c>
      <c r="J142" s="13" t="s">
        <v>15</v>
      </c>
      <c r="K142" s="13" t="s">
        <v>16</v>
      </c>
      <c r="L142" s="13" t="s">
        <v>17</v>
      </c>
      <c r="M142" s="14" t="s">
        <v>18</v>
      </c>
      <c r="N142" s="14" t="s">
        <v>19</v>
      </c>
      <c r="O142" s="15" t="s">
        <v>20</v>
      </c>
      <c r="P142" s="130"/>
      <c r="Q142" s="130"/>
    </row>
    <row r="143" spans="1:17" ht="5.0999999999999996" customHeight="1" x14ac:dyDescent="0.2">
      <c r="A143" s="17"/>
      <c r="B143" s="18"/>
      <c r="C143" s="18"/>
      <c r="D143" s="19"/>
      <c r="E143" s="17"/>
      <c r="F143" s="20"/>
      <c r="G143" s="20"/>
      <c r="H143" s="20"/>
      <c r="I143" s="20"/>
      <c r="J143" s="20"/>
      <c r="K143" s="20"/>
      <c r="L143" s="20"/>
      <c r="M143" s="69"/>
      <c r="N143" s="69"/>
      <c r="O143" s="70"/>
      <c r="P143" s="71"/>
      <c r="Q143" s="71"/>
    </row>
    <row r="144" spans="1:17" ht="17.100000000000001" customHeight="1" x14ac:dyDescent="0.25">
      <c r="A144" s="7">
        <v>2014</v>
      </c>
      <c r="B144" s="29"/>
      <c r="C144" s="12"/>
      <c r="D144" s="30"/>
      <c r="E144" s="30"/>
      <c r="F144" s="91">
        <f>SUM(F145:F155)</f>
        <v>301</v>
      </c>
      <c r="G144" s="91">
        <f t="shared" ref="G144:L144" si="23">SUM(G145:G155)</f>
        <v>3335</v>
      </c>
      <c r="H144" s="91">
        <f t="shared" si="23"/>
        <v>32</v>
      </c>
      <c r="I144" s="91">
        <f t="shared" si="23"/>
        <v>2988919</v>
      </c>
      <c r="J144" s="91">
        <f t="shared" si="23"/>
        <v>13442085</v>
      </c>
      <c r="K144" s="92">
        <f t="shared" si="23"/>
        <v>159932</v>
      </c>
      <c r="L144" s="92">
        <f t="shared" si="23"/>
        <v>791781</v>
      </c>
      <c r="M144" s="32">
        <f>SUM(M145:M155)</f>
        <v>42716.633267999998</v>
      </c>
      <c r="N144" s="32">
        <f t="shared" ref="N144:O144" si="24">SUM(N145:N155)</f>
        <v>10535.029612999999</v>
      </c>
      <c r="O144" s="32">
        <f t="shared" si="24"/>
        <v>274.13647200000003</v>
      </c>
      <c r="P144" s="65" t="s">
        <v>22</v>
      </c>
      <c r="Q144" s="32">
        <f>SUM(M144:O144)</f>
        <v>53525.799352999995</v>
      </c>
    </row>
    <row r="145" spans="1:17" ht="28.5" x14ac:dyDescent="0.2">
      <c r="A145" s="45" t="s">
        <v>277</v>
      </c>
      <c r="B145" s="44" t="s">
        <v>30</v>
      </c>
      <c r="C145" s="44" t="s">
        <v>31</v>
      </c>
      <c r="D145" s="45" t="s">
        <v>278</v>
      </c>
      <c r="E145" s="38" t="s">
        <v>279</v>
      </c>
      <c r="F145" s="39">
        <v>70</v>
      </c>
      <c r="G145" s="39">
        <v>86</v>
      </c>
      <c r="H145" s="39">
        <v>9</v>
      </c>
      <c r="I145" s="39">
        <v>236449</v>
      </c>
      <c r="J145" s="39">
        <v>1092398</v>
      </c>
      <c r="K145" s="39">
        <v>1704</v>
      </c>
      <c r="L145" s="39">
        <v>2327</v>
      </c>
      <c r="M145" s="41">
        <v>293.08999999999997</v>
      </c>
      <c r="N145" s="41">
        <v>2674.915</v>
      </c>
      <c r="O145" s="41">
        <v>26.728999999999999</v>
      </c>
      <c r="P145" s="42" t="s">
        <v>22</v>
      </c>
      <c r="Q145" s="41">
        <f>SUM(M145:O145)</f>
        <v>2994.7339999999999</v>
      </c>
    </row>
    <row r="146" spans="1:17" ht="28.5" x14ac:dyDescent="0.2">
      <c r="A146" s="45" t="s">
        <v>280</v>
      </c>
      <c r="B146" s="44"/>
      <c r="C146" s="44"/>
      <c r="D146" s="45" t="s">
        <v>281</v>
      </c>
      <c r="E146" s="45" t="s">
        <v>282</v>
      </c>
      <c r="F146" s="87">
        <v>6</v>
      </c>
      <c r="G146" s="87">
        <v>1</v>
      </c>
      <c r="H146" s="87">
        <v>0</v>
      </c>
      <c r="I146" s="87">
        <v>10482</v>
      </c>
      <c r="J146" s="87">
        <v>47740</v>
      </c>
      <c r="K146" s="87">
        <v>33</v>
      </c>
      <c r="L146" s="87">
        <v>394</v>
      </c>
      <c r="M146" s="41">
        <v>0.60699999999999998</v>
      </c>
      <c r="N146" s="41">
        <v>8.5350000000000001</v>
      </c>
      <c r="O146" s="42" t="s">
        <v>28</v>
      </c>
      <c r="P146" s="42" t="s">
        <v>22</v>
      </c>
      <c r="Q146" s="41">
        <f t="shared" ref="Q146:Q154" si="25">SUM(M146:O146)</f>
        <v>9.1419999999999995</v>
      </c>
    </row>
    <row r="147" spans="1:17" ht="28.5" x14ac:dyDescent="0.2">
      <c r="A147" s="37" t="s">
        <v>283</v>
      </c>
      <c r="B147" s="44"/>
      <c r="C147" s="44"/>
      <c r="D147" s="45" t="s">
        <v>284</v>
      </c>
      <c r="E147" s="45" t="s">
        <v>285</v>
      </c>
      <c r="F147" s="87">
        <v>0</v>
      </c>
      <c r="G147" s="87">
        <v>0</v>
      </c>
      <c r="H147" s="87">
        <v>0</v>
      </c>
      <c r="I147" s="87">
        <v>3891</v>
      </c>
      <c r="J147" s="87">
        <v>19329</v>
      </c>
      <c r="K147" s="87">
        <v>0</v>
      </c>
      <c r="L147" s="87">
        <v>0</v>
      </c>
      <c r="M147" s="42" t="s">
        <v>28</v>
      </c>
      <c r="N147" s="42" t="s">
        <v>28</v>
      </c>
      <c r="O147" s="42" t="s">
        <v>28</v>
      </c>
      <c r="P147" s="131" t="s">
        <v>28</v>
      </c>
      <c r="Q147" s="131"/>
    </row>
    <row r="148" spans="1:17" ht="28.5" x14ac:dyDescent="0.2">
      <c r="A148" s="45" t="s">
        <v>286</v>
      </c>
      <c r="B148" s="44"/>
      <c r="C148" s="44"/>
      <c r="D148" s="45" t="s">
        <v>38</v>
      </c>
      <c r="E148" s="45" t="s">
        <v>287</v>
      </c>
      <c r="F148" s="88">
        <v>106</v>
      </c>
      <c r="G148" s="87">
        <v>1257</v>
      </c>
      <c r="H148" s="87">
        <v>5</v>
      </c>
      <c r="I148" s="87">
        <v>1028319</v>
      </c>
      <c r="J148" s="87">
        <v>4673967</v>
      </c>
      <c r="K148" s="87">
        <v>112067</v>
      </c>
      <c r="L148" s="89">
        <v>521613</v>
      </c>
      <c r="M148" s="41">
        <v>33849.190267999998</v>
      </c>
      <c r="N148" s="41">
        <v>4520.012612999999</v>
      </c>
      <c r="O148" s="41">
        <v>247.40747200000001</v>
      </c>
      <c r="P148" s="42" t="s">
        <v>22</v>
      </c>
      <c r="Q148" s="41">
        <f t="shared" si="25"/>
        <v>38616.610352999996</v>
      </c>
    </row>
    <row r="149" spans="1:17" x14ac:dyDescent="0.2">
      <c r="A149" s="45" t="s">
        <v>288</v>
      </c>
      <c r="B149" s="44"/>
      <c r="C149" s="44"/>
      <c r="D149" s="45" t="s">
        <v>289</v>
      </c>
      <c r="E149" s="93" t="s">
        <v>290</v>
      </c>
      <c r="F149" s="47">
        <v>0</v>
      </c>
      <c r="G149" s="39">
        <v>15</v>
      </c>
      <c r="H149" s="39">
        <v>0</v>
      </c>
      <c r="I149" s="39">
        <v>214</v>
      </c>
      <c r="J149" s="39">
        <v>831</v>
      </c>
      <c r="K149" s="39">
        <v>47</v>
      </c>
      <c r="L149" s="39">
        <v>266</v>
      </c>
      <c r="M149" s="42" t="s">
        <v>28</v>
      </c>
      <c r="N149" s="51" t="s">
        <v>28</v>
      </c>
      <c r="O149" s="42" t="s">
        <v>28</v>
      </c>
      <c r="P149" s="131" t="s">
        <v>28</v>
      </c>
      <c r="Q149" s="131"/>
    </row>
    <row r="150" spans="1:17" x14ac:dyDescent="0.2">
      <c r="A150" s="45" t="s">
        <v>291</v>
      </c>
      <c r="B150" s="44"/>
      <c r="C150" s="44"/>
      <c r="D150" s="45" t="s">
        <v>292</v>
      </c>
      <c r="E150" s="45" t="s">
        <v>293</v>
      </c>
      <c r="F150" s="39">
        <v>2</v>
      </c>
      <c r="G150" s="39">
        <v>0</v>
      </c>
      <c r="H150" s="39">
        <v>0</v>
      </c>
      <c r="I150" s="39">
        <v>4355</v>
      </c>
      <c r="J150" s="39">
        <v>15769</v>
      </c>
      <c r="K150" s="39">
        <v>0</v>
      </c>
      <c r="L150" s="39">
        <v>0</v>
      </c>
      <c r="M150" s="41">
        <v>1.6240000000000001</v>
      </c>
      <c r="N150" s="51" t="s">
        <v>28</v>
      </c>
      <c r="O150" s="42" t="s">
        <v>28</v>
      </c>
      <c r="P150" s="42" t="s">
        <v>22</v>
      </c>
      <c r="Q150" s="41">
        <f t="shared" si="25"/>
        <v>1.6240000000000001</v>
      </c>
    </row>
    <row r="151" spans="1:17" ht="42.75" x14ac:dyDescent="0.2">
      <c r="A151" s="45" t="s">
        <v>294</v>
      </c>
      <c r="B151" s="44"/>
      <c r="C151" s="44"/>
      <c r="D151" s="45" t="s">
        <v>295</v>
      </c>
      <c r="E151" s="45" t="s">
        <v>296</v>
      </c>
      <c r="F151" s="74">
        <v>5</v>
      </c>
      <c r="G151" s="74">
        <v>2</v>
      </c>
      <c r="H151" s="74">
        <v>0</v>
      </c>
      <c r="I151" s="74">
        <v>116733</v>
      </c>
      <c r="J151" s="74">
        <v>508367</v>
      </c>
      <c r="K151" s="74">
        <v>194</v>
      </c>
      <c r="L151" s="74">
        <v>2145</v>
      </c>
      <c r="M151" s="41">
        <v>1111.4179999999999</v>
      </c>
      <c r="N151" s="41">
        <v>84.691000000000003</v>
      </c>
      <c r="O151" s="42" t="s">
        <v>28</v>
      </c>
      <c r="P151" s="42" t="s">
        <v>22</v>
      </c>
      <c r="Q151" s="41">
        <f t="shared" si="25"/>
        <v>1196.1089999999999</v>
      </c>
    </row>
    <row r="152" spans="1:17" ht="42.75" x14ac:dyDescent="0.2">
      <c r="A152" s="45" t="s">
        <v>297</v>
      </c>
      <c r="B152" s="44"/>
      <c r="C152" s="44"/>
      <c r="D152" s="45" t="s">
        <v>298</v>
      </c>
      <c r="E152" s="45" t="s">
        <v>299</v>
      </c>
      <c r="F152" s="87">
        <v>18</v>
      </c>
      <c r="G152" s="87">
        <v>16</v>
      </c>
      <c r="H152" s="87">
        <v>4</v>
      </c>
      <c r="I152" s="87">
        <v>453190</v>
      </c>
      <c r="J152" s="87">
        <v>2052141</v>
      </c>
      <c r="K152" s="87">
        <v>2256</v>
      </c>
      <c r="L152" s="87">
        <v>9335</v>
      </c>
      <c r="M152" s="41">
        <v>3105.674</v>
      </c>
      <c r="N152" s="41">
        <v>646.01800000000003</v>
      </c>
      <c r="O152" s="42" t="s">
        <v>28</v>
      </c>
      <c r="P152" s="42" t="s">
        <v>22</v>
      </c>
      <c r="Q152" s="41">
        <f t="shared" si="25"/>
        <v>3751.692</v>
      </c>
    </row>
    <row r="153" spans="1:17" ht="42.75" x14ac:dyDescent="0.2">
      <c r="A153" s="45" t="s">
        <v>300</v>
      </c>
      <c r="B153" s="44"/>
      <c r="C153" s="44"/>
      <c r="D153" s="45" t="s">
        <v>301</v>
      </c>
      <c r="E153" s="45" t="s">
        <v>302</v>
      </c>
      <c r="F153" s="39">
        <v>4</v>
      </c>
      <c r="G153" s="39">
        <v>2</v>
      </c>
      <c r="H153" s="39">
        <v>8</v>
      </c>
      <c r="I153" s="39">
        <v>13182</v>
      </c>
      <c r="J153" s="39">
        <v>65239</v>
      </c>
      <c r="K153" s="39">
        <v>343</v>
      </c>
      <c r="L153" s="39">
        <v>3399</v>
      </c>
      <c r="M153" s="42" t="s">
        <v>28</v>
      </c>
      <c r="N153" s="51" t="s">
        <v>28</v>
      </c>
      <c r="O153" s="42" t="s">
        <v>28</v>
      </c>
      <c r="P153" s="131" t="s">
        <v>28</v>
      </c>
      <c r="Q153" s="131"/>
    </row>
    <row r="154" spans="1:17" ht="42.75" x14ac:dyDescent="0.2">
      <c r="A154" s="45" t="s">
        <v>303</v>
      </c>
      <c r="B154" s="44"/>
      <c r="C154" s="44"/>
      <c r="D154" s="45" t="s">
        <v>304</v>
      </c>
      <c r="E154" s="45" t="s">
        <v>305</v>
      </c>
      <c r="F154" s="47">
        <v>24</v>
      </c>
      <c r="G154" s="39">
        <v>1913</v>
      </c>
      <c r="H154" s="39">
        <v>0</v>
      </c>
      <c r="I154" s="39">
        <v>992729</v>
      </c>
      <c r="J154" s="39">
        <v>4363677</v>
      </c>
      <c r="K154" s="39">
        <v>42634</v>
      </c>
      <c r="L154" s="39">
        <v>249433</v>
      </c>
      <c r="M154" s="41">
        <v>3635.8240000000001</v>
      </c>
      <c r="N154" s="41">
        <v>2048.4749999999999</v>
      </c>
      <c r="O154" s="42" t="s">
        <v>28</v>
      </c>
      <c r="P154" s="42" t="s">
        <v>22</v>
      </c>
      <c r="Q154" s="41">
        <f t="shared" si="25"/>
        <v>5684.299</v>
      </c>
    </row>
    <row r="155" spans="1:17" ht="42.75" x14ac:dyDescent="0.2">
      <c r="A155" s="54" t="s">
        <v>306</v>
      </c>
      <c r="B155" s="53"/>
      <c r="C155" s="53"/>
      <c r="D155" s="54" t="s">
        <v>307</v>
      </c>
      <c r="E155" s="54" t="s">
        <v>308</v>
      </c>
      <c r="F155" s="57">
        <v>66</v>
      </c>
      <c r="G155" s="57">
        <v>43</v>
      </c>
      <c r="H155" s="57">
        <v>6</v>
      </c>
      <c r="I155" s="57">
        <v>129375</v>
      </c>
      <c r="J155" s="57">
        <v>602627</v>
      </c>
      <c r="K155" s="57">
        <v>654</v>
      </c>
      <c r="L155" s="57">
        <v>2869</v>
      </c>
      <c r="M155" s="58">
        <v>719.20600000000002</v>
      </c>
      <c r="N155" s="58">
        <v>552.38300000000004</v>
      </c>
      <c r="O155" s="60" t="s">
        <v>28</v>
      </c>
      <c r="P155" s="60" t="s">
        <v>22</v>
      </c>
      <c r="Q155" s="58">
        <f>SUM(M155:O155)</f>
        <v>1271.5889999999999</v>
      </c>
    </row>
    <row r="156" spans="1:17" s="2" customFormat="1" ht="17.100000000000001" customHeight="1" x14ac:dyDescent="0.25">
      <c r="A156" s="7">
        <v>2015</v>
      </c>
      <c r="B156" s="29"/>
      <c r="C156" s="29"/>
      <c r="D156" s="19"/>
      <c r="E156" s="19"/>
      <c r="F156" s="92">
        <f>SUM(F157:F170)</f>
        <v>173</v>
      </c>
      <c r="G156" s="92">
        <f t="shared" ref="G156:L156" si="26">SUM(G157:G170)</f>
        <v>159</v>
      </c>
      <c r="H156" s="92">
        <f t="shared" si="26"/>
        <v>35</v>
      </c>
      <c r="I156" s="92">
        <f t="shared" si="26"/>
        <v>2728302</v>
      </c>
      <c r="J156" s="92">
        <f t="shared" si="26"/>
        <v>12389161</v>
      </c>
      <c r="K156" s="92">
        <f t="shared" si="26"/>
        <v>129803</v>
      </c>
      <c r="L156" s="92">
        <f t="shared" si="26"/>
        <v>334148</v>
      </c>
      <c r="M156" s="32">
        <f>SUM(M157:M170)</f>
        <v>32366.265303999997</v>
      </c>
      <c r="N156" s="32">
        <f t="shared" ref="N156:O156" si="27">SUM(N157:N170)</f>
        <v>8348.7861529999991</v>
      </c>
      <c r="O156" s="32">
        <f t="shared" si="27"/>
        <v>29.706530999999998</v>
      </c>
      <c r="P156" s="33" t="s">
        <v>22</v>
      </c>
      <c r="Q156" s="32">
        <f>SUM(M156:O156)</f>
        <v>40744.757987999998</v>
      </c>
    </row>
    <row r="157" spans="1:17" ht="85.5" x14ac:dyDescent="0.2">
      <c r="A157" s="37" t="s">
        <v>309</v>
      </c>
      <c r="B157" s="36" t="s">
        <v>30</v>
      </c>
      <c r="C157" s="36" t="s">
        <v>310</v>
      </c>
      <c r="D157" s="37" t="s">
        <v>311</v>
      </c>
      <c r="E157" s="38" t="s">
        <v>312</v>
      </c>
      <c r="F157" s="87">
        <v>0</v>
      </c>
      <c r="G157" s="87">
        <v>0</v>
      </c>
      <c r="H157" s="87">
        <v>0</v>
      </c>
      <c r="I157" s="87">
        <v>1481994</v>
      </c>
      <c r="J157" s="87">
        <v>6962727</v>
      </c>
      <c r="K157" s="87">
        <v>0</v>
      </c>
      <c r="L157" s="87">
        <v>0</v>
      </c>
      <c r="M157" s="41">
        <v>12834.279</v>
      </c>
      <c r="N157" s="51" t="s">
        <v>28</v>
      </c>
      <c r="O157" s="42" t="s">
        <v>28</v>
      </c>
      <c r="P157" s="94" t="s">
        <v>22</v>
      </c>
      <c r="Q157" s="41">
        <f t="shared" ref="Q157" si="28">SUM(M157:O157)</f>
        <v>12834.279</v>
      </c>
    </row>
    <row r="158" spans="1:17" ht="28.5" x14ac:dyDescent="0.2">
      <c r="A158" s="45" t="s">
        <v>313</v>
      </c>
      <c r="C158" s="44" t="s">
        <v>31</v>
      </c>
      <c r="D158" s="45" t="s">
        <v>314</v>
      </c>
      <c r="E158" s="38" t="s">
        <v>315</v>
      </c>
      <c r="F158" s="87">
        <v>2</v>
      </c>
      <c r="G158" s="87">
        <v>0</v>
      </c>
      <c r="H158" s="87">
        <v>0</v>
      </c>
      <c r="I158" s="87">
        <v>25201</v>
      </c>
      <c r="J158" s="87">
        <v>106808</v>
      </c>
      <c r="K158" s="87">
        <v>49</v>
      </c>
      <c r="L158" s="87">
        <v>491</v>
      </c>
      <c r="M158" s="41">
        <v>507.446867</v>
      </c>
      <c r="N158" s="41">
        <v>829.81575299999997</v>
      </c>
      <c r="O158" s="42" t="s">
        <v>28</v>
      </c>
      <c r="P158" s="94" t="s">
        <v>22</v>
      </c>
      <c r="Q158" s="41">
        <f>SUM(M158:O158)</f>
        <v>1337.26262</v>
      </c>
    </row>
    <row r="159" spans="1:17" x14ac:dyDescent="0.2">
      <c r="A159" s="45" t="s">
        <v>316</v>
      </c>
      <c r="C159" s="44"/>
      <c r="D159" s="45" t="s">
        <v>161</v>
      </c>
      <c r="E159" s="38" t="s">
        <v>51</v>
      </c>
      <c r="F159" s="87">
        <v>0</v>
      </c>
      <c r="G159" s="87">
        <v>0</v>
      </c>
      <c r="H159" s="87">
        <v>0</v>
      </c>
      <c r="I159" s="87">
        <v>708</v>
      </c>
      <c r="J159" s="87">
        <v>2761</v>
      </c>
      <c r="K159" s="87">
        <v>0</v>
      </c>
      <c r="L159" s="87">
        <v>0</v>
      </c>
      <c r="M159" s="42" t="s">
        <v>28</v>
      </c>
      <c r="N159" s="51" t="s">
        <v>28</v>
      </c>
      <c r="O159" s="42" t="s">
        <v>28</v>
      </c>
      <c r="P159" s="135" t="s">
        <v>28</v>
      </c>
      <c r="Q159" s="135"/>
    </row>
    <row r="160" spans="1:17" x14ac:dyDescent="0.2">
      <c r="A160" s="45" t="s">
        <v>317</v>
      </c>
      <c r="C160" s="44"/>
      <c r="D160" s="45" t="s">
        <v>318</v>
      </c>
      <c r="E160" s="38" t="s">
        <v>319</v>
      </c>
      <c r="F160" s="87">
        <v>2</v>
      </c>
      <c r="G160" s="87">
        <v>0</v>
      </c>
      <c r="H160" s="87">
        <v>0</v>
      </c>
      <c r="I160" s="87">
        <v>1279</v>
      </c>
      <c r="J160" s="87">
        <v>4523</v>
      </c>
      <c r="K160" s="87" t="s">
        <v>28</v>
      </c>
      <c r="L160" s="87" t="s">
        <v>28</v>
      </c>
      <c r="M160" s="41">
        <v>12.498699999999999</v>
      </c>
      <c r="N160" s="41">
        <v>3.8</v>
      </c>
      <c r="O160" s="42" t="s">
        <v>28</v>
      </c>
      <c r="P160" s="94" t="s">
        <v>22</v>
      </c>
      <c r="Q160" s="41">
        <f t="shared" ref="Q160:Q180" si="29">SUM(M160:O160)</f>
        <v>16.2987</v>
      </c>
    </row>
    <row r="161" spans="1:17" ht="28.5" x14ac:dyDescent="0.2">
      <c r="A161" s="37" t="s">
        <v>320</v>
      </c>
      <c r="C161" s="44"/>
      <c r="D161" s="45" t="s">
        <v>321</v>
      </c>
      <c r="E161" s="38" t="s">
        <v>322</v>
      </c>
      <c r="F161" s="87">
        <v>7</v>
      </c>
      <c r="G161" s="87">
        <v>6</v>
      </c>
      <c r="H161" s="87">
        <v>0</v>
      </c>
      <c r="I161" s="87">
        <v>25876</v>
      </c>
      <c r="J161" s="87">
        <v>126338</v>
      </c>
      <c r="K161" s="87">
        <v>72</v>
      </c>
      <c r="L161" s="87">
        <v>175</v>
      </c>
      <c r="M161" s="41">
        <v>136.29400000000001</v>
      </c>
      <c r="N161" s="41">
        <v>176.136</v>
      </c>
      <c r="O161" s="42" t="s">
        <v>28</v>
      </c>
      <c r="P161" s="94" t="s">
        <v>22</v>
      </c>
      <c r="Q161" s="41">
        <f t="shared" si="29"/>
        <v>312.43</v>
      </c>
    </row>
    <row r="162" spans="1:17" ht="28.5" x14ac:dyDescent="0.2">
      <c r="A162" s="45" t="s">
        <v>323</v>
      </c>
      <c r="D162" s="95" t="s">
        <v>324</v>
      </c>
      <c r="E162" s="38" t="s">
        <v>325</v>
      </c>
      <c r="F162" s="88">
        <v>0</v>
      </c>
      <c r="G162" s="87">
        <v>0</v>
      </c>
      <c r="H162" s="87">
        <v>0</v>
      </c>
      <c r="I162" s="87">
        <v>13280</v>
      </c>
      <c r="J162" s="87">
        <v>55567</v>
      </c>
      <c r="K162" s="87">
        <v>7</v>
      </c>
      <c r="L162" s="89">
        <v>198</v>
      </c>
      <c r="M162" s="41">
        <v>147.68700000000001</v>
      </c>
      <c r="N162" s="41">
        <v>66.965999999999994</v>
      </c>
      <c r="O162" s="42" t="s">
        <v>28</v>
      </c>
      <c r="P162" s="94" t="s">
        <v>22</v>
      </c>
      <c r="Q162" s="41">
        <f t="shared" si="29"/>
        <v>214.65300000000002</v>
      </c>
    </row>
    <row r="163" spans="1:17" ht="28.5" x14ac:dyDescent="0.2">
      <c r="A163" s="37" t="s">
        <v>326</v>
      </c>
      <c r="D163" s="95" t="s">
        <v>327</v>
      </c>
      <c r="E163" s="38" t="s">
        <v>328</v>
      </c>
      <c r="F163" s="88">
        <v>19</v>
      </c>
      <c r="G163" s="87">
        <v>11</v>
      </c>
      <c r="H163" s="87">
        <v>8</v>
      </c>
      <c r="I163" s="87">
        <v>26158</v>
      </c>
      <c r="J163" s="87">
        <v>124416</v>
      </c>
      <c r="K163" s="87">
        <v>18</v>
      </c>
      <c r="L163" s="89">
        <v>68</v>
      </c>
      <c r="M163" s="41">
        <v>3.8980000000000001</v>
      </c>
      <c r="N163" s="41">
        <v>1.5</v>
      </c>
      <c r="O163" s="42" t="s">
        <v>28</v>
      </c>
      <c r="P163" s="94" t="s">
        <v>22</v>
      </c>
      <c r="Q163" s="41">
        <f t="shared" si="29"/>
        <v>5.3979999999999997</v>
      </c>
    </row>
    <row r="164" spans="1:17" ht="28.5" x14ac:dyDescent="0.2">
      <c r="A164" s="45" t="s">
        <v>329</v>
      </c>
      <c r="D164" s="84" t="s">
        <v>330</v>
      </c>
      <c r="E164" s="38" t="s">
        <v>331</v>
      </c>
      <c r="F164" s="88">
        <v>0</v>
      </c>
      <c r="G164" s="87">
        <v>0</v>
      </c>
      <c r="H164" s="87">
        <v>0</v>
      </c>
      <c r="I164" s="87">
        <v>11880</v>
      </c>
      <c r="J164" s="87">
        <v>58255</v>
      </c>
      <c r="K164" s="87">
        <v>20</v>
      </c>
      <c r="L164" s="87">
        <v>23</v>
      </c>
      <c r="M164" s="41">
        <v>0.36299999999999999</v>
      </c>
      <c r="N164" s="51" t="s">
        <v>28</v>
      </c>
      <c r="O164" s="42" t="s">
        <v>28</v>
      </c>
      <c r="P164" s="94" t="s">
        <v>22</v>
      </c>
      <c r="Q164" s="41">
        <f t="shared" si="29"/>
        <v>0.36299999999999999</v>
      </c>
    </row>
    <row r="165" spans="1:17" ht="28.5" x14ac:dyDescent="0.2">
      <c r="A165" s="45" t="s">
        <v>332</v>
      </c>
      <c r="D165" s="84" t="s">
        <v>333</v>
      </c>
      <c r="E165" s="38" t="s">
        <v>334</v>
      </c>
      <c r="F165" s="87">
        <v>33</v>
      </c>
      <c r="G165" s="87">
        <v>24</v>
      </c>
      <c r="H165" s="87">
        <v>7</v>
      </c>
      <c r="I165" s="87">
        <v>87704</v>
      </c>
      <c r="J165" s="87">
        <v>387999</v>
      </c>
      <c r="K165" s="87">
        <v>188</v>
      </c>
      <c r="L165" s="87">
        <v>5554</v>
      </c>
      <c r="M165" s="41">
        <v>2183.3485209999999</v>
      </c>
      <c r="N165" s="41">
        <v>2333.559843</v>
      </c>
      <c r="O165" s="41">
        <v>29.706530999999998</v>
      </c>
      <c r="P165" s="94" t="s">
        <v>22</v>
      </c>
      <c r="Q165" s="41">
        <f t="shared" si="29"/>
        <v>4546.6148949999997</v>
      </c>
    </row>
    <row r="166" spans="1:17" x14ac:dyDescent="0.2">
      <c r="A166" s="45" t="s">
        <v>335</v>
      </c>
      <c r="D166" s="84" t="s">
        <v>336</v>
      </c>
      <c r="E166" s="38" t="s">
        <v>337</v>
      </c>
      <c r="F166" s="88">
        <v>0</v>
      </c>
      <c r="G166" s="87">
        <v>0</v>
      </c>
      <c r="H166" s="87">
        <v>0</v>
      </c>
      <c r="I166" s="87">
        <v>2561</v>
      </c>
      <c r="J166" s="87">
        <v>12781</v>
      </c>
      <c r="K166" s="87">
        <v>13</v>
      </c>
      <c r="L166" s="87">
        <v>0</v>
      </c>
      <c r="M166" s="42" t="s">
        <v>28</v>
      </c>
      <c r="N166" s="51" t="s">
        <v>28</v>
      </c>
      <c r="O166" s="42" t="s">
        <v>28</v>
      </c>
      <c r="P166" s="131" t="s">
        <v>28</v>
      </c>
      <c r="Q166" s="131"/>
    </row>
    <row r="167" spans="1:17" ht="28.5" x14ac:dyDescent="0.2">
      <c r="A167" s="45" t="s">
        <v>338</v>
      </c>
      <c r="D167" s="95" t="s">
        <v>76</v>
      </c>
      <c r="E167" s="38" t="s">
        <v>339</v>
      </c>
      <c r="F167" s="75">
        <v>1</v>
      </c>
      <c r="G167" s="75">
        <v>3</v>
      </c>
      <c r="H167" s="75">
        <v>12</v>
      </c>
      <c r="I167" s="75">
        <v>12281</v>
      </c>
      <c r="J167" s="75">
        <v>59568</v>
      </c>
      <c r="K167" s="75">
        <v>97</v>
      </c>
      <c r="L167" s="75">
        <v>606</v>
      </c>
      <c r="M167" s="41">
        <v>6.258</v>
      </c>
      <c r="N167" s="41">
        <v>40.6</v>
      </c>
      <c r="O167" s="42" t="s">
        <v>28</v>
      </c>
      <c r="P167" s="94" t="s">
        <v>22</v>
      </c>
      <c r="Q167" s="41">
        <f t="shared" si="29"/>
        <v>46.858000000000004</v>
      </c>
    </row>
    <row r="168" spans="1:17" ht="28.5" x14ac:dyDescent="0.2">
      <c r="A168" s="45" t="s">
        <v>340</v>
      </c>
      <c r="D168" s="84" t="s">
        <v>341</v>
      </c>
      <c r="E168" s="38" t="s">
        <v>342</v>
      </c>
      <c r="F168" s="87">
        <v>58</v>
      </c>
      <c r="G168" s="87">
        <v>87</v>
      </c>
      <c r="H168" s="87">
        <v>4</v>
      </c>
      <c r="I168" s="87">
        <v>733152</v>
      </c>
      <c r="J168" s="87">
        <v>3126130</v>
      </c>
      <c r="K168" s="87">
        <v>18795</v>
      </c>
      <c r="L168" s="87">
        <v>118885</v>
      </c>
      <c r="M168" s="41">
        <v>10910.419125</v>
      </c>
      <c r="N168" s="41">
        <v>3482.0266959999999</v>
      </c>
      <c r="O168" s="42" t="s">
        <v>28</v>
      </c>
      <c r="P168" s="94" t="s">
        <v>22</v>
      </c>
      <c r="Q168" s="41">
        <f t="shared" si="29"/>
        <v>14392.445821000001</v>
      </c>
    </row>
    <row r="169" spans="1:17" ht="28.5" x14ac:dyDescent="0.2">
      <c r="A169" s="45" t="s">
        <v>343</v>
      </c>
      <c r="D169" s="84" t="s">
        <v>344</v>
      </c>
      <c r="E169" s="38" t="s">
        <v>345</v>
      </c>
      <c r="F169" s="87">
        <v>51</v>
      </c>
      <c r="G169" s="87">
        <v>28</v>
      </c>
      <c r="H169" s="87">
        <v>4</v>
      </c>
      <c r="I169" s="87">
        <v>303507</v>
      </c>
      <c r="J169" s="87">
        <v>1349532</v>
      </c>
      <c r="K169" s="87">
        <v>110539</v>
      </c>
      <c r="L169" s="87">
        <v>208145</v>
      </c>
      <c r="M169" s="41">
        <v>5623.773091</v>
      </c>
      <c r="N169" s="41">
        <v>1413.2818609999999</v>
      </c>
      <c r="O169" s="42" t="s">
        <v>28</v>
      </c>
      <c r="P169" s="94" t="s">
        <v>22</v>
      </c>
      <c r="Q169" s="41">
        <f t="shared" si="29"/>
        <v>7037.0549520000004</v>
      </c>
    </row>
    <row r="170" spans="1:17" ht="28.5" x14ac:dyDescent="0.2">
      <c r="A170" s="54" t="s">
        <v>346</v>
      </c>
      <c r="B170" s="9"/>
      <c r="C170" s="10"/>
      <c r="D170" s="96" t="s">
        <v>347</v>
      </c>
      <c r="E170" s="55" t="s">
        <v>348</v>
      </c>
      <c r="F170" s="97">
        <v>0</v>
      </c>
      <c r="G170" s="98">
        <v>0</v>
      </c>
      <c r="H170" s="98">
        <v>0</v>
      </c>
      <c r="I170" s="98">
        <v>2721</v>
      </c>
      <c r="J170" s="98">
        <v>11756</v>
      </c>
      <c r="K170" s="98">
        <v>5</v>
      </c>
      <c r="L170" s="98">
        <v>3</v>
      </c>
      <c r="M170" s="60" t="s">
        <v>28</v>
      </c>
      <c r="N170" s="58">
        <v>1.1000000000000001</v>
      </c>
      <c r="O170" s="60" t="s">
        <v>28</v>
      </c>
      <c r="P170" s="99" t="s">
        <v>22</v>
      </c>
      <c r="Q170" s="58">
        <f t="shared" si="29"/>
        <v>1.1000000000000001</v>
      </c>
    </row>
    <row r="171" spans="1:17" x14ac:dyDescent="0.2">
      <c r="M171" s="67"/>
      <c r="N171" s="67"/>
      <c r="O171" s="67"/>
      <c r="P171" s="67"/>
      <c r="Q171" s="68" t="s">
        <v>441</v>
      </c>
    </row>
    <row r="172" spans="1:17" ht="15" x14ac:dyDescent="0.25">
      <c r="A172" s="1" t="s">
        <v>443</v>
      </c>
      <c r="I172" s="1" t="s">
        <v>444</v>
      </c>
      <c r="M172" s="67"/>
      <c r="N172" s="67"/>
      <c r="O172" s="67"/>
      <c r="P172" s="67"/>
      <c r="Q172" s="67"/>
    </row>
    <row r="173" spans="1:17" ht="15" x14ac:dyDescent="0.25">
      <c r="A173" s="6" t="s">
        <v>1</v>
      </c>
      <c r="I173" s="7"/>
      <c r="M173" s="67"/>
      <c r="N173" s="67"/>
      <c r="O173" s="67"/>
      <c r="P173" s="67"/>
      <c r="Q173" s="67"/>
    </row>
    <row r="174" spans="1:17" ht="15" x14ac:dyDescent="0.25">
      <c r="A174" s="1" t="s">
        <v>433</v>
      </c>
      <c r="I174" s="7"/>
      <c r="M174" s="67"/>
      <c r="N174" s="67"/>
      <c r="O174" s="67"/>
      <c r="P174" s="67"/>
      <c r="Q174" s="67"/>
    </row>
    <row r="175" spans="1:17" ht="5.0999999999999996" customHeight="1" x14ac:dyDescent="0.25">
      <c r="A175" s="1"/>
      <c r="I175" s="7"/>
      <c r="M175" s="67"/>
      <c r="N175" s="67"/>
      <c r="O175" s="67"/>
      <c r="P175" s="67"/>
      <c r="Q175" s="67"/>
    </row>
    <row r="176" spans="1:17" ht="15" x14ac:dyDescent="0.2">
      <c r="A176" s="125" t="s">
        <v>2</v>
      </c>
      <c r="B176" s="126" t="s">
        <v>434</v>
      </c>
      <c r="C176" s="126" t="s">
        <v>435</v>
      </c>
      <c r="D176" s="127" t="s">
        <v>3</v>
      </c>
      <c r="E176" s="125" t="s">
        <v>4</v>
      </c>
      <c r="F176" s="122" t="s">
        <v>5</v>
      </c>
      <c r="G176" s="122"/>
      <c r="H176" s="122"/>
      <c r="I176" s="122" t="s">
        <v>6</v>
      </c>
      <c r="J176" s="122"/>
      <c r="K176" s="128" t="s">
        <v>7</v>
      </c>
      <c r="L176" s="128"/>
      <c r="M176" s="129" t="s">
        <v>8</v>
      </c>
      <c r="N176" s="129"/>
      <c r="O176" s="129"/>
      <c r="P176" s="130" t="s">
        <v>9</v>
      </c>
      <c r="Q176" s="130"/>
    </row>
    <row r="177" spans="1:17" ht="15" x14ac:dyDescent="0.2">
      <c r="A177" s="125"/>
      <c r="B177" s="126"/>
      <c r="C177" s="126"/>
      <c r="D177" s="127"/>
      <c r="E177" s="125"/>
      <c r="F177" s="122"/>
      <c r="G177" s="122"/>
      <c r="H177" s="122"/>
      <c r="I177" s="122"/>
      <c r="J177" s="122"/>
      <c r="K177" s="128"/>
      <c r="L177" s="128"/>
      <c r="M177" s="129" t="s">
        <v>10</v>
      </c>
      <c r="N177" s="129"/>
      <c r="O177" s="129"/>
      <c r="P177" s="130"/>
      <c r="Q177" s="130"/>
    </row>
    <row r="178" spans="1:17" ht="30" x14ac:dyDescent="0.2">
      <c r="A178" s="125"/>
      <c r="B178" s="126"/>
      <c r="C178" s="126"/>
      <c r="D178" s="127"/>
      <c r="E178" s="125"/>
      <c r="F178" s="13" t="s">
        <v>11</v>
      </c>
      <c r="G178" s="13" t="s">
        <v>12</v>
      </c>
      <c r="H178" s="13" t="s">
        <v>13</v>
      </c>
      <c r="I178" s="13" t="s">
        <v>14</v>
      </c>
      <c r="J178" s="13" t="s">
        <v>15</v>
      </c>
      <c r="K178" s="13" t="s">
        <v>16</v>
      </c>
      <c r="L178" s="13" t="s">
        <v>17</v>
      </c>
      <c r="M178" s="14" t="s">
        <v>18</v>
      </c>
      <c r="N178" s="14" t="s">
        <v>19</v>
      </c>
      <c r="O178" s="15" t="s">
        <v>20</v>
      </c>
      <c r="P178" s="130"/>
      <c r="Q178" s="130"/>
    </row>
    <row r="179" spans="1:17" ht="5.0999999999999996" customHeight="1" x14ac:dyDescent="0.2">
      <c r="A179" s="17"/>
      <c r="B179" s="18"/>
      <c r="C179" s="18"/>
      <c r="D179" s="19"/>
      <c r="E179" s="17"/>
      <c r="F179" s="20"/>
      <c r="G179" s="20"/>
      <c r="H179" s="20"/>
      <c r="I179" s="20"/>
      <c r="J179" s="20"/>
      <c r="K179" s="20"/>
      <c r="L179" s="20"/>
      <c r="M179" s="69"/>
      <c r="N179" s="69"/>
      <c r="O179" s="70"/>
      <c r="P179" s="71"/>
      <c r="Q179" s="71"/>
    </row>
    <row r="180" spans="1:17" ht="17.100000000000001" customHeight="1" x14ac:dyDescent="0.25">
      <c r="A180" s="7">
        <v>2016</v>
      </c>
      <c r="B180" s="29"/>
      <c r="C180" s="12"/>
      <c r="D180" s="30"/>
      <c r="E180" s="30"/>
      <c r="F180" s="100">
        <f>SUM(F181:F190)</f>
        <v>69</v>
      </c>
      <c r="G180" s="100">
        <f t="shared" ref="G180:O180" si="30">SUM(G181:G190)</f>
        <v>138</v>
      </c>
      <c r="H180" s="100">
        <f t="shared" si="30"/>
        <v>26</v>
      </c>
      <c r="I180" s="92">
        <f t="shared" si="30"/>
        <v>1571073</v>
      </c>
      <c r="J180" s="100">
        <f t="shared" si="30"/>
        <v>7049886</v>
      </c>
      <c r="K180" s="101">
        <f t="shared" si="30"/>
        <v>142773</v>
      </c>
      <c r="L180" s="101">
        <f t="shared" si="30"/>
        <v>527253</v>
      </c>
      <c r="M180" s="102">
        <f t="shared" si="30"/>
        <v>21148.365999999998</v>
      </c>
      <c r="N180" s="102">
        <f t="shared" si="30"/>
        <v>13633.173000000001</v>
      </c>
      <c r="O180" s="102">
        <f t="shared" si="30"/>
        <v>0</v>
      </c>
      <c r="P180" s="33" t="s">
        <v>22</v>
      </c>
      <c r="Q180" s="32">
        <f t="shared" si="29"/>
        <v>34781.538999999997</v>
      </c>
    </row>
    <row r="181" spans="1:17" x14ac:dyDescent="0.2">
      <c r="A181" s="84" t="s">
        <v>349</v>
      </c>
      <c r="B181" s="36" t="s">
        <v>30</v>
      </c>
      <c r="C181" s="44" t="s">
        <v>31</v>
      </c>
      <c r="D181" s="45" t="s">
        <v>350</v>
      </c>
      <c r="E181" s="4" t="s">
        <v>351</v>
      </c>
      <c r="F181" s="40">
        <v>2</v>
      </c>
      <c r="G181" s="40">
        <v>2</v>
      </c>
      <c r="H181" s="40">
        <v>0</v>
      </c>
      <c r="I181" s="40">
        <v>8130</v>
      </c>
      <c r="J181" s="40">
        <v>33800</v>
      </c>
      <c r="K181" s="40">
        <v>0</v>
      </c>
      <c r="L181" s="40">
        <v>9</v>
      </c>
      <c r="M181" s="103">
        <v>0.40500000000000003</v>
      </c>
      <c r="N181" s="42" t="s">
        <v>28</v>
      </c>
      <c r="O181" s="42" t="s">
        <v>28</v>
      </c>
      <c r="P181" s="94"/>
      <c r="Q181" s="103">
        <f>SUM(M181:O181)</f>
        <v>0.40500000000000003</v>
      </c>
    </row>
    <row r="182" spans="1:17" x14ac:dyDescent="0.2">
      <c r="A182" s="104" t="s">
        <v>373</v>
      </c>
      <c r="B182" s="36"/>
      <c r="C182" s="44"/>
      <c r="D182" s="95" t="s">
        <v>371</v>
      </c>
      <c r="E182" s="105" t="s">
        <v>375</v>
      </c>
      <c r="F182" s="40">
        <v>0</v>
      </c>
      <c r="G182" s="40">
        <v>0</v>
      </c>
      <c r="H182" s="40">
        <v>0</v>
      </c>
      <c r="I182" s="40">
        <v>4930</v>
      </c>
      <c r="J182" s="40">
        <v>20840</v>
      </c>
      <c r="K182" s="40">
        <v>0</v>
      </c>
      <c r="L182" s="40">
        <v>0</v>
      </c>
      <c r="M182" s="103">
        <v>0</v>
      </c>
      <c r="N182" s="42" t="s">
        <v>28</v>
      </c>
      <c r="O182" s="42" t="s">
        <v>28</v>
      </c>
      <c r="P182" s="94"/>
      <c r="Q182" s="103">
        <f>SUM(M182:O182)</f>
        <v>0</v>
      </c>
    </row>
    <row r="183" spans="1:17" ht="28.5" x14ac:dyDescent="0.2">
      <c r="A183" s="84" t="s">
        <v>358</v>
      </c>
      <c r="D183" s="45" t="s">
        <v>352</v>
      </c>
      <c r="E183" s="4" t="s">
        <v>353</v>
      </c>
      <c r="F183" s="40">
        <v>0</v>
      </c>
      <c r="G183" s="40">
        <v>0</v>
      </c>
      <c r="H183" s="40">
        <v>0</v>
      </c>
      <c r="I183" s="40">
        <v>1976</v>
      </c>
      <c r="J183" s="40">
        <v>8809</v>
      </c>
      <c r="K183" s="40">
        <v>3</v>
      </c>
      <c r="L183" s="40">
        <v>43</v>
      </c>
      <c r="M183" s="103">
        <v>137.41399999999999</v>
      </c>
      <c r="N183" s="103">
        <v>27.95</v>
      </c>
      <c r="O183" s="42" t="s">
        <v>28</v>
      </c>
      <c r="P183" s="67"/>
      <c r="Q183" s="103">
        <f>SUM(M183:O183)</f>
        <v>165.36399999999998</v>
      </c>
    </row>
    <row r="184" spans="1:17" ht="42.75" x14ac:dyDescent="0.2">
      <c r="A184" s="104" t="s">
        <v>374</v>
      </c>
      <c r="B184" s="36"/>
      <c r="C184" s="44"/>
      <c r="D184" s="95" t="s">
        <v>371</v>
      </c>
      <c r="E184" s="105" t="s">
        <v>372</v>
      </c>
      <c r="F184" s="40">
        <v>25</v>
      </c>
      <c r="G184" s="40">
        <v>16</v>
      </c>
      <c r="H184" s="40">
        <v>3</v>
      </c>
      <c r="I184" s="40">
        <v>276255</v>
      </c>
      <c r="J184" s="40">
        <v>1264310</v>
      </c>
      <c r="K184" s="40">
        <v>291</v>
      </c>
      <c r="L184" s="40">
        <v>166</v>
      </c>
      <c r="M184" s="103">
        <v>600.28700000000003</v>
      </c>
      <c r="N184" s="103">
        <v>777.60799999999995</v>
      </c>
      <c r="O184" s="42" t="s">
        <v>28</v>
      </c>
      <c r="P184" s="94"/>
      <c r="Q184" s="103">
        <f>SUM(M184:O184)</f>
        <v>1377.895</v>
      </c>
    </row>
    <row r="185" spans="1:17" ht="28.5" x14ac:dyDescent="0.2">
      <c r="A185" s="84" t="s">
        <v>359</v>
      </c>
      <c r="D185" s="45" t="s">
        <v>354</v>
      </c>
      <c r="E185" s="4" t="s">
        <v>355</v>
      </c>
      <c r="F185" s="40">
        <v>0</v>
      </c>
      <c r="G185" s="40">
        <v>0</v>
      </c>
      <c r="H185" s="40">
        <v>0</v>
      </c>
      <c r="I185" s="40">
        <v>4588</v>
      </c>
      <c r="J185" s="40">
        <v>16648</v>
      </c>
      <c r="K185" s="40">
        <v>444</v>
      </c>
      <c r="L185" s="40">
        <v>2570</v>
      </c>
      <c r="M185" s="103">
        <v>138.577</v>
      </c>
      <c r="N185" s="103">
        <v>222.81299999999999</v>
      </c>
      <c r="O185" s="42" t="s">
        <v>28</v>
      </c>
      <c r="P185" s="67"/>
      <c r="Q185" s="103">
        <f t="shared" ref="Q185" si="31">SUM(M185:O185)</f>
        <v>361.39</v>
      </c>
    </row>
    <row r="186" spans="1:17" x14ac:dyDescent="0.2">
      <c r="A186" s="84" t="s">
        <v>360</v>
      </c>
      <c r="D186" s="45" t="s">
        <v>356</v>
      </c>
      <c r="E186" s="4" t="s">
        <v>357</v>
      </c>
      <c r="F186" s="40">
        <v>0</v>
      </c>
      <c r="G186" s="40">
        <v>0</v>
      </c>
      <c r="H186" s="40">
        <v>0</v>
      </c>
      <c r="I186" s="40">
        <v>532</v>
      </c>
      <c r="J186" s="40">
        <v>2555</v>
      </c>
      <c r="K186" s="40">
        <v>0</v>
      </c>
      <c r="L186" s="40">
        <v>0</v>
      </c>
      <c r="M186" s="103">
        <v>1.323</v>
      </c>
      <c r="N186" s="42" t="s">
        <v>28</v>
      </c>
      <c r="O186" s="42" t="s">
        <v>28</v>
      </c>
      <c r="P186" s="67"/>
      <c r="Q186" s="103">
        <f t="shared" ref="Q186:Q190" si="32">SUM(M186:O186)</f>
        <v>1.323</v>
      </c>
    </row>
    <row r="187" spans="1:17" x14ac:dyDescent="0.2">
      <c r="A187" s="84" t="s">
        <v>361</v>
      </c>
      <c r="D187" s="45" t="s">
        <v>362</v>
      </c>
      <c r="E187" s="4" t="s">
        <v>363</v>
      </c>
      <c r="F187" s="40">
        <v>0</v>
      </c>
      <c r="G187" s="40">
        <v>0</v>
      </c>
      <c r="H187" s="40">
        <v>0</v>
      </c>
      <c r="I187" s="40">
        <v>70169</v>
      </c>
      <c r="J187" s="40">
        <v>318378</v>
      </c>
      <c r="K187" s="40">
        <v>0</v>
      </c>
      <c r="L187" s="40">
        <v>0</v>
      </c>
      <c r="M187" s="103">
        <v>3797.3809999999999</v>
      </c>
      <c r="N187" s="103">
        <v>267.11799999999999</v>
      </c>
      <c r="O187" s="42" t="s">
        <v>28</v>
      </c>
      <c r="P187" s="67"/>
      <c r="Q187" s="103">
        <f t="shared" si="32"/>
        <v>4064.4989999999998</v>
      </c>
    </row>
    <row r="188" spans="1:17" x14ac:dyDescent="0.2">
      <c r="A188" s="84" t="s">
        <v>364</v>
      </c>
      <c r="D188" s="45" t="s">
        <v>365</v>
      </c>
      <c r="E188" s="4" t="s">
        <v>363</v>
      </c>
      <c r="F188" s="40">
        <v>23</v>
      </c>
      <c r="G188" s="40">
        <v>120</v>
      </c>
      <c r="H188" s="40">
        <v>0</v>
      </c>
      <c r="I188" s="40">
        <v>541805</v>
      </c>
      <c r="J188" s="40">
        <v>2424300</v>
      </c>
      <c r="K188" s="40">
        <v>43053</v>
      </c>
      <c r="L188" s="40">
        <v>229931</v>
      </c>
      <c r="M188" s="103">
        <v>7620.4089999999997</v>
      </c>
      <c r="N188" s="103">
        <v>8639.5030000000006</v>
      </c>
      <c r="O188" s="42" t="s">
        <v>28</v>
      </c>
      <c r="P188" s="67"/>
      <c r="Q188" s="103">
        <f t="shared" si="32"/>
        <v>16259.912</v>
      </c>
    </row>
    <row r="189" spans="1:17" ht="28.5" x14ac:dyDescent="0.2">
      <c r="A189" s="84" t="s">
        <v>367</v>
      </c>
      <c r="D189" s="45" t="s">
        <v>216</v>
      </c>
      <c r="E189" s="105" t="s">
        <v>366</v>
      </c>
      <c r="F189" s="40">
        <v>3</v>
      </c>
      <c r="G189" s="40">
        <v>0</v>
      </c>
      <c r="H189" s="40">
        <v>2</v>
      </c>
      <c r="I189" s="40">
        <v>18288</v>
      </c>
      <c r="J189" s="40">
        <v>76824</v>
      </c>
      <c r="K189" s="40">
        <v>9</v>
      </c>
      <c r="L189" s="40">
        <v>101</v>
      </c>
      <c r="M189" s="103">
        <v>257.27800000000002</v>
      </c>
      <c r="N189" s="103">
        <v>29.94</v>
      </c>
      <c r="O189" s="42" t="s">
        <v>28</v>
      </c>
      <c r="P189" s="67"/>
      <c r="Q189" s="103">
        <f t="shared" si="32"/>
        <v>287.21800000000002</v>
      </c>
    </row>
    <row r="190" spans="1:17" x14ac:dyDescent="0.2">
      <c r="A190" s="90" t="s">
        <v>369</v>
      </c>
      <c r="B190" s="9"/>
      <c r="C190" s="10"/>
      <c r="D190" s="54" t="s">
        <v>368</v>
      </c>
      <c r="E190" s="11" t="s">
        <v>370</v>
      </c>
      <c r="F190" s="106">
        <v>16</v>
      </c>
      <c r="G190" s="106">
        <v>0</v>
      </c>
      <c r="H190" s="106">
        <v>21</v>
      </c>
      <c r="I190" s="106">
        <v>644400</v>
      </c>
      <c r="J190" s="106">
        <v>2883422</v>
      </c>
      <c r="K190" s="106">
        <v>98973</v>
      </c>
      <c r="L190" s="106">
        <v>294433</v>
      </c>
      <c r="M190" s="107">
        <v>8595.2919999999995</v>
      </c>
      <c r="N190" s="107">
        <v>3668.241</v>
      </c>
      <c r="O190" s="60" t="s">
        <v>28</v>
      </c>
      <c r="P190" s="108"/>
      <c r="Q190" s="107">
        <f t="shared" si="32"/>
        <v>12263.532999999999</v>
      </c>
    </row>
    <row r="191" spans="1:17" ht="5.0999999999999996" customHeight="1" x14ac:dyDescent="0.2">
      <c r="A191" s="84"/>
      <c r="D191" s="45"/>
      <c r="F191" s="40"/>
      <c r="G191" s="40"/>
      <c r="H191" s="40"/>
      <c r="I191" s="40"/>
      <c r="J191" s="40"/>
      <c r="K191" s="40"/>
      <c r="L191" s="40"/>
      <c r="M191" s="103"/>
      <c r="N191" s="103"/>
      <c r="O191" s="42"/>
      <c r="P191" s="67"/>
      <c r="Q191" s="103"/>
    </row>
    <row r="192" spans="1:17" ht="17.100000000000001" customHeight="1" x14ac:dyDescent="0.25">
      <c r="A192" s="7">
        <v>2017</v>
      </c>
      <c r="B192" s="29"/>
      <c r="C192" s="12"/>
      <c r="D192" s="30"/>
      <c r="E192" s="30"/>
      <c r="F192" s="92">
        <f t="shared" ref="F192:O192" si="33">SUM(F193:F214)</f>
        <v>253</v>
      </c>
      <c r="G192" s="92">
        <f t="shared" si="33"/>
        <v>797</v>
      </c>
      <c r="H192" s="92">
        <f t="shared" si="33"/>
        <v>224</v>
      </c>
      <c r="I192" s="92">
        <f t="shared" si="33"/>
        <v>848655</v>
      </c>
      <c r="J192" s="92">
        <f t="shared" si="33"/>
        <v>3760125</v>
      </c>
      <c r="K192" s="92">
        <f t="shared" si="33"/>
        <v>11783</v>
      </c>
      <c r="L192" s="92">
        <f t="shared" si="33"/>
        <v>55740</v>
      </c>
      <c r="M192" s="102">
        <f t="shared" si="33"/>
        <v>4354.6309999999994</v>
      </c>
      <c r="N192" s="102">
        <f t="shared" si="33"/>
        <v>2930.1280000000002</v>
      </c>
      <c r="O192" s="102">
        <f t="shared" si="33"/>
        <v>19.5</v>
      </c>
      <c r="P192" s="102"/>
      <c r="Q192" s="102">
        <f>SUM(Q193:Q214)</f>
        <v>7304.259</v>
      </c>
    </row>
    <row r="193" spans="1:17" ht="28.5" x14ac:dyDescent="0.2">
      <c r="A193" s="109" t="s">
        <v>417</v>
      </c>
      <c r="B193" s="72" t="s">
        <v>228</v>
      </c>
      <c r="C193" s="36" t="s">
        <v>229</v>
      </c>
      <c r="D193" s="37" t="s">
        <v>411</v>
      </c>
      <c r="E193" s="38" t="s">
        <v>377</v>
      </c>
      <c r="F193" s="110">
        <v>8</v>
      </c>
      <c r="G193" s="110">
        <v>189</v>
      </c>
      <c r="H193" s="110">
        <v>0</v>
      </c>
      <c r="I193" s="110">
        <v>10691</v>
      </c>
      <c r="J193" s="110">
        <v>53455</v>
      </c>
      <c r="K193" s="110">
        <v>555</v>
      </c>
      <c r="L193" s="110">
        <v>10090</v>
      </c>
      <c r="M193" s="103">
        <v>0</v>
      </c>
      <c r="N193" s="103">
        <v>719.55899999999997</v>
      </c>
      <c r="O193" s="103">
        <v>0</v>
      </c>
      <c r="P193" s="67"/>
      <c r="Q193" s="103">
        <f t="shared" ref="Q193:Q214" si="34">SUM(M193:O193)</f>
        <v>719.55899999999997</v>
      </c>
    </row>
    <row r="194" spans="1:17" x14ac:dyDescent="0.2">
      <c r="A194" s="109" t="s">
        <v>418</v>
      </c>
      <c r="B194" s="72"/>
      <c r="C194" s="36"/>
      <c r="D194" s="37" t="s">
        <v>420</v>
      </c>
      <c r="E194" s="38" t="s">
        <v>421</v>
      </c>
      <c r="F194" s="110">
        <v>0</v>
      </c>
      <c r="G194" s="110">
        <v>6</v>
      </c>
      <c r="H194" s="110">
        <v>0</v>
      </c>
      <c r="I194" s="110">
        <v>6710</v>
      </c>
      <c r="J194" s="110">
        <v>29925</v>
      </c>
      <c r="K194" s="110">
        <v>579</v>
      </c>
      <c r="L194" s="110">
        <v>2718</v>
      </c>
      <c r="M194" s="103">
        <v>0</v>
      </c>
      <c r="N194" s="103">
        <v>0</v>
      </c>
      <c r="O194" s="103">
        <v>0</v>
      </c>
      <c r="P194" s="67"/>
      <c r="Q194" s="103">
        <f t="shared" si="34"/>
        <v>0</v>
      </c>
    </row>
    <row r="195" spans="1:17" ht="28.5" x14ac:dyDescent="0.2">
      <c r="A195" s="109" t="s">
        <v>419</v>
      </c>
      <c r="B195" s="72"/>
      <c r="C195" s="36"/>
      <c r="D195" s="37" t="s">
        <v>415</v>
      </c>
      <c r="E195" s="38" t="s">
        <v>416</v>
      </c>
      <c r="F195" s="110">
        <v>0</v>
      </c>
      <c r="G195" s="110">
        <v>0</v>
      </c>
      <c r="H195" s="110">
        <v>0</v>
      </c>
      <c r="I195" s="110">
        <v>1342</v>
      </c>
      <c r="J195" s="110">
        <v>5765</v>
      </c>
      <c r="K195" s="110">
        <v>817</v>
      </c>
      <c r="L195" s="110">
        <v>52</v>
      </c>
      <c r="M195" s="103">
        <v>0</v>
      </c>
      <c r="N195" s="103">
        <v>0</v>
      </c>
      <c r="O195" s="103">
        <v>0</v>
      </c>
      <c r="P195" s="67"/>
      <c r="Q195" s="103">
        <f t="shared" si="34"/>
        <v>0</v>
      </c>
    </row>
    <row r="196" spans="1:17" ht="28.5" x14ac:dyDescent="0.2">
      <c r="A196" s="109" t="s">
        <v>422</v>
      </c>
      <c r="B196" s="72"/>
      <c r="C196" s="36"/>
      <c r="D196" s="37" t="s">
        <v>230</v>
      </c>
      <c r="E196" s="38" t="s">
        <v>108</v>
      </c>
      <c r="F196" s="110">
        <v>0</v>
      </c>
      <c r="G196" s="110">
        <v>5</v>
      </c>
      <c r="H196" s="110">
        <v>0</v>
      </c>
      <c r="I196" s="110">
        <v>3</v>
      </c>
      <c r="J196" s="110">
        <v>18</v>
      </c>
      <c r="K196" s="110">
        <v>0</v>
      </c>
      <c r="L196" s="110">
        <v>4</v>
      </c>
      <c r="M196" s="103">
        <v>0</v>
      </c>
      <c r="N196" s="103">
        <v>0</v>
      </c>
      <c r="O196" s="103">
        <v>0</v>
      </c>
      <c r="P196" s="67"/>
      <c r="Q196" s="103">
        <f t="shared" si="34"/>
        <v>0</v>
      </c>
    </row>
    <row r="197" spans="1:17" ht="28.5" x14ac:dyDescent="0.2">
      <c r="A197" s="109" t="s">
        <v>424</v>
      </c>
      <c r="B197" s="72"/>
      <c r="C197" s="36"/>
      <c r="D197" s="37" t="s">
        <v>423</v>
      </c>
      <c r="E197" s="38" t="s">
        <v>425</v>
      </c>
      <c r="F197" s="110">
        <v>3</v>
      </c>
      <c r="G197" s="110">
        <v>493</v>
      </c>
      <c r="H197" s="110">
        <v>0</v>
      </c>
      <c r="I197" s="110">
        <v>4130</v>
      </c>
      <c r="J197" s="110">
        <v>16052</v>
      </c>
      <c r="K197" s="110">
        <v>1484</v>
      </c>
      <c r="L197" s="110">
        <v>2155</v>
      </c>
      <c r="M197" s="103">
        <v>35.19</v>
      </c>
      <c r="N197" s="103">
        <v>165.52</v>
      </c>
      <c r="O197" s="103">
        <v>19.5</v>
      </c>
      <c r="P197" s="67"/>
      <c r="Q197" s="103">
        <f t="shared" si="34"/>
        <v>220.21</v>
      </c>
    </row>
    <row r="198" spans="1:17" s="10" customFormat="1" ht="28.5" x14ac:dyDescent="0.2">
      <c r="A198" s="84" t="s">
        <v>376</v>
      </c>
      <c r="B198" s="36" t="s">
        <v>30</v>
      </c>
      <c r="C198" s="44" t="s">
        <v>31</v>
      </c>
      <c r="D198" s="45" t="s">
        <v>233</v>
      </c>
      <c r="E198" s="4" t="s">
        <v>377</v>
      </c>
      <c r="F198" s="110">
        <v>0</v>
      </c>
      <c r="G198" s="110">
        <v>0</v>
      </c>
      <c r="H198" s="110">
        <v>0</v>
      </c>
      <c r="I198" s="110">
        <v>9111</v>
      </c>
      <c r="J198" s="110">
        <v>38882</v>
      </c>
      <c r="K198" s="110">
        <v>0</v>
      </c>
      <c r="L198" s="110">
        <v>0</v>
      </c>
      <c r="M198" s="103">
        <v>38.639000000000003</v>
      </c>
      <c r="N198" s="103">
        <v>0</v>
      </c>
      <c r="O198" s="103">
        <v>0</v>
      </c>
      <c r="P198" s="67"/>
      <c r="Q198" s="103">
        <f t="shared" si="34"/>
        <v>38.639000000000003</v>
      </c>
    </row>
    <row r="199" spans="1:17" ht="28.5" x14ac:dyDescent="0.2">
      <c r="A199" s="84" t="s">
        <v>379</v>
      </c>
      <c r="B199" s="36"/>
      <c r="C199" s="44"/>
      <c r="D199" s="45" t="s">
        <v>378</v>
      </c>
      <c r="E199" s="4" t="s">
        <v>380</v>
      </c>
      <c r="F199" s="110">
        <v>2</v>
      </c>
      <c r="G199" s="110">
        <v>2</v>
      </c>
      <c r="H199" s="110">
        <v>0</v>
      </c>
      <c r="I199" s="110">
        <v>8130</v>
      </c>
      <c r="J199" s="110">
        <v>33800</v>
      </c>
      <c r="K199" s="110">
        <v>0</v>
      </c>
      <c r="L199" s="110">
        <v>9</v>
      </c>
      <c r="M199" s="103">
        <v>0.40500000000000003</v>
      </c>
      <c r="N199" s="103">
        <v>0</v>
      </c>
      <c r="O199" s="103">
        <v>0</v>
      </c>
      <c r="P199" s="67"/>
      <c r="Q199" s="103">
        <f t="shared" si="34"/>
        <v>0.40500000000000003</v>
      </c>
    </row>
    <row r="200" spans="1:17" ht="28.5" x14ac:dyDescent="0.2">
      <c r="A200" s="84" t="s">
        <v>412</v>
      </c>
      <c r="B200" s="36"/>
      <c r="C200" s="44"/>
      <c r="D200" s="45" t="s">
        <v>413</v>
      </c>
      <c r="E200" s="105" t="s">
        <v>414</v>
      </c>
      <c r="F200" s="110">
        <v>0</v>
      </c>
      <c r="G200" s="110">
        <v>0</v>
      </c>
      <c r="H200" s="110">
        <v>0</v>
      </c>
      <c r="I200" s="110">
        <f>40549+4363</f>
        <v>44912</v>
      </c>
      <c r="J200" s="110">
        <f>151585+21636</f>
        <v>173221</v>
      </c>
      <c r="K200" s="110">
        <f>2+56</f>
        <v>58</v>
      </c>
      <c r="L200" s="110">
        <f>66+71</f>
        <v>137</v>
      </c>
      <c r="M200" s="103">
        <v>0</v>
      </c>
      <c r="N200" s="103">
        <v>0</v>
      </c>
      <c r="O200" s="103">
        <v>0</v>
      </c>
      <c r="P200" s="67"/>
      <c r="Q200" s="103" t="s">
        <v>28</v>
      </c>
    </row>
    <row r="201" spans="1:17" ht="28.5" x14ac:dyDescent="0.2">
      <c r="A201" s="84" t="s">
        <v>381</v>
      </c>
      <c r="B201" s="36"/>
      <c r="C201" s="44"/>
      <c r="D201" s="45" t="s">
        <v>111</v>
      </c>
      <c r="E201" s="4" t="s">
        <v>382</v>
      </c>
      <c r="F201" s="110">
        <v>1</v>
      </c>
      <c r="G201" s="110">
        <v>0</v>
      </c>
      <c r="H201" s="110">
        <v>0</v>
      </c>
      <c r="I201" s="110">
        <v>113</v>
      </c>
      <c r="J201" s="110">
        <v>427</v>
      </c>
      <c r="K201" s="110">
        <v>83</v>
      </c>
      <c r="L201" s="110">
        <v>91</v>
      </c>
      <c r="M201" s="103">
        <v>0</v>
      </c>
      <c r="N201" s="103">
        <v>0</v>
      </c>
      <c r="O201" s="103">
        <v>0</v>
      </c>
      <c r="P201" s="67"/>
      <c r="Q201" s="103">
        <f t="shared" si="34"/>
        <v>0</v>
      </c>
    </row>
    <row r="202" spans="1:17" x14ac:dyDescent="0.2">
      <c r="A202" s="111" t="s">
        <v>426</v>
      </c>
      <c r="B202" s="36"/>
      <c r="C202" s="44"/>
      <c r="D202" s="45" t="s">
        <v>427</v>
      </c>
      <c r="E202" s="4" t="s">
        <v>428</v>
      </c>
      <c r="F202" s="110">
        <v>1</v>
      </c>
      <c r="G202" s="110">
        <v>6</v>
      </c>
      <c r="H202" s="110">
        <v>0</v>
      </c>
      <c r="I202" s="110">
        <v>92647</v>
      </c>
      <c r="J202" s="110">
        <v>454934</v>
      </c>
      <c r="K202" s="110">
        <v>11</v>
      </c>
      <c r="L202" s="110">
        <v>15</v>
      </c>
      <c r="M202" s="103">
        <v>22.166</v>
      </c>
      <c r="N202" s="103">
        <v>0</v>
      </c>
      <c r="O202" s="103">
        <v>0</v>
      </c>
      <c r="P202" s="67"/>
      <c r="Q202" s="103">
        <f t="shared" si="34"/>
        <v>22.166</v>
      </c>
    </row>
    <row r="203" spans="1:17" ht="28.5" x14ac:dyDescent="0.2">
      <c r="A203" s="84" t="s">
        <v>383</v>
      </c>
      <c r="B203" s="36"/>
      <c r="C203" s="44"/>
      <c r="D203" s="45" t="s">
        <v>123</v>
      </c>
      <c r="E203" s="4" t="s">
        <v>384</v>
      </c>
      <c r="F203" s="110">
        <v>0</v>
      </c>
      <c r="G203" s="110">
        <v>0</v>
      </c>
      <c r="H203" s="110">
        <v>0</v>
      </c>
      <c r="I203" s="110">
        <v>1656</v>
      </c>
      <c r="J203" s="110">
        <v>7339</v>
      </c>
      <c r="K203" s="110">
        <v>52</v>
      </c>
      <c r="L203" s="110">
        <v>114</v>
      </c>
      <c r="M203" s="103">
        <v>8.8190000000000008</v>
      </c>
      <c r="N203" s="103">
        <v>0</v>
      </c>
      <c r="O203" s="103">
        <v>0</v>
      </c>
      <c r="P203" s="67"/>
      <c r="Q203" s="103">
        <f t="shared" si="34"/>
        <v>8.8190000000000008</v>
      </c>
    </row>
    <row r="204" spans="1:17" ht="28.5" x14ac:dyDescent="0.2">
      <c r="A204" s="84" t="s">
        <v>385</v>
      </c>
      <c r="B204" s="36"/>
      <c r="C204" s="44"/>
      <c r="D204" s="45" t="s">
        <v>128</v>
      </c>
      <c r="E204" s="4" t="s">
        <v>386</v>
      </c>
      <c r="F204" s="110">
        <v>0</v>
      </c>
      <c r="G204" s="110">
        <v>0</v>
      </c>
      <c r="H204" s="110">
        <v>0</v>
      </c>
      <c r="I204" s="110">
        <v>929</v>
      </c>
      <c r="J204" s="110">
        <v>3397</v>
      </c>
      <c r="K204" s="110">
        <v>0</v>
      </c>
      <c r="L204" s="110">
        <v>0</v>
      </c>
      <c r="M204" s="103">
        <v>0</v>
      </c>
      <c r="N204" s="103">
        <v>0</v>
      </c>
      <c r="O204" s="103">
        <v>0</v>
      </c>
      <c r="P204" s="67"/>
      <c r="Q204" s="103">
        <f t="shared" si="34"/>
        <v>0</v>
      </c>
    </row>
    <row r="205" spans="1:17" ht="42.75" x14ac:dyDescent="0.2">
      <c r="A205" s="84" t="s">
        <v>387</v>
      </c>
      <c r="B205" s="36"/>
      <c r="C205" s="44"/>
      <c r="D205" s="45" t="s">
        <v>388</v>
      </c>
      <c r="E205" s="4" t="s">
        <v>389</v>
      </c>
      <c r="F205" s="110">
        <v>25</v>
      </c>
      <c r="G205" s="110">
        <v>0</v>
      </c>
      <c r="H205" s="110">
        <v>4</v>
      </c>
      <c r="I205" s="110">
        <v>9410</v>
      </c>
      <c r="J205" s="110">
        <v>40830</v>
      </c>
      <c r="K205" s="110">
        <v>329</v>
      </c>
      <c r="L205" s="110">
        <v>1493</v>
      </c>
      <c r="M205" s="103">
        <v>219.45099999999999</v>
      </c>
      <c r="N205" s="103">
        <v>47.588000000000001</v>
      </c>
      <c r="O205" s="103">
        <v>0</v>
      </c>
      <c r="P205" s="67"/>
      <c r="Q205" s="103">
        <f t="shared" si="34"/>
        <v>267.03899999999999</v>
      </c>
    </row>
    <row r="206" spans="1:17" ht="28.5" x14ac:dyDescent="0.2">
      <c r="A206" s="84" t="s">
        <v>391</v>
      </c>
      <c r="B206" s="36"/>
      <c r="C206" s="44"/>
      <c r="D206" s="45" t="s">
        <v>390</v>
      </c>
      <c r="E206" s="4" t="s">
        <v>392</v>
      </c>
      <c r="F206" s="110">
        <v>1</v>
      </c>
      <c r="G206" s="110">
        <v>0</v>
      </c>
      <c r="H206" s="110">
        <v>0</v>
      </c>
      <c r="I206" s="110">
        <v>961</v>
      </c>
      <c r="J206" s="110">
        <v>4721</v>
      </c>
      <c r="K206" s="110">
        <v>2</v>
      </c>
      <c r="L206" s="110">
        <v>0</v>
      </c>
      <c r="M206" s="103">
        <v>4.4459999999999997</v>
      </c>
      <c r="N206" s="103">
        <v>0</v>
      </c>
      <c r="O206" s="103">
        <v>0</v>
      </c>
      <c r="P206" s="67"/>
      <c r="Q206" s="103">
        <f t="shared" si="34"/>
        <v>4.4459999999999997</v>
      </c>
    </row>
    <row r="207" spans="1:17" ht="28.5" x14ac:dyDescent="0.2">
      <c r="A207" s="111" t="s">
        <v>227</v>
      </c>
      <c r="B207" s="36"/>
      <c r="C207" s="44"/>
      <c r="D207" s="45" t="s">
        <v>321</v>
      </c>
      <c r="E207" s="4" t="s">
        <v>429</v>
      </c>
      <c r="F207" s="110">
        <v>0</v>
      </c>
      <c r="G207" s="110">
        <v>0</v>
      </c>
      <c r="H207" s="110">
        <v>0</v>
      </c>
      <c r="I207" s="110">
        <v>4710</v>
      </c>
      <c r="J207" s="110">
        <v>23520</v>
      </c>
      <c r="K207" s="110">
        <v>309</v>
      </c>
      <c r="L207" s="110">
        <v>459</v>
      </c>
      <c r="M207" s="103">
        <v>0</v>
      </c>
      <c r="N207" s="103">
        <v>0</v>
      </c>
      <c r="O207" s="103">
        <v>0</v>
      </c>
      <c r="P207" s="67"/>
      <c r="Q207" s="103">
        <f t="shared" si="34"/>
        <v>0</v>
      </c>
    </row>
    <row r="208" spans="1:17" x14ac:dyDescent="0.2">
      <c r="A208" s="84" t="s">
        <v>393</v>
      </c>
      <c r="B208" s="36"/>
      <c r="C208" s="44"/>
      <c r="D208" s="45" t="s">
        <v>394</v>
      </c>
      <c r="E208" s="4" t="s">
        <v>395</v>
      </c>
      <c r="F208" s="110">
        <v>0</v>
      </c>
      <c r="G208" s="110">
        <v>0</v>
      </c>
      <c r="H208" s="110">
        <v>0</v>
      </c>
      <c r="I208" s="110">
        <v>29587</v>
      </c>
      <c r="J208" s="110">
        <v>145017</v>
      </c>
      <c r="K208" s="110">
        <v>532</v>
      </c>
      <c r="L208" s="110">
        <v>579</v>
      </c>
      <c r="M208" s="103">
        <v>0</v>
      </c>
      <c r="N208" s="103">
        <v>0</v>
      </c>
      <c r="O208" s="103">
        <v>0</v>
      </c>
      <c r="P208" s="67"/>
      <c r="Q208" s="103">
        <f t="shared" si="34"/>
        <v>0</v>
      </c>
    </row>
    <row r="209" spans="1:23" ht="28.5" x14ac:dyDescent="0.2">
      <c r="A209" s="84" t="s">
        <v>397</v>
      </c>
      <c r="B209" s="36"/>
      <c r="C209" s="44"/>
      <c r="D209" s="45" t="s">
        <v>396</v>
      </c>
      <c r="E209" s="4" t="s">
        <v>398</v>
      </c>
      <c r="F209" s="110">
        <v>0</v>
      </c>
      <c r="G209" s="110">
        <v>0</v>
      </c>
      <c r="H209" s="110">
        <v>0</v>
      </c>
      <c r="I209" s="110">
        <v>78</v>
      </c>
      <c r="J209" s="110">
        <v>305</v>
      </c>
      <c r="K209" s="110">
        <v>0</v>
      </c>
      <c r="L209" s="110">
        <v>0</v>
      </c>
      <c r="M209" s="103">
        <v>0</v>
      </c>
      <c r="N209" s="103">
        <v>0</v>
      </c>
      <c r="O209" s="103">
        <v>0</v>
      </c>
      <c r="P209" s="67"/>
      <c r="Q209" s="103">
        <f t="shared" si="34"/>
        <v>0</v>
      </c>
    </row>
    <row r="210" spans="1:23" ht="28.5" x14ac:dyDescent="0.2">
      <c r="A210" s="84" t="s">
        <v>400</v>
      </c>
      <c r="D210" s="45" t="s">
        <v>399</v>
      </c>
      <c r="E210" s="105" t="s">
        <v>401</v>
      </c>
      <c r="F210" s="110">
        <v>0</v>
      </c>
      <c r="G210" s="110">
        <v>0</v>
      </c>
      <c r="H210" s="110">
        <v>0</v>
      </c>
      <c r="I210" s="110">
        <v>1303</v>
      </c>
      <c r="J210" s="110">
        <v>5673</v>
      </c>
      <c r="K210" s="110">
        <v>44</v>
      </c>
      <c r="L210" s="110">
        <v>102</v>
      </c>
      <c r="M210" s="103">
        <v>257.745</v>
      </c>
      <c r="N210" s="103">
        <v>19.532</v>
      </c>
      <c r="O210" s="103">
        <v>0</v>
      </c>
      <c r="P210" s="67"/>
      <c r="Q210" s="103">
        <f t="shared" si="34"/>
        <v>277.27699999999999</v>
      </c>
    </row>
    <row r="211" spans="1:23" x14ac:dyDescent="0.2">
      <c r="A211" s="84" t="s">
        <v>402</v>
      </c>
      <c r="D211" s="45" t="s">
        <v>403</v>
      </c>
      <c r="E211" s="105" t="s">
        <v>406</v>
      </c>
      <c r="F211" s="110">
        <v>0</v>
      </c>
      <c r="G211" s="110">
        <v>0</v>
      </c>
      <c r="H211" s="110">
        <v>0</v>
      </c>
      <c r="I211" s="110">
        <v>497</v>
      </c>
      <c r="J211" s="110">
        <v>0</v>
      </c>
      <c r="K211" s="110">
        <v>1</v>
      </c>
      <c r="L211" s="110">
        <v>2</v>
      </c>
      <c r="M211" s="103">
        <v>0</v>
      </c>
      <c r="N211" s="103">
        <v>0</v>
      </c>
      <c r="O211" s="103">
        <v>0</v>
      </c>
      <c r="P211" s="67"/>
      <c r="Q211" s="103">
        <f t="shared" si="34"/>
        <v>0</v>
      </c>
    </row>
    <row r="212" spans="1:23" x14ac:dyDescent="0.2">
      <c r="A212" s="84" t="s">
        <v>430</v>
      </c>
      <c r="D212" s="45" t="s">
        <v>431</v>
      </c>
      <c r="E212" s="105" t="s">
        <v>432</v>
      </c>
      <c r="F212" s="110">
        <v>0</v>
      </c>
      <c r="G212" s="110">
        <v>0</v>
      </c>
      <c r="H212" s="110">
        <v>0</v>
      </c>
      <c r="I212" s="110">
        <v>18552</v>
      </c>
      <c r="J212" s="110">
        <v>72607</v>
      </c>
      <c r="K212" s="110">
        <v>0</v>
      </c>
      <c r="L212" s="110">
        <v>0</v>
      </c>
      <c r="M212" s="103">
        <v>0</v>
      </c>
      <c r="N212" s="103">
        <v>0</v>
      </c>
      <c r="O212" s="103">
        <v>0</v>
      </c>
      <c r="P212" s="67"/>
      <c r="Q212" s="103">
        <f t="shared" si="34"/>
        <v>0</v>
      </c>
    </row>
    <row r="213" spans="1:23" ht="42.75" x14ac:dyDescent="0.2">
      <c r="A213" s="84" t="s">
        <v>404</v>
      </c>
      <c r="D213" s="45" t="s">
        <v>405</v>
      </c>
      <c r="E213" s="105" t="s">
        <v>407</v>
      </c>
      <c r="F213" s="110">
        <v>47</v>
      </c>
      <c r="G213" s="110">
        <v>78</v>
      </c>
      <c r="H213" s="110">
        <v>44</v>
      </c>
      <c r="I213" s="110">
        <v>435220</v>
      </c>
      <c r="J213" s="110">
        <v>1852900</v>
      </c>
      <c r="K213" s="110">
        <v>2748</v>
      </c>
      <c r="L213" s="110">
        <v>32538</v>
      </c>
      <c r="M213" s="103">
        <v>1910.384</v>
      </c>
      <c r="N213" s="103">
        <v>1735.2339999999999</v>
      </c>
      <c r="O213" s="103">
        <v>0</v>
      </c>
      <c r="P213" s="67"/>
      <c r="Q213" s="103">
        <f t="shared" si="34"/>
        <v>3645.6179999999999</v>
      </c>
    </row>
    <row r="214" spans="1:23" ht="42.75" x14ac:dyDescent="0.2">
      <c r="A214" s="90" t="s">
        <v>409</v>
      </c>
      <c r="B214" s="9"/>
      <c r="C214" s="10"/>
      <c r="D214" s="54" t="s">
        <v>408</v>
      </c>
      <c r="E214" s="112" t="s">
        <v>410</v>
      </c>
      <c r="F214" s="113">
        <v>165</v>
      </c>
      <c r="G214" s="113">
        <v>18</v>
      </c>
      <c r="H214" s="113">
        <v>176</v>
      </c>
      <c r="I214" s="113">
        <v>167963</v>
      </c>
      <c r="J214" s="113">
        <v>797337</v>
      </c>
      <c r="K214" s="113">
        <v>4179</v>
      </c>
      <c r="L214" s="113">
        <v>5182</v>
      </c>
      <c r="M214" s="107">
        <v>1857.386</v>
      </c>
      <c r="N214" s="107">
        <v>242.69499999999999</v>
      </c>
      <c r="O214" s="107">
        <v>0</v>
      </c>
      <c r="P214" s="108"/>
      <c r="Q214" s="107">
        <f t="shared" si="34"/>
        <v>2100.0810000000001</v>
      </c>
    </row>
    <row r="215" spans="1:23" s="120" customFormat="1" ht="12.75" x14ac:dyDescent="0.2">
      <c r="A215" s="121" t="s">
        <v>446</v>
      </c>
      <c r="B215" s="121"/>
      <c r="C215" s="121"/>
      <c r="D215" s="121"/>
      <c r="E215" s="121"/>
      <c r="F215" s="121"/>
      <c r="G215" s="121"/>
      <c r="H215" s="121"/>
      <c r="I215" s="121"/>
      <c r="J215" s="121"/>
      <c r="K215" s="121"/>
      <c r="L215" s="121"/>
      <c r="M215" s="121"/>
      <c r="N215" s="118"/>
      <c r="O215" s="119"/>
      <c r="P215" s="119"/>
      <c r="Q215" s="119"/>
      <c r="R215" s="119"/>
      <c r="S215" s="119"/>
      <c r="T215" s="119"/>
      <c r="U215" s="119"/>
      <c r="V215" s="119"/>
      <c r="W215" s="119"/>
    </row>
    <row r="216" spans="1:23" ht="15" x14ac:dyDescent="0.25">
      <c r="A216" s="114" t="s">
        <v>445</v>
      </c>
      <c r="B216" s="29"/>
      <c r="C216" s="29"/>
      <c r="D216" s="19"/>
      <c r="E216" s="19"/>
      <c r="F216" s="92"/>
      <c r="G216" s="92"/>
      <c r="H216" s="92"/>
      <c r="I216" s="92"/>
      <c r="J216" s="92"/>
      <c r="K216" s="92"/>
      <c r="L216" s="92"/>
      <c r="M216" s="115"/>
      <c r="N216" s="115"/>
      <c r="O216" s="115"/>
      <c r="P216" s="116"/>
      <c r="Q216" s="117"/>
    </row>
  </sheetData>
  <sheetProtection algorithmName="SHA-512" hashValue="huLn6zA+sygqEp/CprkkUHA5QVz+H5dCJPGilkoLnz5SC/iWc2W4bD0pkmh8e72wo9Pi19UEvt3C+myKm3gPlQ==" saltValue="TX+JbdMJvQh1O9IFbSXfjA==" spinCount="100000" sheet="1" objects="1" scenarios="1"/>
  <mergeCells count="87">
    <mergeCell ref="F114:H115"/>
    <mergeCell ref="I114:J115"/>
    <mergeCell ref="K114:L115"/>
    <mergeCell ref="M114:O114"/>
    <mergeCell ref="P114:Q116"/>
    <mergeCell ref="M115:O115"/>
    <mergeCell ref="A114:A116"/>
    <mergeCell ref="B114:B116"/>
    <mergeCell ref="C114:C116"/>
    <mergeCell ref="D114:D116"/>
    <mergeCell ref="E114:E116"/>
    <mergeCell ref="M141:O141"/>
    <mergeCell ref="F140:H141"/>
    <mergeCell ref="I140:J141"/>
    <mergeCell ref="K140:L141"/>
    <mergeCell ref="M140:O140"/>
    <mergeCell ref="A140:A142"/>
    <mergeCell ref="B140:B142"/>
    <mergeCell ref="C140:C142"/>
    <mergeCell ref="D140:D142"/>
    <mergeCell ref="E140:E142"/>
    <mergeCell ref="F65:H66"/>
    <mergeCell ref="I65:J66"/>
    <mergeCell ref="K65:L66"/>
    <mergeCell ref="M65:O65"/>
    <mergeCell ref="P65:Q67"/>
    <mergeCell ref="M66:O66"/>
    <mergeCell ref="A65:A67"/>
    <mergeCell ref="B65:B67"/>
    <mergeCell ref="C65:C67"/>
    <mergeCell ref="D65:D67"/>
    <mergeCell ref="E65:E67"/>
    <mergeCell ref="M176:O176"/>
    <mergeCell ref="F176:H177"/>
    <mergeCell ref="I176:J177"/>
    <mergeCell ref="K176:L177"/>
    <mergeCell ref="P176:Q178"/>
    <mergeCell ref="M177:O177"/>
    <mergeCell ref="A176:A178"/>
    <mergeCell ref="B176:B178"/>
    <mergeCell ref="C176:C178"/>
    <mergeCell ref="D176:D178"/>
    <mergeCell ref="E176:E178"/>
    <mergeCell ref="F91:H92"/>
    <mergeCell ref="I91:J92"/>
    <mergeCell ref="K91:L92"/>
    <mergeCell ref="P91:Q93"/>
    <mergeCell ref="M92:O92"/>
    <mergeCell ref="P166:Q166"/>
    <mergeCell ref="P104:Q104"/>
    <mergeCell ref="P105:Q105"/>
    <mergeCell ref="P147:Q147"/>
    <mergeCell ref="P149:Q149"/>
    <mergeCell ref="P153:Q153"/>
    <mergeCell ref="P159:Q159"/>
    <mergeCell ref="P140:Q142"/>
    <mergeCell ref="P5:Q7"/>
    <mergeCell ref="M6:O6"/>
    <mergeCell ref="P97:Q97"/>
    <mergeCell ref="P11:Q11"/>
    <mergeCell ref="P12:Q12"/>
    <mergeCell ref="P18:Q18"/>
    <mergeCell ref="P24:Q24"/>
    <mergeCell ref="P41:Q41"/>
    <mergeCell ref="P54:Q54"/>
    <mergeCell ref="P55:Q55"/>
    <mergeCell ref="P56:Q56"/>
    <mergeCell ref="P77:Q77"/>
    <mergeCell ref="P84:Q84"/>
    <mergeCell ref="P96:Q96"/>
    <mergeCell ref="M91:O91"/>
    <mergeCell ref="A215:M215"/>
    <mergeCell ref="F5:H6"/>
    <mergeCell ref="A9:E9"/>
    <mergeCell ref="A5:A7"/>
    <mergeCell ref="B5:B7"/>
    <mergeCell ref="C5:C7"/>
    <mergeCell ref="D5:D7"/>
    <mergeCell ref="E5:E7"/>
    <mergeCell ref="I5:J6"/>
    <mergeCell ref="K5:L6"/>
    <mergeCell ref="M5:O5"/>
    <mergeCell ref="A91:A93"/>
    <mergeCell ref="B91:B93"/>
    <mergeCell ref="C91:C93"/>
    <mergeCell ref="D91:D93"/>
    <mergeCell ref="E91:E93"/>
  </mergeCells>
  <pageMargins left="0.7" right="0.7" top="0.75" bottom="0.75" header="0.3" footer="0.3"/>
  <pageSetup scale="69" pageOrder="overThenDown" orientation="portrait" r:id="rId1"/>
  <rowBreaks count="5" manualBreakCount="5">
    <brk id="60" max="16" man="1"/>
    <brk id="86" max="16" man="1"/>
    <brk id="109" max="16" man="1"/>
    <brk id="135" max="16" man="1"/>
    <brk id="171" max="16" man="1"/>
  </rowBreaks>
  <colBreaks count="1" manualBreakCount="1">
    <brk id="8" max="222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4.7</vt:lpstr>
      <vt:lpstr>'Table 4.7'!Print_Area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Mae A. Manuel</dc:creator>
  <cp:lastModifiedBy>Faith Lea Cabrera</cp:lastModifiedBy>
  <cp:lastPrinted>2019-06-28T08:25:07Z</cp:lastPrinted>
  <dcterms:created xsi:type="dcterms:W3CDTF">2018-01-31T09:14:53Z</dcterms:created>
  <dcterms:modified xsi:type="dcterms:W3CDTF">2019-12-12T03:19:08Z</dcterms:modified>
</cp:coreProperties>
</file>