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880" yWindow="1650" windowWidth="14625" windowHeight="11745"/>
  </bookViews>
  <sheets>
    <sheet name="Table 4.8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L9" i="1"/>
  <c r="M9" i="1"/>
  <c r="N9" i="1"/>
  <c r="J9" i="1"/>
  <c r="J24" i="1"/>
  <c r="K24" i="1"/>
  <c r="L24" i="1"/>
  <c r="M24" i="1"/>
  <c r="N24" i="1"/>
  <c r="J21" i="1"/>
  <c r="K21" i="1"/>
  <c r="L21" i="1"/>
  <c r="M21" i="1"/>
  <c r="N21" i="1"/>
  <c r="J18" i="1"/>
  <c r="K18" i="1"/>
  <c r="L18" i="1"/>
  <c r="M18" i="1"/>
  <c r="N18" i="1"/>
  <c r="J15" i="1"/>
  <c r="K15" i="1"/>
  <c r="L15" i="1"/>
  <c r="M15" i="1"/>
  <c r="N15" i="1"/>
  <c r="I24" i="1"/>
  <c r="I21" i="1"/>
  <c r="I18" i="1"/>
  <c r="I15" i="1"/>
  <c r="F9" i="1"/>
  <c r="G9" i="1"/>
  <c r="F24" i="1"/>
  <c r="G24" i="1"/>
  <c r="F21" i="1"/>
  <c r="G21" i="1"/>
  <c r="F18" i="1"/>
  <c r="G18" i="1"/>
  <c r="F15" i="1"/>
  <c r="G15" i="1"/>
  <c r="E9" i="1"/>
  <c r="E21" i="1"/>
  <c r="E18" i="1"/>
  <c r="E15" i="1"/>
  <c r="O24" i="1" l="1"/>
  <c r="E24" i="1"/>
  <c r="Q25" i="1"/>
  <c r="Q24" i="1" s="1"/>
  <c r="Q22" i="1" l="1"/>
  <c r="Q19" i="1"/>
  <c r="Q9" i="1" l="1"/>
  <c r="I9" i="1"/>
  <c r="O18" i="1" l="1"/>
  <c r="O15" i="1"/>
  <c r="O21" i="1"/>
  <c r="Q21" i="1"/>
  <c r="Q15" i="1"/>
  <c r="Q18" i="1"/>
</calcChain>
</file>

<file path=xl/sharedStrings.xml><?xml version="1.0" encoding="utf-8"?>
<sst xmlns="http://schemas.openxmlformats.org/spreadsheetml/2006/main" count="97" uniqueCount="51">
  <si>
    <t>Table 4.8</t>
  </si>
  <si>
    <t>MAJOR HUMAN INDUCED DISASTERS</t>
  </si>
  <si>
    <t>Dates</t>
  </si>
  <si>
    <t>Disaster Sub-group</t>
  </si>
  <si>
    <t>Disaster</t>
  </si>
  <si>
    <t>Areas Affected</t>
  </si>
  <si>
    <t>Casualties</t>
  </si>
  <si>
    <t>Affected</t>
  </si>
  <si>
    <t>Damaged Houses</t>
  </si>
  <si>
    <t>Damaged Properties</t>
  </si>
  <si>
    <t>Total Cost of Damages
(In millions)</t>
  </si>
  <si>
    <t>(php millions)</t>
  </si>
  <si>
    <t>Dead</t>
  </si>
  <si>
    <t>Injured</t>
  </si>
  <si>
    <t>Missing</t>
  </si>
  <si>
    <t>Families</t>
  </si>
  <si>
    <t>Persons</t>
  </si>
  <si>
    <t>Total</t>
  </si>
  <si>
    <t>Part</t>
  </si>
  <si>
    <t>Private/
Communication</t>
  </si>
  <si>
    <t>Total Disaster</t>
  </si>
  <si>
    <t>P</t>
  </si>
  <si>
    <t>February 4</t>
  </si>
  <si>
    <t>Others</t>
  </si>
  <si>
    <t>Ultra Sports Complex Stampede</t>
  </si>
  <si>
    <t xml:space="preserve"> NCR</t>
  </si>
  <si>
    <t>…</t>
  </si>
  <si>
    <t>August 11</t>
  </si>
  <si>
    <t>Industrial</t>
  </si>
  <si>
    <t xml:space="preserve">Oil Spill </t>
  </si>
  <si>
    <t>Guimaras</t>
  </si>
  <si>
    <t>June 21</t>
  </si>
  <si>
    <t>Maritime</t>
  </si>
  <si>
    <t>MV Princess of the Stars Tragedy</t>
  </si>
  <si>
    <t>Romblon</t>
  </si>
  <si>
    <t>10 Aug 2008 to 07 July 2009</t>
  </si>
  <si>
    <t>Armed</t>
  </si>
  <si>
    <t xml:space="preserve">Internally Displaced Persons in Maguindanao due to Armed Conflict </t>
  </si>
  <si>
    <t>Maguindanao and Lanao del Norte</t>
  </si>
  <si>
    <t>September 9</t>
  </si>
  <si>
    <t xml:space="preserve">Zamboanga Crisis </t>
  </si>
  <si>
    <t>Region IX</t>
  </si>
  <si>
    <t>May 23</t>
  </si>
  <si>
    <t>Marawi Siege</t>
  </si>
  <si>
    <t>Regions VI, VII, IX, X, XI, XII, Caraga, ARMM</t>
  </si>
  <si>
    <t>2008 to 2017</t>
  </si>
  <si>
    <r>
      <rPr>
        <i/>
        <sz val="12"/>
        <color theme="1"/>
        <rFont val="Arial"/>
        <family val="2"/>
      </rPr>
      <t xml:space="preserve">Source: </t>
    </r>
    <r>
      <rPr>
        <sz val="12"/>
        <color theme="1"/>
        <rFont val="Arial"/>
        <family val="2"/>
      </rPr>
      <t>National Disaster Risk Reduction and Management Council</t>
    </r>
  </si>
  <si>
    <r>
      <t xml:space="preserve">Table 4.8 </t>
    </r>
    <r>
      <rPr>
        <b/>
        <i/>
        <sz val="12"/>
        <color theme="1"/>
        <rFont val="Arial"/>
        <family val="2"/>
      </rPr>
      <t>(Continued)</t>
    </r>
  </si>
  <si>
    <t>Infra-
structure</t>
  </si>
  <si>
    <t>Agri-
culture</t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</si>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</sst>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0_);_(* \(#,##0.000\);_(* &quot;-&quot;???_);_(@_)"/>
    <numFmt numFmtId="165" formatCode="_(* #,##0.0_);_(* \(#,##0.0\);_(* &quot;-&quot;???_);_(@_)"/>
    <numFmt numFmtId="166" formatCode="#,##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Alignment="1">
      <alignment vertical="center"/>
    </xf>
    <xf numFmtId="3" fontId="4" fillId="0" borderId="15" xfId="0" applyNumberFormat="1" applyFont="1" applyFill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center" vertical="center"/>
    </xf>
    <xf numFmtId="3" fontId="4" fillId="0" borderId="19" xfId="0" applyNumberFormat="1" applyFont="1" applyFill="1" applyBorder="1" applyAlignment="1">
      <alignment horizontal="center" vertical="center"/>
    </xf>
    <xf numFmtId="3" fontId="4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>
      <alignment horizontal="right" vertical="center" indent="1"/>
    </xf>
    <xf numFmtId="165" fontId="1" fillId="0" borderId="13" xfId="0" applyNumberFormat="1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indent="1"/>
    </xf>
    <xf numFmtId="2" fontId="5" fillId="0" borderId="0" xfId="0" quotePrefix="1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right" vertical="center" indent="1"/>
    </xf>
    <xf numFmtId="3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2" fontId="5" fillId="0" borderId="15" xfId="0" quotePrefix="1" applyNumberFormat="1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2" fontId="5" fillId="0" borderId="15" xfId="0" applyNumberFormat="1" applyFont="1" applyBorder="1" applyAlignment="1">
      <alignment vertical="center" wrapText="1"/>
    </xf>
    <xf numFmtId="3" fontId="5" fillId="0" borderId="15" xfId="0" applyNumberFormat="1" applyFont="1" applyFill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 indent="1"/>
    </xf>
    <xf numFmtId="164" fontId="5" fillId="0" borderId="15" xfId="0" applyNumberFormat="1" applyFont="1" applyBorder="1" applyAlignment="1">
      <alignment horizontal="center" vertical="center"/>
    </xf>
    <xf numFmtId="164" fontId="5" fillId="0" borderId="15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3" fontId="1" fillId="0" borderId="0" xfId="0" applyNumberFormat="1" applyFont="1" applyFill="1" applyBorder="1" applyAlignment="1">
      <alignment horizontal="right" indent="1"/>
    </xf>
    <xf numFmtId="166" fontId="1" fillId="0" borderId="0" xfId="0" applyNumberFormat="1" applyFont="1" applyFill="1" applyBorder="1" applyAlignment="1">
      <alignment horizontal="right" indent="1"/>
    </xf>
    <xf numFmtId="166" fontId="1" fillId="0" borderId="0" xfId="0" applyNumberFormat="1" applyFont="1" applyFill="1" applyBorder="1" applyAlignment="1"/>
    <xf numFmtId="2" fontId="5" fillId="0" borderId="15" xfId="0" quotePrefix="1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vertical="center"/>
    </xf>
    <xf numFmtId="3" fontId="5" fillId="0" borderId="15" xfId="0" applyNumberFormat="1" applyFont="1" applyFill="1" applyBorder="1" applyAlignment="1">
      <alignment horizontal="right" vertical="center" indent="1"/>
    </xf>
    <xf numFmtId="2" fontId="5" fillId="0" borderId="15" xfId="0" applyNumberFormat="1" applyFont="1" applyBorder="1" applyAlignment="1">
      <alignment horizontal="center" vertical="center" wrapText="1"/>
    </xf>
    <xf numFmtId="166" fontId="2" fillId="0" borderId="15" xfId="0" applyNumberFormat="1" applyFont="1" applyFill="1" applyBorder="1" applyAlignment="1">
      <alignment horizontal="right" vertical="center" indent="1"/>
    </xf>
    <xf numFmtId="164" fontId="5" fillId="0" borderId="15" xfId="0" applyNumberFormat="1" applyFont="1" applyBorder="1" applyAlignment="1">
      <alignment vertical="center"/>
    </xf>
    <xf numFmtId="166" fontId="4" fillId="0" borderId="0" xfId="0" applyNumberFormat="1" applyFont="1" applyFill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3" fontId="5" fillId="2" borderId="15" xfId="0" applyNumberFormat="1" applyFont="1" applyFill="1" applyBorder="1" applyAlignment="1">
      <alignment horizontal="right" vertical="center" indent="1"/>
    </xf>
    <xf numFmtId="0" fontId="5" fillId="0" borderId="15" xfId="0" applyNumberFormat="1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166" fontId="1" fillId="0" borderId="0" xfId="0" applyNumberFormat="1" applyFont="1" applyBorder="1" applyAlignment="1">
      <alignment horizontal="center"/>
    </xf>
    <xf numFmtId="166" fontId="4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left" indent="1"/>
    </xf>
    <xf numFmtId="3" fontId="2" fillId="0" borderId="0" xfId="0" applyNumberFormat="1" applyFont="1" applyBorder="1"/>
    <xf numFmtId="164" fontId="5" fillId="0" borderId="13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3" fontId="4" fillId="0" borderId="25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27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27" xfId="0" applyNumberFormat="1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16" xfId="0" applyNumberFormat="1" applyFont="1" applyFill="1" applyBorder="1" applyAlignment="1">
      <alignment horizontal="center" vertical="center" wrapText="1"/>
    </xf>
    <xf numFmtId="165" fontId="4" fillId="0" borderId="21" xfId="0" applyNumberFormat="1" applyFont="1" applyFill="1" applyBorder="1" applyAlignment="1">
      <alignment vertical="center" wrapText="1"/>
    </xf>
    <xf numFmtId="164" fontId="4" fillId="0" borderId="20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 indent="1"/>
    </xf>
    <xf numFmtId="0" fontId="8" fillId="0" borderId="0" xfId="0" applyFont="1"/>
    <xf numFmtId="0" fontId="8" fillId="0" borderId="0" xfId="0" applyFont="1" applyAlignment="1">
      <alignment horizontal="left" vertical="top" wrapText="1" indent="2"/>
    </xf>
    <xf numFmtId="3" fontId="5" fillId="0" borderId="15" xfId="0" applyNumberFormat="1" applyFont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22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center" vertical="center" wrapText="1"/>
    </xf>
    <xf numFmtId="164" fontId="4" fillId="0" borderId="16" xfId="0" applyNumberFormat="1" applyFont="1" applyFill="1" applyBorder="1" applyAlignment="1">
      <alignment horizontal="center" vertical="center" wrapText="1"/>
    </xf>
    <xf numFmtId="164" fontId="4" fillId="0" borderId="24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22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3" fontId="4" fillId="0" borderId="2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showGridLines="0" tabSelected="1" zoomScaleNormal="100" zoomScaleSheetLayoutView="85" workbookViewId="0">
      <selection activeCell="O42" sqref="O42"/>
    </sheetView>
  </sheetViews>
  <sheetFormatPr defaultColWidth="9.140625" defaultRowHeight="15" x14ac:dyDescent="0.2"/>
  <cols>
    <col min="1" max="1" width="17.5703125" style="58" customWidth="1"/>
    <col min="2" max="2" width="15" style="2" customWidth="1"/>
    <col min="3" max="3" width="28.42578125" style="3" customWidth="1"/>
    <col min="4" max="4" width="19.42578125" style="3" bestFit="1" customWidth="1"/>
    <col min="5" max="7" width="12.7109375" style="3" customWidth="1"/>
    <col min="8" max="8" width="17.140625" style="58" customWidth="1"/>
    <col min="9" max="9" width="11.42578125" style="3" customWidth="1"/>
    <col min="10" max="10" width="13.42578125" style="3" bestFit="1" customWidth="1"/>
    <col min="11" max="11" width="9.85546875" style="3" customWidth="1"/>
    <col min="12" max="12" width="9.28515625" style="3" customWidth="1"/>
    <col min="13" max="13" width="10.42578125" style="3" customWidth="1"/>
    <col min="14" max="14" width="16.42578125" style="3" customWidth="1"/>
    <col min="15" max="15" width="18.42578125" style="3" customWidth="1"/>
    <col min="16" max="16" width="4.42578125" style="4" bestFit="1" customWidth="1"/>
    <col min="17" max="17" width="11.28515625" style="3" customWidth="1"/>
    <col min="18" max="16384" width="9.140625" style="3"/>
  </cols>
  <sheetData>
    <row r="1" spans="1:17" ht="15.75" x14ac:dyDescent="0.25">
      <c r="A1" s="1" t="s">
        <v>0</v>
      </c>
      <c r="H1" s="1" t="s">
        <v>47</v>
      </c>
      <c r="I1" s="1"/>
    </row>
    <row r="2" spans="1:17" ht="15.75" x14ac:dyDescent="0.2">
      <c r="A2" s="5" t="s">
        <v>1</v>
      </c>
      <c r="H2" s="5"/>
    </row>
    <row r="3" spans="1:17" ht="15.75" x14ac:dyDescent="0.25">
      <c r="A3" s="1" t="s">
        <v>45</v>
      </c>
      <c r="H3" s="1"/>
    </row>
    <row r="4" spans="1:17" x14ac:dyDescent="0.2">
      <c r="A4" s="3"/>
      <c r="H4" s="3"/>
    </row>
    <row r="5" spans="1:17" ht="14.1" customHeight="1" x14ac:dyDescent="0.2">
      <c r="A5" s="101" t="s">
        <v>2</v>
      </c>
      <c r="B5" s="104" t="s">
        <v>3</v>
      </c>
      <c r="C5" s="107" t="s">
        <v>4</v>
      </c>
      <c r="D5" s="110" t="s">
        <v>5</v>
      </c>
      <c r="E5" s="113" t="s">
        <v>6</v>
      </c>
      <c r="F5" s="99"/>
      <c r="G5" s="114"/>
      <c r="H5" s="101" t="s">
        <v>2</v>
      </c>
      <c r="I5" s="99" t="s">
        <v>7</v>
      </c>
      <c r="J5" s="99"/>
      <c r="K5" s="83" t="s">
        <v>8</v>
      </c>
      <c r="L5" s="84"/>
      <c r="M5" s="87" t="s">
        <v>9</v>
      </c>
      <c r="N5" s="88"/>
      <c r="O5" s="88"/>
      <c r="P5" s="89" t="s">
        <v>10</v>
      </c>
      <c r="Q5" s="90"/>
    </row>
    <row r="6" spans="1:17" ht="15.75" x14ac:dyDescent="0.2">
      <c r="A6" s="102"/>
      <c r="B6" s="105"/>
      <c r="C6" s="108"/>
      <c r="D6" s="111"/>
      <c r="E6" s="115"/>
      <c r="F6" s="100"/>
      <c r="G6" s="116"/>
      <c r="H6" s="102"/>
      <c r="I6" s="100"/>
      <c r="J6" s="100"/>
      <c r="K6" s="85"/>
      <c r="L6" s="86"/>
      <c r="M6" s="95" t="s">
        <v>11</v>
      </c>
      <c r="N6" s="96"/>
      <c r="O6" s="96"/>
      <c r="P6" s="91"/>
      <c r="Q6" s="92"/>
    </row>
    <row r="7" spans="1:17" ht="35.25" customHeight="1" x14ac:dyDescent="0.2">
      <c r="A7" s="103"/>
      <c r="B7" s="106"/>
      <c r="C7" s="109"/>
      <c r="D7" s="112"/>
      <c r="E7" s="6" t="s">
        <v>12</v>
      </c>
      <c r="F7" s="7" t="s">
        <v>13</v>
      </c>
      <c r="G7" s="64" t="s">
        <v>14</v>
      </c>
      <c r="H7" s="103"/>
      <c r="I7" s="8" t="s">
        <v>15</v>
      </c>
      <c r="J7" s="6" t="s">
        <v>16</v>
      </c>
      <c r="K7" s="9" t="s">
        <v>17</v>
      </c>
      <c r="L7" s="9" t="s">
        <v>18</v>
      </c>
      <c r="M7" s="74" t="s">
        <v>49</v>
      </c>
      <c r="N7" s="76" t="s">
        <v>48</v>
      </c>
      <c r="O7" s="77" t="s">
        <v>19</v>
      </c>
      <c r="P7" s="93"/>
      <c r="Q7" s="94"/>
    </row>
    <row r="8" spans="1:17" ht="5.0999999999999996" customHeight="1" x14ac:dyDescent="0.2">
      <c r="A8" s="67"/>
      <c r="B8" s="62"/>
      <c r="C8" s="19"/>
      <c r="D8" s="67"/>
      <c r="E8" s="68"/>
      <c r="F8" s="69"/>
      <c r="G8" s="69"/>
      <c r="H8" s="67"/>
      <c r="I8" s="69"/>
      <c r="J8" s="68"/>
      <c r="K8" s="69"/>
      <c r="L8" s="69"/>
      <c r="M8" s="70"/>
      <c r="N8" s="71"/>
      <c r="O8" s="72"/>
      <c r="P8" s="73"/>
      <c r="Q8" s="73"/>
    </row>
    <row r="9" spans="1:17" ht="15.75" x14ac:dyDescent="0.25">
      <c r="A9" s="63" t="s">
        <v>20</v>
      </c>
      <c r="B9" s="13"/>
      <c r="C9" s="14"/>
      <c r="D9" s="15"/>
      <c r="E9" s="16">
        <f>SUM(E15,E18,E21,E24)</f>
        <v>1113</v>
      </c>
      <c r="F9" s="16">
        <f t="shared" ref="F9:G9" si="0">SUM(F15,F18,F21,F24)</f>
        <v>412</v>
      </c>
      <c r="G9" s="16">
        <f t="shared" si="0"/>
        <v>336</v>
      </c>
      <c r="H9" s="63" t="s">
        <v>20</v>
      </c>
      <c r="I9" s="16">
        <f>SUM(I15,I18,I21,I24)</f>
        <v>281335</v>
      </c>
      <c r="J9" s="16">
        <f>SUM(J15,J18,J21,J24)</f>
        <v>1319429</v>
      </c>
      <c r="K9" s="16">
        <f t="shared" ref="K9:N9" si="1">SUM(K15,K18,K21,K24)</f>
        <v>13245</v>
      </c>
      <c r="L9" s="16">
        <f t="shared" si="1"/>
        <v>724</v>
      </c>
      <c r="M9" s="16">
        <f t="shared" si="1"/>
        <v>356.94823600000001</v>
      </c>
      <c r="N9" s="16">
        <f t="shared" si="1"/>
        <v>2982.2137559999996</v>
      </c>
      <c r="O9" s="60" t="s">
        <v>26</v>
      </c>
      <c r="P9" s="17" t="s">
        <v>21</v>
      </c>
      <c r="Q9" s="75">
        <f>SUM(M9:O9)</f>
        <v>3339.1619919999998</v>
      </c>
    </row>
    <row r="10" spans="1:17" hidden="1" x14ac:dyDescent="0.2"/>
    <row r="11" spans="1:17" ht="15.75" hidden="1" x14ac:dyDescent="0.25">
      <c r="A11" s="18">
        <v>2006</v>
      </c>
      <c r="B11" s="19"/>
      <c r="C11" s="18"/>
      <c r="D11" s="20"/>
      <c r="E11" s="21">
        <v>74</v>
      </c>
      <c r="F11" s="21">
        <v>722</v>
      </c>
      <c r="G11" s="21">
        <v>2</v>
      </c>
      <c r="H11" s="18">
        <v>2006</v>
      </c>
      <c r="I11" s="21">
        <v>8580</v>
      </c>
      <c r="J11" s="21">
        <v>42109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1" t="s">
        <v>21</v>
      </c>
      <c r="Q11" s="21">
        <v>0</v>
      </c>
    </row>
    <row r="12" spans="1:17" ht="30" hidden="1" x14ac:dyDescent="0.2">
      <c r="A12" s="22" t="s">
        <v>22</v>
      </c>
      <c r="B12" s="10" t="s">
        <v>23</v>
      </c>
      <c r="C12" s="23" t="s">
        <v>24</v>
      </c>
      <c r="D12" s="24" t="s">
        <v>25</v>
      </c>
      <c r="E12" s="25">
        <v>74</v>
      </c>
      <c r="F12" s="25">
        <v>722</v>
      </c>
      <c r="G12" s="26" t="s">
        <v>26</v>
      </c>
      <c r="H12" s="22" t="s">
        <v>22</v>
      </c>
      <c r="I12" s="26" t="s">
        <v>26</v>
      </c>
      <c r="J12" s="26" t="s">
        <v>26</v>
      </c>
      <c r="K12" s="26" t="s">
        <v>26</v>
      </c>
      <c r="L12" s="26" t="s">
        <v>26</v>
      </c>
      <c r="M12" s="27" t="s">
        <v>26</v>
      </c>
      <c r="N12" s="12" t="s">
        <v>26</v>
      </c>
      <c r="O12" s="27" t="s">
        <v>26</v>
      </c>
      <c r="P12" s="97" t="s">
        <v>26</v>
      </c>
      <c r="Q12" s="97"/>
    </row>
    <row r="13" spans="1:17" hidden="1" x14ac:dyDescent="0.2">
      <c r="A13" s="28" t="s">
        <v>27</v>
      </c>
      <c r="B13" s="29" t="s">
        <v>28</v>
      </c>
      <c r="C13" s="30" t="s">
        <v>29</v>
      </c>
      <c r="D13" s="31" t="s">
        <v>30</v>
      </c>
      <c r="E13" s="32"/>
      <c r="F13" s="33"/>
      <c r="G13" s="34">
        <v>2</v>
      </c>
      <c r="H13" s="28" t="s">
        <v>27</v>
      </c>
      <c r="I13" s="34">
        <v>8580</v>
      </c>
      <c r="J13" s="34">
        <v>42109</v>
      </c>
      <c r="K13" s="33" t="s">
        <v>26</v>
      </c>
      <c r="L13" s="33" t="s">
        <v>26</v>
      </c>
      <c r="M13" s="35" t="s">
        <v>26</v>
      </c>
      <c r="N13" s="36" t="s">
        <v>26</v>
      </c>
      <c r="O13" s="35" t="s">
        <v>26</v>
      </c>
      <c r="P13" s="98" t="s">
        <v>26</v>
      </c>
      <c r="Q13" s="98"/>
    </row>
    <row r="14" spans="1:17" ht="5.0999999999999996" customHeight="1" x14ac:dyDescent="0.2">
      <c r="A14" s="37"/>
      <c r="B14" s="11"/>
      <c r="C14" s="38"/>
      <c r="D14" s="38"/>
      <c r="H14" s="37"/>
    </row>
    <row r="15" spans="1:17" ht="15.75" x14ac:dyDescent="0.25">
      <c r="A15" s="18">
        <v>2008</v>
      </c>
      <c r="B15" s="11"/>
      <c r="C15" s="37"/>
      <c r="D15" s="38"/>
      <c r="E15" s="39">
        <f>SUM(E16)</f>
        <v>321</v>
      </c>
      <c r="F15" s="39">
        <f t="shared" ref="F15:I15" si="2">SUM(F16)</f>
        <v>0</v>
      </c>
      <c r="G15" s="39">
        <f t="shared" si="2"/>
        <v>0</v>
      </c>
      <c r="H15" s="18">
        <v>2008</v>
      </c>
      <c r="I15" s="39">
        <f t="shared" si="2"/>
        <v>0</v>
      </c>
      <c r="J15" s="39">
        <f t="shared" ref="J15" si="3">SUM(J16)</f>
        <v>0</v>
      </c>
      <c r="K15" s="39">
        <f t="shared" ref="K15" si="4">SUM(K16)</f>
        <v>0</v>
      </c>
      <c r="L15" s="39">
        <f t="shared" ref="L15" si="5">SUM(L16)</f>
        <v>0</v>
      </c>
      <c r="M15" s="39">
        <f t="shared" ref="M15" si="6">SUM(M16)</f>
        <v>0</v>
      </c>
      <c r="N15" s="39">
        <f t="shared" ref="N15" si="7">SUM(N16)</f>
        <v>0</v>
      </c>
      <c r="O15" s="40">
        <f t="shared" ref="O15" ca="1" si="8">SUM(O15:O16)</f>
        <v>0</v>
      </c>
      <c r="P15" s="41" t="s">
        <v>21</v>
      </c>
      <c r="Q15" s="40">
        <f ca="1">SUM(Q15:Q16)</f>
        <v>0</v>
      </c>
    </row>
    <row r="16" spans="1:17" ht="30" x14ac:dyDescent="0.2">
      <c r="A16" s="28" t="s">
        <v>31</v>
      </c>
      <c r="B16" s="42" t="s">
        <v>32</v>
      </c>
      <c r="C16" s="43" t="s">
        <v>33</v>
      </c>
      <c r="D16" s="44" t="s">
        <v>34</v>
      </c>
      <c r="E16" s="45">
        <v>321</v>
      </c>
      <c r="F16" s="33" t="s">
        <v>26</v>
      </c>
      <c r="G16" s="33" t="s">
        <v>26</v>
      </c>
      <c r="H16" s="28" t="s">
        <v>31</v>
      </c>
      <c r="I16" s="33" t="s">
        <v>26</v>
      </c>
      <c r="J16" s="33" t="s">
        <v>26</v>
      </c>
      <c r="K16" s="33" t="s">
        <v>26</v>
      </c>
      <c r="L16" s="33" t="s">
        <v>26</v>
      </c>
      <c r="M16" s="33" t="s">
        <v>26</v>
      </c>
      <c r="N16" s="33" t="s">
        <v>26</v>
      </c>
      <c r="O16" s="33" t="s">
        <v>26</v>
      </c>
      <c r="P16" s="82" t="s">
        <v>26</v>
      </c>
      <c r="Q16" s="82"/>
    </row>
    <row r="17" spans="1:23" ht="5.0999999999999996" customHeight="1" x14ac:dyDescent="0.2">
      <c r="A17" s="37"/>
      <c r="B17" s="11"/>
      <c r="C17" s="65"/>
      <c r="D17" s="38"/>
      <c r="H17" s="37"/>
    </row>
    <row r="18" spans="1:23" ht="15.75" x14ac:dyDescent="0.25">
      <c r="A18" s="18">
        <v>2009</v>
      </c>
      <c r="B18" s="11"/>
      <c r="C18" s="23"/>
      <c r="D18" s="38"/>
      <c r="E18" s="39">
        <f>SUM(E19)</f>
        <v>380</v>
      </c>
      <c r="F18" s="39">
        <f t="shared" ref="F18:G18" si="9">SUM(F19)</f>
        <v>170</v>
      </c>
      <c r="G18" s="39">
        <f t="shared" si="9"/>
        <v>0</v>
      </c>
      <c r="H18" s="18">
        <v>2009</v>
      </c>
      <c r="I18" s="39">
        <f t="shared" ref="I18" si="10">SUM(I19)</f>
        <v>157584</v>
      </c>
      <c r="J18" s="39">
        <f t="shared" ref="J18" si="11">SUM(J19)</f>
        <v>756554</v>
      </c>
      <c r="K18" s="39">
        <f t="shared" ref="K18" si="12">SUM(K19)</f>
        <v>3077</v>
      </c>
      <c r="L18" s="39">
        <f t="shared" ref="L18" si="13">SUM(L19)</f>
        <v>724</v>
      </c>
      <c r="M18" s="39">
        <f t="shared" ref="M18" si="14">SUM(M19)</f>
        <v>152.566236</v>
      </c>
      <c r="N18" s="39">
        <f t="shared" ref="N18" si="15">SUM(N19)</f>
        <v>99.024755999999996</v>
      </c>
      <c r="O18" s="40">
        <f t="shared" ref="O18" ca="1" si="16">SUM(O18:O19)</f>
        <v>0</v>
      </c>
      <c r="P18" s="41" t="s">
        <v>21</v>
      </c>
      <c r="Q18" s="40">
        <f ca="1">SUM(Q18:Q19)</f>
        <v>251.590992</v>
      </c>
    </row>
    <row r="19" spans="1:23" ht="45" x14ac:dyDescent="0.2">
      <c r="A19" s="43" t="s">
        <v>35</v>
      </c>
      <c r="B19" s="46" t="s">
        <v>36</v>
      </c>
      <c r="C19" s="43" t="s">
        <v>37</v>
      </c>
      <c r="D19" s="31" t="s">
        <v>38</v>
      </c>
      <c r="E19" s="34">
        <v>380</v>
      </c>
      <c r="F19" s="34">
        <v>170</v>
      </c>
      <c r="G19" s="34">
        <v>0</v>
      </c>
      <c r="H19" s="43" t="s">
        <v>35</v>
      </c>
      <c r="I19" s="34">
        <v>157584</v>
      </c>
      <c r="J19" s="34">
        <v>756554</v>
      </c>
      <c r="K19" s="34">
        <v>3077</v>
      </c>
      <c r="L19" s="34">
        <v>724</v>
      </c>
      <c r="M19" s="47">
        <v>152.566236</v>
      </c>
      <c r="N19" s="47">
        <v>99.024755999999996</v>
      </c>
      <c r="O19" s="35" t="s">
        <v>26</v>
      </c>
      <c r="P19" s="48" t="s">
        <v>21</v>
      </c>
      <c r="Q19" s="47">
        <f t="shared" ref="Q19" si="17">SUM(M19:O19)</f>
        <v>251.590992</v>
      </c>
    </row>
    <row r="20" spans="1:23" ht="5.0999999999999996" customHeight="1" x14ac:dyDescent="0.2">
      <c r="A20" s="37"/>
      <c r="B20" s="11"/>
      <c r="C20" s="65"/>
      <c r="D20" s="38"/>
      <c r="H20" s="37"/>
    </row>
    <row r="21" spans="1:23" ht="15.75" x14ac:dyDescent="0.25">
      <c r="A21" s="18">
        <v>2013</v>
      </c>
      <c r="B21" s="19"/>
      <c r="C21" s="66"/>
      <c r="D21" s="20"/>
      <c r="E21" s="39">
        <f>SUM(E22)</f>
        <v>240</v>
      </c>
      <c r="F21" s="39">
        <f t="shared" ref="F21:G21" si="18">SUM(F22)</f>
        <v>242</v>
      </c>
      <c r="G21" s="39">
        <f t="shared" si="18"/>
        <v>0</v>
      </c>
      <c r="H21" s="18">
        <v>2013</v>
      </c>
      <c r="I21" s="39">
        <f t="shared" ref="I21" si="19">SUM(I22)</f>
        <v>23794</v>
      </c>
      <c r="J21" s="39">
        <f t="shared" ref="J21" si="20">SUM(J22)</f>
        <v>118819</v>
      </c>
      <c r="K21" s="39">
        <f t="shared" ref="K21" si="21">SUM(K22)</f>
        <v>10160</v>
      </c>
      <c r="L21" s="39">
        <f t="shared" ref="L21" si="22">SUM(L22)</f>
        <v>0</v>
      </c>
      <c r="M21" s="39">
        <f t="shared" ref="M21" si="23">SUM(M22)</f>
        <v>204.38200000000001</v>
      </c>
      <c r="N21" s="39">
        <f t="shared" ref="N21" si="24">SUM(N22)</f>
        <v>2883.1889999999999</v>
      </c>
      <c r="O21" s="40">
        <f t="shared" ref="O21" ca="1" si="25">SUM(O21:O22)</f>
        <v>0</v>
      </c>
      <c r="P21" s="49" t="s">
        <v>21</v>
      </c>
      <c r="Q21" s="40">
        <f ca="1">SUM(Q21:Q22)</f>
        <v>3087.5709999999999</v>
      </c>
    </row>
    <row r="22" spans="1:23" x14ac:dyDescent="0.2">
      <c r="A22" s="28" t="s">
        <v>39</v>
      </c>
      <c r="B22" s="29" t="s">
        <v>36</v>
      </c>
      <c r="C22" s="50" t="s">
        <v>40</v>
      </c>
      <c r="D22" s="31" t="s">
        <v>41</v>
      </c>
      <c r="E22" s="51">
        <v>240</v>
      </c>
      <c r="F22" s="51">
        <v>242</v>
      </c>
      <c r="G22" s="51">
        <v>0</v>
      </c>
      <c r="H22" s="28" t="s">
        <v>39</v>
      </c>
      <c r="I22" s="51">
        <v>23794</v>
      </c>
      <c r="J22" s="51">
        <v>118819</v>
      </c>
      <c r="K22" s="51">
        <v>10160</v>
      </c>
      <c r="L22" s="51">
        <v>0</v>
      </c>
      <c r="M22" s="47">
        <v>204.38200000000001</v>
      </c>
      <c r="N22" s="47">
        <v>2883.1889999999999</v>
      </c>
      <c r="O22" s="35" t="s">
        <v>26</v>
      </c>
      <c r="P22" s="52" t="s">
        <v>21</v>
      </c>
      <c r="Q22" s="47">
        <f t="shared" ref="Q22" si="26">SUM(M22:O22)</f>
        <v>3087.5709999999999</v>
      </c>
    </row>
    <row r="23" spans="1:23" ht="5.0999999999999996" customHeight="1" x14ac:dyDescent="0.2">
      <c r="A23" s="37"/>
      <c r="B23" s="11"/>
      <c r="C23" s="65"/>
      <c r="D23" s="38"/>
      <c r="H23" s="37"/>
    </row>
    <row r="24" spans="1:23" ht="15.75" x14ac:dyDescent="0.25">
      <c r="A24" s="18">
        <v>2017</v>
      </c>
      <c r="B24" s="19"/>
      <c r="C24" s="66"/>
      <c r="D24" s="20"/>
      <c r="E24" s="39">
        <f>SUM(E25)</f>
        <v>172</v>
      </c>
      <c r="F24" s="39">
        <f t="shared" ref="F24:G24" si="27">SUM(F25)</f>
        <v>0</v>
      </c>
      <c r="G24" s="39">
        <f t="shared" si="27"/>
        <v>336</v>
      </c>
      <c r="H24" s="18">
        <v>2017</v>
      </c>
      <c r="I24" s="39">
        <f t="shared" ref="I24" si="28">SUM(I25)</f>
        <v>99957</v>
      </c>
      <c r="J24" s="39">
        <f t="shared" ref="J24" si="29">SUM(J25)</f>
        <v>444056</v>
      </c>
      <c r="K24" s="39">
        <f t="shared" ref="K24" si="30">SUM(K25)</f>
        <v>8</v>
      </c>
      <c r="L24" s="39">
        <f t="shared" ref="L24" si="31">SUM(L25)</f>
        <v>0</v>
      </c>
      <c r="M24" s="39">
        <f t="shared" ref="M24" si="32">SUM(M25)</f>
        <v>0</v>
      </c>
      <c r="N24" s="39">
        <f t="shared" ref="N24" si="33">SUM(N25)</f>
        <v>0</v>
      </c>
      <c r="O24" s="39">
        <f t="shared" ref="O24" si="34">SUM(O25)</f>
        <v>0</v>
      </c>
      <c r="P24" s="49" t="s">
        <v>21</v>
      </c>
      <c r="Q24" s="39">
        <f>SUM(Q25)</f>
        <v>0</v>
      </c>
    </row>
    <row r="25" spans="1:23" ht="45" x14ac:dyDescent="0.2">
      <c r="A25" s="28" t="s">
        <v>42</v>
      </c>
      <c r="B25" s="29" t="s">
        <v>36</v>
      </c>
      <c r="C25" s="50" t="s">
        <v>43</v>
      </c>
      <c r="D25" s="31" t="s">
        <v>44</v>
      </c>
      <c r="E25" s="51">
        <v>172</v>
      </c>
      <c r="F25" s="51">
        <v>0</v>
      </c>
      <c r="G25" s="51">
        <v>336</v>
      </c>
      <c r="H25" s="28" t="s">
        <v>42</v>
      </c>
      <c r="I25" s="51">
        <v>99957</v>
      </c>
      <c r="J25" s="51">
        <v>444056</v>
      </c>
      <c r="K25" s="51">
        <v>8</v>
      </c>
      <c r="L25" s="51">
        <v>0</v>
      </c>
      <c r="M25" s="47">
        <v>0</v>
      </c>
      <c r="N25" s="47">
        <v>0</v>
      </c>
      <c r="O25" s="61" t="s">
        <v>26</v>
      </c>
      <c r="P25" s="52" t="s">
        <v>21</v>
      </c>
      <c r="Q25" s="47">
        <f t="shared" ref="Q25" si="35">SUM(M25:O25)</f>
        <v>0</v>
      </c>
    </row>
    <row r="26" spans="1:23" s="80" customFormat="1" ht="12.75" x14ac:dyDescent="0.2">
      <c r="A26" s="81" t="s">
        <v>50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78"/>
      <c r="O26" s="79"/>
      <c r="P26" s="79"/>
      <c r="Q26" s="79"/>
      <c r="R26" s="79"/>
      <c r="S26" s="79"/>
      <c r="T26" s="79"/>
      <c r="U26" s="79"/>
      <c r="V26" s="79"/>
      <c r="W26" s="79"/>
    </row>
    <row r="27" spans="1:23" ht="15.75" x14ac:dyDescent="0.25">
      <c r="A27" s="53" t="s">
        <v>46</v>
      </c>
      <c r="B27" s="54"/>
      <c r="C27" s="54"/>
      <c r="D27" s="54"/>
      <c r="E27" s="55"/>
      <c r="F27" s="55"/>
      <c r="G27" s="55"/>
      <c r="I27" s="55"/>
      <c r="J27" s="55"/>
      <c r="K27" s="55"/>
      <c r="L27" s="55"/>
      <c r="M27" s="56"/>
      <c r="N27" s="56"/>
      <c r="O27" s="56"/>
      <c r="P27" s="57"/>
      <c r="Q27" s="56"/>
    </row>
    <row r="37" spans="5:5" x14ac:dyDescent="0.2">
      <c r="E37" s="59"/>
    </row>
  </sheetData>
  <sheetProtection algorithmName="SHA-512" hashValue="42vsr+A5OqBmukUkJgRmDmt43NZPOwKXragMcVtw17KqNtSmmwzkHHe7o8NWnZQ/sAnQOiUNGAT/0NXdc/gOKg==" saltValue="/kmIuvXuNv5j4QKKjFcB3Q==" spinCount="100000" sheet="1" objects="1" scenarios="1"/>
  <mergeCells count="15">
    <mergeCell ref="A26:M26"/>
    <mergeCell ref="P16:Q16"/>
    <mergeCell ref="K5:L6"/>
    <mergeCell ref="M5:O5"/>
    <mergeCell ref="P5:Q7"/>
    <mergeCell ref="M6:O6"/>
    <mergeCell ref="P12:Q12"/>
    <mergeCell ref="P13:Q13"/>
    <mergeCell ref="I5:J6"/>
    <mergeCell ref="A5:A7"/>
    <mergeCell ref="B5:B7"/>
    <mergeCell ref="C5:C7"/>
    <mergeCell ref="D5:D7"/>
    <mergeCell ref="E5:G6"/>
    <mergeCell ref="H5:H7"/>
  </mergeCells>
  <pageMargins left="0.7" right="0.7" top="0.75" bottom="0.75" header="0.3" footer="0.3"/>
  <pageSetup paperSize="9" scale="71" orientation="portrait" r:id="rId1"/>
  <colBreaks count="1" manualBreakCount="1">
    <brk id="7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Faith Lea Cabrera</cp:lastModifiedBy>
  <cp:lastPrinted>2019-06-28T08:48:57Z</cp:lastPrinted>
  <dcterms:created xsi:type="dcterms:W3CDTF">2018-01-31T09:16:47Z</dcterms:created>
  <dcterms:modified xsi:type="dcterms:W3CDTF">2019-12-12T03:19:36Z</dcterms:modified>
</cp:coreProperties>
</file>