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355" yWindow="-15" windowWidth="11415" windowHeight="10380" firstSheet="1" activeTab="1"/>
  </bookViews>
  <sheets>
    <sheet name="working" sheetId="5" state="hidden" r:id="rId1"/>
    <sheet name="Table 3" sheetId="8" r:id="rId2"/>
  </sheets>
  <definedNames>
    <definedName name="_xlnm._FilterDatabase" localSheetId="0" hidden="1">working!$A$13:$AV$13</definedName>
  </definedNames>
  <calcPr calcId="124519"/>
</workbook>
</file>

<file path=xl/calcChain.xml><?xml version="1.0" encoding="utf-8"?>
<calcChain xmlns="http://schemas.openxmlformats.org/spreadsheetml/2006/main">
  <c r="W29" i="5"/>
  <c r="O29"/>
  <c r="N29"/>
  <c r="Z28"/>
  <c r="W28"/>
  <c r="V28"/>
  <c r="O28"/>
  <c r="N28"/>
  <c r="AB21"/>
  <c r="Z21"/>
  <c r="X21"/>
  <c r="W21"/>
  <c r="V21"/>
  <c r="T21"/>
  <c r="S21"/>
  <c r="Q21"/>
  <c r="O21"/>
  <c r="N21"/>
  <c r="L21"/>
  <c r="K21"/>
  <c r="I21"/>
  <c r="G21"/>
  <c r="E21"/>
  <c r="AB14"/>
  <c r="Z14"/>
  <c r="X14"/>
  <c r="W14"/>
  <c r="V14"/>
  <c r="T14"/>
  <c r="S14"/>
  <c r="Q14"/>
  <c r="O14"/>
  <c r="N14"/>
  <c r="L14"/>
  <c r="K14"/>
  <c r="I14"/>
  <c r="G14"/>
  <c r="E14"/>
  <c r="AB19"/>
  <c r="Z19"/>
  <c r="X19"/>
  <c r="W19"/>
  <c r="V19"/>
  <c r="T19"/>
  <c r="S19"/>
  <c r="Q19"/>
  <c r="O19"/>
  <c r="N19"/>
  <c r="L19"/>
  <c r="K19"/>
  <c r="I19"/>
  <c r="G19"/>
  <c r="E19"/>
  <c r="AB23"/>
  <c r="Z23"/>
  <c r="X23"/>
  <c r="W23"/>
  <c r="T23"/>
  <c r="S23"/>
  <c r="Q23"/>
  <c r="O23"/>
  <c r="N23"/>
  <c r="L23"/>
  <c r="I23"/>
  <c r="G23"/>
  <c r="E23"/>
  <c r="AB15"/>
  <c r="Z15"/>
  <c r="X15"/>
  <c r="W15"/>
  <c r="V15"/>
  <c r="T15"/>
  <c r="S15"/>
  <c r="Q15"/>
  <c r="O15"/>
  <c r="N15"/>
  <c r="L15"/>
  <c r="K15"/>
  <c r="I15"/>
  <c r="G15"/>
  <c r="E15"/>
  <c r="AB22"/>
  <c r="Z22"/>
  <c r="X22"/>
  <c r="W22"/>
  <c r="T22"/>
  <c r="S22"/>
  <c r="Q22"/>
  <c r="O22"/>
  <c r="N22"/>
  <c r="L22"/>
  <c r="I22"/>
  <c r="G22"/>
  <c r="E22"/>
  <c r="AB16"/>
  <c r="Z16"/>
  <c r="X16"/>
  <c r="W16"/>
  <c r="V16"/>
  <c r="T16"/>
  <c r="S16"/>
  <c r="Q16"/>
  <c r="O16"/>
  <c r="N16"/>
  <c r="L16"/>
  <c r="K16"/>
  <c r="I16"/>
  <c r="G16"/>
  <c r="E16"/>
  <c r="AB24"/>
  <c r="Z24"/>
  <c r="X24"/>
  <c r="W24"/>
  <c r="T24"/>
  <c r="S24"/>
  <c r="Q24"/>
  <c r="O24"/>
  <c r="N24"/>
  <c r="L24"/>
  <c r="I24"/>
  <c r="G24"/>
  <c r="E24"/>
  <c r="AB17"/>
  <c r="Z17"/>
  <c r="X17"/>
  <c r="W17"/>
  <c r="V17"/>
  <c r="T17"/>
  <c r="S17"/>
  <c r="Q17"/>
  <c r="O17"/>
  <c r="N17"/>
  <c r="L17"/>
  <c r="K17"/>
  <c r="I17"/>
  <c r="G17"/>
  <c r="E17"/>
  <c r="AB18"/>
  <c r="Z18"/>
  <c r="X18"/>
  <c r="W18"/>
  <c r="V18"/>
  <c r="T18"/>
  <c r="S18"/>
  <c r="Q18"/>
  <c r="O18"/>
  <c r="N18"/>
  <c r="L18"/>
  <c r="K18"/>
  <c r="I18"/>
  <c r="G18"/>
  <c r="E18"/>
  <c r="AB20"/>
  <c r="Z20"/>
  <c r="X20"/>
  <c r="W20"/>
  <c r="V20"/>
  <c r="T20"/>
  <c r="S20"/>
  <c r="Q20"/>
  <c r="O20"/>
  <c r="N20"/>
  <c r="L20"/>
  <c r="K20"/>
  <c r="I20"/>
  <c r="G20"/>
  <c r="E20"/>
  <c r="X12"/>
  <c r="V12"/>
  <c r="T12"/>
  <c r="N12"/>
  <c r="K12"/>
</calcChain>
</file>

<file path=xl/sharedStrings.xml><?xml version="1.0" encoding="utf-8"?>
<sst xmlns="http://schemas.openxmlformats.org/spreadsheetml/2006/main" count="156" uniqueCount="52">
  <si>
    <t>TABLE 1 Summary Statistics for Transportation and Storage Establishments for All Employment Sizes by Industry Sub-Class: Philippines, 2014</t>
  </si>
  <si>
    <t>(Value in thousand pesos. Details may not add-up to total due to rounding and/or statistical disclosure control)</t>
  </si>
  <si>
    <t>Industry Description</t>
  </si>
  <si>
    <t>Total</t>
  </si>
  <si>
    <t>Expense</t>
  </si>
  <si>
    <t>Value Added</t>
  </si>
  <si>
    <t>Subsidies</t>
  </si>
  <si>
    <t>Compensation</t>
  </si>
  <si>
    <t>PHILIPPINES</t>
  </si>
  <si>
    <t>H491</t>
  </si>
  <si>
    <t>Transport via railways</t>
  </si>
  <si>
    <t>-</t>
  </si>
  <si>
    <t>H492</t>
  </si>
  <si>
    <t>Transport via buses</t>
  </si>
  <si>
    <t>H493</t>
  </si>
  <si>
    <t>Other land transport</t>
  </si>
  <si>
    <t>H494</t>
  </si>
  <si>
    <t>Transport via pipeline</t>
  </si>
  <si>
    <t>H501</t>
  </si>
  <si>
    <t>Sea and coastal water transport</t>
  </si>
  <si>
    <t>H502</t>
  </si>
  <si>
    <t>Inland water transport</t>
  </si>
  <si>
    <t>H511</t>
  </si>
  <si>
    <t>Passenger air transport</t>
  </si>
  <si>
    <t>H512</t>
  </si>
  <si>
    <t>Freight air transport</t>
  </si>
  <si>
    <t>H521</t>
  </si>
  <si>
    <t>Warehousing and storage</t>
  </si>
  <si>
    <t>H522</t>
  </si>
  <si>
    <t>Support activities for transportation</t>
  </si>
  <si>
    <t>H532</t>
  </si>
  <si>
    <t>Courier activities</t>
  </si>
  <si>
    <t>2009 
PSIC 
Code</t>
  </si>
  <si>
    <t>Number 
of Establishments</t>
  </si>
  <si>
    <t>% 
to total</t>
  </si>
  <si>
    <t>Employment 
as of November 15</t>
  </si>
  <si>
    <t>Total 
Income</t>
  </si>
  <si>
    <t>Gross Additions to Fixed Assets</t>
  </si>
  <si>
    <t>Change 
in Inventories</t>
  </si>
  <si>
    <t>Sales from 
E-commerce</t>
  </si>
  <si>
    <t>Paid Employees</t>
  </si>
  <si>
    <t>Other 
Expense</t>
  </si>
  <si>
    <t>suppressed</t>
  </si>
  <si>
    <t>TE 20 and Over</t>
  </si>
  <si>
    <t>TE Less than 20</t>
  </si>
  <si>
    <t>inc over exp</t>
  </si>
  <si>
    <t>labor productivity</t>
  </si>
  <si>
    <t>Total Income</t>
  </si>
  <si>
    <t>Other Expense</t>
  </si>
  <si>
    <t>Transportation and Storage</t>
  </si>
  <si>
    <t>TABLE 3  Summary Statistics for Transportation and Storage Establishments with Total Employment of Less than 20 by Industry Group:  Philippines, 2014</t>
  </si>
  <si>
    <t>Gross Additions 
to Fixed Assets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</si>
</sst>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.0"/>
    <numFmt numFmtId="166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93"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164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0" fontId="18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/>
    <xf numFmtId="3" fontId="20" fillId="0" borderId="0" xfId="0" applyNumberFormat="1" applyFont="1" applyAlignment="1">
      <alignment wrapText="1"/>
    </xf>
    <xf numFmtId="3" fontId="20" fillId="0" borderId="0" xfId="0" applyNumberFormat="1" applyFont="1" applyBorder="1" applyAlignment="1">
      <alignment wrapText="1"/>
    </xf>
    <xf numFmtId="0" fontId="20" fillId="0" borderId="0" xfId="0" applyFont="1" applyBorder="1"/>
    <xf numFmtId="165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0" fontId="18" fillId="33" borderId="0" xfId="0" applyFont="1" applyFill="1"/>
    <xf numFmtId="0" fontId="18" fillId="33" borderId="0" xfId="0" applyFont="1" applyFill="1" applyAlignment="1">
      <alignment wrapText="1"/>
    </xf>
    <xf numFmtId="165" fontId="18" fillId="33" borderId="0" xfId="0" applyNumberFormat="1" applyFont="1" applyFill="1" applyAlignment="1">
      <alignment wrapText="1"/>
    </xf>
    <xf numFmtId="3" fontId="18" fillId="33" borderId="0" xfId="0" applyNumberFormat="1" applyFont="1" applyFill="1" applyAlignment="1">
      <alignment wrapText="1"/>
    </xf>
    <xf numFmtId="0" fontId="18" fillId="33" borderId="0" xfId="0" applyFont="1" applyFill="1" applyBorder="1" applyAlignment="1">
      <alignment horizontal="right" wrapText="1"/>
    </xf>
    <xf numFmtId="0" fontId="18" fillId="33" borderId="0" xfId="0" applyFont="1" applyFill="1" applyBorder="1"/>
    <xf numFmtId="0" fontId="18" fillId="33" borderId="0" xfId="0" applyFont="1" applyFill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8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6" fontId="18" fillId="33" borderId="0" xfId="0" applyNumberFormat="1" applyFont="1" applyFill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165" fontId="18" fillId="0" borderId="0" xfId="0" applyNumberFormat="1" applyFont="1"/>
    <xf numFmtId="4" fontId="20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4" fontId="18" fillId="33" borderId="0" xfId="0" applyNumberFormat="1" applyFont="1" applyFill="1" applyAlignment="1">
      <alignment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/>
    <xf numFmtId="3" fontId="18" fillId="0" borderId="0" xfId="0" applyNumberFormat="1" applyFont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0" fontId="18" fillId="0" borderId="1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3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/>
    <xf numFmtId="0" fontId="18" fillId="0" borderId="0" xfId="0" applyFont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workbookViewId="0">
      <pane xSplit="3" ySplit="10" topLeftCell="U11" activePane="bottomRight" state="frozen"/>
      <selection pane="topRight" activeCell="D1" sqref="D1"/>
      <selection pane="bottomLeft" activeCell="A11" sqref="A11"/>
      <selection pane="bottomRight" activeCell="U18" sqref="U18:U24"/>
    </sheetView>
  </sheetViews>
  <sheetFormatPr defaultColWidth="10.28515625" defaultRowHeight="16.5"/>
  <cols>
    <col min="1" max="1" width="3" style="31" bestFit="1" customWidth="1"/>
    <col min="2" max="2" width="8.28515625" style="41" customWidth="1"/>
    <col min="3" max="3" width="29" style="1" customWidth="1"/>
    <col min="4" max="4" width="14.42578125" style="1" bestFit="1" customWidth="1"/>
    <col min="5" max="5" width="7" style="1" bestFit="1" customWidth="1"/>
    <col min="6" max="6" width="7.5703125" style="1" bestFit="1" customWidth="1"/>
    <col min="7" max="7" width="8.5703125" style="1" customWidth="1"/>
    <col min="8" max="8" width="10.7109375" style="1" bestFit="1" customWidth="1"/>
    <col min="9" max="9" width="7" style="1" bestFit="1" customWidth="1"/>
    <col min="10" max="10" width="11.140625" style="1" bestFit="1" customWidth="1"/>
    <col min="11" max="11" width="5.42578125" style="1" hidden="1" customWidth="1"/>
    <col min="12" max="12" width="7" style="1" bestFit="1" customWidth="1"/>
    <col min="13" max="13" width="11.140625" style="1" bestFit="1" customWidth="1"/>
    <col min="14" max="14" width="5.42578125" style="1" hidden="1" customWidth="1"/>
    <col min="15" max="15" width="7" style="1" bestFit="1" customWidth="1"/>
    <col min="16" max="16" width="14" style="1" bestFit="1" customWidth="1"/>
    <col min="17" max="17" width="7" style="1" bestFit="1" customWidth="1"/>
    <col min="18" max="18" width="11.140625" style="1" bestFit="1" customWidth="1"/>
    <col min="19" max="19" width="7" style="1" bestFit="1" customWidth="1"/>
    <col min="20" max="20" width="7" style="1" customWidth="1"/>
    <col min="21" max="21" width="12.42578125" style="1" customWidth="1"/>
    <col min="22" max="22" width="5.42578125" style="1" customWidth="1"/>
    <col min="23" max="23" width="7" style="1" bestFit="1" customWidth="1"/>
    <col min="24" max="24" width="7.42578125" style="1" bestFit="1" customWidth="1"/>
    <col min="25" max="25" width="10.140625" style="1" bestFit="1" customWidth="1"/>
    <col min="26" max="26" width="7" style="1" bestFit="1" customWidth="1"/>
    <col min="27" max="27" width="11.140625" style="1" bestFit="1" customWidth="1"/>
    <col min="28" max="28" width="7" style="1" bestFit="1" customWidth="1"/>
    <col min="29" max="29" width="9.42578125" style="1" bestFit="1" customWidth="1"/>
    <col min="30" max="30" width="7" style="1" bestFit="1" customWidth="1"/>
    <col min="31" max="31" width="11.140625" style="1" bestFit="1" customWidth="1"/>
    <col min="32" max="32" width="7" style="1" bestFit="1" customWidth="1"/>
    <col min="33" max="33" width="12" style="1" bestFit="1" customWidth="1"/>
    <col min="34" max="16384" width="10.28515625" style="1"/>
  </cols>
  <sheetData>
    <row r="1" spans="1:48">
      <c r="A1" s="31">
        <v>1</v>
      </c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 t="s">
        <v>0</v>
      </c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2"/>
      <c r="AP1" s="2"/>
      <c r="AQ1" s="2"/>
      <c r="AR1" s="2"/>
      <c r="AS1" s="2"/>
      <c r="AT1" s="2"/>
      <c r="AU1" s="2"/>
      <c r="AV1" s="2"/>
    </row>
    <row r="2" spans="1:48">
      <c r="A2" s="31">
        <v>2</v>
      </c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 t="s">
        <v>1</v>
      </c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2"/>
      <c r="AP2" s="2"/>
      <c r="AQ2" s="2"/>
      <c r="AR2" s="2"/>
      <c r="AS2" s="2"/>
      <c r="AT2" s="2"/>
      <c r="AU2" s="2"/>
      <c r="AV2" s="2"/>
    </row>
    <row r="3" spans="1:48" s="5" customFormat="1">
      <c r="A3" s="32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  <c r="AP3" s="4"/>
      <c r="AQ3" s="4"/>
      <c r="AR3" s="4"/>
      <c r="AS3" s="4"/>
      <c r="AT3" s="4"/>
      <c r="AU3" s="4"/>
      <c r="AV3" s="4"/>
    </row>
    <row r="4" spans="1:48"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</row>
    <row r="5" spans="1:48" ht="15" customHeight="1">
      <c r="A5" s="31">
        <v>5</v>
      </c>
      <c r="B5" s="67" t="s">
        <v>32</v>
      </c>
      <c r="C5" s="67" t="s">
        <v>2</v>
      </c>
      <c r="D5" s="67" t="s">
        <v>33</v>
      </c>
      <c r="E5" s="67" t="s">
        <v>34</v>
      </c>
      <c r="F5" s="67" t="s">
        <v>35</v>
      </c>
      <c r="G5" s="67"/>
      <c r="H5" s="67"/>
      <c r="I5" s="67"/>
      <c r="J5" s="68" t="s">
        <v>36</v>
      </c>
      <c r="K5" s="42"/>
      <c r="L5" s="68" t="s">
        <v>34</v>
      </c>
      <c r="M5" s="71" t="s">
        <v>4</v>
      </c>
      <c r="N5" s="72"/>
      <c r="O5" s="72"/>
      <c r="P5" s="72"/>
      <c r="Q5" s="72"/>
      <c r="R5" s="72"/>
      <c r="S5" s="73"/>
      <c r="T5" s="68" t="s">
        <v>45</v>
      </c>
      <c r="U5" s="68" t="s">
        <v>5</v>
      </c>
      <c r="V5" s="42"/>
      <c r="W5" s="68" t="s">
        <v>34</v>
      </c>
      <c r="X5" s="68" t="s">
        <v>46</v>
      </c>
      <c r="Y5" s="68" t="s">
        <v>37</v>
      </c>
      <c r="Z5" s="68" t="s">
        <v>34</v>
      </c>
      <c r="AA5" s="68" t="s">
        <v>38</v>
      </c>
      <c r="AB5" s="68" t="s">
        <v>34</v>
      </c>
      <c r="AC5" s="68" t="s">
        <v>6</v>
      </c>
      <c r="AD5" s="68" t="s">
        <v>34</v>
      </c>
      <c r="AE5" s="68" t="s">
        <v>39</v>
      </c>
      <c r="AF5" s="68" t="s">
        <v>34</v>
      </c>
    </row>
    <row r="6" spans="1:48" ht="15" customHeight="1">
      <c r="A6" s="31">
        <v>6</v>
      </c>
      <c r="B6" s="67"/>
      <c r="C6" s="67"/>
      <c r="D6" s="67"/>
      <c r="E6" s="67"/>
      <c r="F6" s="67"/>
      <c r="G6" s="67"/>
      <c r="H6" s="67"/>
      <c r="I6" s="67"/>
      <c r="J6" s="69"/>
      <c r="K6" s="43"/>
      <c r="L6" s="69"/>
      <c r="M6" s="74"/>
      <c r="N6" s="75"/>
      <c r="O6" s="75"/>
      <c r="P6" s="75"/>
      <c r="Q6" s="75"/>
      <c r="R6" s="75"/>
      <c r="S6" s="76"/>
      <c r="T6" s="69"/>
      <c r="U6" s="69"/>
      <c r="V6" s="43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48">
      <c r="A7" s="31">
        <v>7</v>
      </c>
      <c r="B7" s="67"/>
      <c r="C7" s="67"/>
      <c r="D7" s="67"/>
      <c r="E7" s="67"/>
      <c r="F7" s="67"/>
      <c r="G7" s="67"/>
      <c r="H7" s="67"/>
      <c r="I7" s="67"/>
      <c r="J7" s="69"/>
      <c r="K7" s="43"/>
      <c r="L7" s="69"/>
      <c r="M7" s="77"/>
      <c r="N7" s="78"/>
      <c r="O7" s="78"/>
      <c r="P7" s="78"/>
      <c r="Q7" s="78"/>
      <c r="R7" s="78"/>
      <c r="S7" s="79"/>
      <c r="T7" s="69"/>
      <c r="U7" s="69"/>
      <c r="V7" s="43"/>
      <c r="W7" s="69"/>
      <c r="X7" s="69"/>
      <c r="Y7" s="69"/>
      <c r="Z7" s="69"/>
      <c r="AA7" s="69"/>
      <c r="AB7" s="69"/>
      <c r="AC7" s="69"/>
      <c r="AD7" s="69"/>
      <c r="AE7" s="69"/>
      <c r="AF7" s="69"/>
    </row>
    <row r="8" spans="1:48">
      <c r="A8" s="31">
        <v>8</v>
      </c>
      <c r="B8" s="67"/>
      <c r="C8" s="67"/>
      <c r="D8" s="67"/>
      <c r="E8" s="67"/>
      <c r="F8" s="67" t="s">
        <v>3</v>
      </c>
      <c r="G8" s="67" t="s">
        <v>34</v>
      </c>
      <c r="H8" s="68" t="s">
        <v>40</v>
      </c>
      <c r="I8" s="67" t="s">
        <v>34</v>
      </c>
      <c r="J8" s="69"/>
      <c r="K8" s="43"/>
      <c r="L8" s="69"/>
      <c r="M8" s="67" t="s">
        <v>3</v>
      </c>
      <c r="N8" s="48"/>
      <c r="O8" s="67" t="s">
        <v>34</v>
      </c>
      <c r="P8" s="67" t="s">
        <v>7</v>
      </c>
      <c r="Q8" s="67" t="s">
        <v>34</v>
      </c>
      <c r="R8" s="67" t="s">
        <v>41</v>
      </c>
      <c r="S8" s="67" t="s">
        <v>34</v>
      </c>
      <c r="T8" s="69"/>
      <c r="U8" s="69"/>
      <c r="V8" s="43"/>
      <c r="W8" s="69"/>
      <c r="X8" s="69"/>
      <c r="Y8" s="69"/>
      <c r="Z8" s="69"/>
      <c r="AA8" s="69"/>
      <c r="AB8" s="69"/>
      <c r="AC8" s="69"/>
      <c r="AD8" s="69"/>
      <c r="AE8" s="69"/>
      <c r="AF8" s="69"/>
    </row>
    <row r="9" spans="1:48">
      <c r="A9" s="31">
        <v>9</v>
      </c>
      <c r="B9" s="67"/>
      <c r="C9" s="67"/>
      <c r="D9" s="67"/>
      <c r="E9" s="67"/>
      <c r="F9" s="67"/>
      <c r="G9" s="67"/>
      <c r="H9" s="70"/>
      <c r="I9" s="67"/>
      <c r="J9" s="70"/>
      <c r="K9" s="43"/>
      <c r="L9" s="69"/>
      <c r="M9" s="67"/>
      <c r="N9" s="48"/>
      <c r="O9" s="67"/>
      <c r="P9" s="67"/>
      <c r="Q9" s="67"/>
      <c r="R9" s="67"/>
      <c r="S9" s="67"/>
      <c r="T9" s="69"/>
      <c r="U9" s="70"/>
      <c r="V9" s="43"/>
      <c r="W9" s="69"/>
      <c r="X9" s="69"/>
      <c r="Y9" s="70"/>
      <c r="Z9" s="69"/>
      <c r="AA9" s="70"/>
      <c r="AB9" s="69"/>
      <c r="AC9" s="70"/>
      <c r="AD9" s="69"/>
      <c r="AE9" s="70"/>
      <c r="AF9" s="69"/>
    </row>
    <row r="10" spans="1:48">
      <c r="A10" s="31">
        <v>10</v>
      </c>
      <c r="B10" s="67"/>
      <c r="C10" s="67"/>
      <c r="D10" s="6">
        <v>-1</v>
      </c>
      <c r="E10" s="67"/>
      <c r="F10" s="6">
        <v>-2</v>
      </c>
      <c r="G10" s="67"/>
      <c r="H10" s="6">
        <v>-3</v>
      </c>
      <c r="I10" s="67"/>
      <c r="J10" s="6">
        <v>-4</v>
      </c>
      <c r="K10" s="44"/>
      <c r="L10" s="70"/>
      <c r="M10" s="6">
        <v>-5</v>
      </c>
      <c r="N10" s="6"/>
      <c r="O10" s="67"/>
      <c r="P10" s="6">
        <v>-6</v>
      </c>
      <c r="Q10" s="67"/>
      <c r="R10" s="6">
        <v>-7</v>
      </c>
      <c r="S10" s="67"/>
      <c r="T10" s="70"/>
      <c r="U10" s="6">
        <v>-8</v>
      </c>
      <c r="V10" s="44"/>
      <c r="W10" s="70"/>
      <c r="X10" s="70"/>
      <c r="Y10" s="6">
        <v>-10</v>
      </c>
      <c r="Z10" s="70"/>
      <c r="AA10" s="6">
        <v>-11</v>
      </c>
      <c r="AB10" s="70"/>
      <c r="AC10" s="6">
        <v>-12</v>
      </c>
      <c r="AD10" s="70"/>
      <c r="AE10" s="6">
        <v>-13</v>
      </c>
      <c r="AF10" s="70"/>
    </row>
    <row r="11" spans="1:48">
      <c r="A11" s="31">
        <v>11</v>
      </c>
      <c r="B11" s="7"/>
      <c r="C11" s="7"/>
      <c r="D11" s="8"/>
      <c r="E11" s="7"/>
      <c r="F11" s="8"/>
      <c r="G11" s="7"/>
      <c r="H11" s="8"/>
      <c r="I11" s="7"/>
      <c r="J11" s="8"/>
      <c r="K11" s="8"/>
      <c r="L11" s="7"/>
      <c r="M11" s="8"/>
      <c r="N11" s="8"/>
      <c r="O11" s="7"/>
      <c r="P11" s="8"/>
      <c r="Q11" s="7"/>
      <c r="R11" s="8"/>
      <c r="S11" s="7"/>
      <c r="T11" s="7"/>
      <c r="U11" s="8"/>
      <c r="V11" s="8"/>
      <c r="W11" s="7"/>
      <c r="X11" s="7"/>
      <c r="Y11" s="8"/>
      <c r="Z11" s="7"/>
      <c r="AA11" s="8"/>
      <c r="AB11" s="7"/>
      <c r="AC11" s="8"/>
      <c r="AD11" s="7"/>
      <c r="AE11" s="9"/>
      <c r="AF11" s="15"/>
    </row>
    <row r="12" spans="1:48" s="16" customFormat="1">
      <c r="A12" s="33">
        <v>12</v>
      </c>
      <c r="B12" s="36"/>
      <c r="C12" s="10" t="s">
        <v>8</v>
      </c>
      <c r="D12" s="17">
        <v>2581</v>
      </c>
      <c r="E12" s="17"/>
      <c r="F12" s="17">
        <v>152688</v>
      </c>
      <c r="G12" s="17"/>
      <c r="H12" s="17">
        <v>151168</v>
      </c>
      <c r="I12" s="17"/>
      <c r="J12" s="17">
        <v>512998893</v>
      </c>
      <c r="K12" s="46">
        <f>J12/1000000</f>
        <v>512.99889299999995</v>
      </c>
      <c r="L12" s="17"/>
      <c r="M12" s="17">
        <v>460951171</v>
      </c>
      <c r="N12" s="45">
        <f>M12/1000000</f>
        <v>460.95117099999999</v>
      </c>
      <c r="O12" s="17"/>
      <c r="P12" s="17">
        <v>51186382</v>
      </c>
      <c r="Q12" s="17"/>
      <c r="R12" s="17">
        <v>409764789</v>
      </c>
      <c r="S12" s="17"/>
      <c r="T12" s="50">
        <f>J12/M12</f>
        <v>1.1129137428745137</v>
      </c>
      <c r="U12" s="17">
        <v>156620380</v>
      </c>
      <c r="V12" s="45">
        <f>U12/1000000</f>
        <v>156.62038000000001</v>
      </c>
      <c r="W12" s="17"/>
      <c r="X12" s="45">
        <f>U12/F12</f>
        <v>1025.7543487372943</v>
      </c>
      <c r="Y12" s="17">
        <v>36171364</v>
      </c>
      <c r="Z12" s="17"/>
      <c r="AA12" s="17">
        <v>-946252</v>
      </c>
      <c r="AB12" s="17"/>
      <c r="AC12" s="17">
        <v>178808</v>
      </c>
      <c r="AD12" s="17"/>
      <c r="AE12" s="18">
        <v>25320904</v>
      </c>
      <c r="AF12" s="19"/>
    </row>
    <row r="13" spans="1:48" s="16" customFormat="1">
      <c r="A13" s="33"/>
      <c r="B13" s="37"/>
      <c r="C13" s="10"/>
      <c r="D13" s="17"/>
      <c r="E13" s="17"/>
      <c r="F13" s="17"/>
      <c r="G13" s="17"/>
      <c r="H13" s="17"/>
      <c r="I13" s="17"/>
      <c r="J13" s="17"/>
      <c r="K13" s="12"/>
      <c r="L13" s="17"/>
      <c r="M13" s="17"/>
      <c r="N13" s="17"/>
      <c r="O13" s="17"/>
      <c r="P13" s="17"/>
      <c r="Q13" s="17"/>
      <c r="R13" s="17"/>
      <c r="S13" s="17"/>
      <c r="T13" s="50"/>
      <c r="U13" s="17"/>
      <c r="V13" s="17"/>
      <c r="W13" s="17"/>
      <c r="X13" s="45"/>
      <c r="Y13" s="17"/>
      <c r="Z13" s="17"/>
      <c r="AA13" s="17"/>
      <c r="AB13" s="17"/>
      <c r="AC13" s="17"/>
      <c r="AD13" s="17"/>
      <c r="AE13" s="18"/>
      <c r="AF13" s="19"/>
    </row>
    <row r="14" spans="1:48" s="24" customFormat="1">
      <c r="A14" s="31">
        <v>22</v>
      </c>
      <c r="B14" s="39" t="s">
        <v>28</v>
      </c>
      <c r="C14" s="11" t="s">
        <v>29</v>
      </c>
      <c r="D14" s="12">
        <v>1212</v>
      </c>
      <c r="E14" s="20">
        <f t="shared" ref="E14:E24" si="0">D14/$D$12*100</f>
        <v>46.958543200309961</v>
      </c>
      <c r="F14" s="12">
        <v>58101</v>
      </c>
      <c r="G14" s="20">
        <f t="shared" ref="G14:G24" si="1">F14/$F$12*100</f>
        <v>38.052106255894373</v>
      </c>
      <c r="H14" s="12">
        <v>57554</v>
      </c>
      <c r="I14" s="20">
        <f t="shared" ref="I14:I24" si="2">H14/$H$12*100</f>
        <v>38.072872565622355</v>
      </c>
      <c r="J14" s="12">
        <v>197034339</v>
      </c>
      <c r="K14" s="46">
        <f t="shared" ref="K14:K21" si="3">J14/1000000</f>
        <v>197.03433899999999</v>
      </c>
      <c r="L14" s="20">
        <f t="shared" ref="L14:L24" si="4">J14/$J$12*100</f>
        <v>38.408336097520582</v>
      </c>
      <c r="M14" s="12">
        <v>158799073</v>
      </c>
      <c r="N14" s="46">
        <f t="shared" ref="N14:N24" si="5">M14/1000000</f>
        <v>158.79907299999999</v>
      </c>
      <c r="O14" s="20">
        <f t="shared" ref="O14:O24" si="6">M14/$M$12*100</f>
        <v>34.450302546253866</v>
      </c>
      <c r="P14" s="12">
        <v>25158738</v>
      </c>
      <c r="Q14" s="20">
        <f t="shared" ref="Q14:Q24" si="7">P14/$P$12*100</f>
        <v>49.151233232307767</v>
      </c>
      <c r="R14" s="12">
        <v>133640335</v>
      </c>
      <c r="S14" s="20">
        <f t="shared" ref="S14:S24" si="8">R14/$R$12*100</f>
        <v>32.613913783597447</v>
      </c>
      <c r="T14" s="51">
        <f t="shared" ref="T14:T24" si="9">J14/M14</f>
        <v>1.2407776398039805</v>
      </c>
      <c r="U14" s="12">
        <v>88584809</v>
      </c>
      <c r="V14" s="46">
        <f t="shared" ref="V14:V21" si="10">U14/1000000</f>
        <v>88.584809000000007</v>
      </c>
      <c r="W14" s="20">
        <f t="shared" ref="W14:W24" si="11">U14/$U$12*100</f>
        <v>56.560205638627615</v>
      </c>
      <c r="X14" s="46">
        <f t="shared" ref="X14:X24" si="12">U14/F14</f>
        <v>1524.6692655892325</v>
      </c>
      <c r="Y14" s="12">
        <v>16792411</v>
      </c>
      <c r="Z14" s="20">
        <f t="shared" ref="Z14:Z24" si="13">Y14/$Y$12*100</f>
        <v>46.424599857500539</v>
      </c>
      <c r="AA14" s="12">
        <v>-13304</v>
      </c>
      <c r="AB14" s="20">
        <f t="shared" ref="AB14:AB24" si="14">AA14/$AA$12*100</f>
        <v>1.4059679662500053</v>
      </c>
      <c r="AC14" s="21" t="s">
        <v>11</v>
      </c>
      <c r="AD14" s="11"/>
      <c r="AE14" s="22" t="s">
        <v>11</v>
      </c>
      <c r="AF14" s="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</row>
    <row r="15" spans="1:48">
      <c r="A15" s="31">
        <v>19</v>
      </c>
      <c r="B15" s="39" t="s">
        <v>22</v>
      </c>
      <c r="C15" s="11" t="s">
        <v>23</v>
      </c>
      <c r="D15" s="11">
        <v>25</v>
      </c>
      <c r="E15" s="20">
        <f t="shared" si="0"/>
        <v>0.96861681518791176</v>
      </c>
      <c r="F15" s="12">
        <v>9233</v>
      </c>
      <c r="G15" s="20">
        <f t="shared" si="1"/>
        <v>6.0469716022215234</v>
      </c>
      <c r="H15" s="12">
        <v>9230</v>
      </c>
      <c r="I15" s="20">
        <f t="shared" si="2"/>
        <v>6.1057895850973747</v>
      </c>
      <c r="J15" s="12">
        <v>162139792</v>
      </c>
      <c r="K15" s="46">
        <f t="shared" si="3"/>
        <v>162.139792</v>
      </c>
      <c r="L15" s="20">
        <f t="shared" si="4"/>
        <v>31.606265473949087</v>
      </c>
      <c r="M15" s="12">
        <v>165402658</v>
      </c>
      <c r="N15" s="46">
        <f t="shared" si="5"/>
        <v>165.402658</v>
      </c>
      <c r="O15" s="20">
        <f t="shared" si="6"/>
        <v>35.882902226101514</v>
      </c>
      <c r="P15" s="12">
        <v>9067997</v>
      </c>
      <c r="Q15" s="20">
        <f t="shared" si="7"/>
        <v>17.715643586608643</v>
      </c>
      <c r="R15" s="12">
        <v>156334660</v>
      </c>
      <c r="S15" s="20">
        <f t="shared" si="8"/>
        <v>38.152292289809218</v>
      </c>
      <c r="T15" s="51">
        <f t="shared" si="9"/>
        <v>0.98027319488420794</v>
      </c>
      <c r="U15" s="12">
        <v>17477269</v>
      </c>
      <c r="V15" s="46">
        <f t="shared" si="10"/>
        <v>17.477269</v>
      </c>
      <c r="W15" s="20">
        <f t="shared" si="11"/>
        <v>11.159000508107566</v>
      </c>
      <c r="X15" s="46">
        <f t="shared" si="12"/>
        <v>1892.9133542727175</v>
      </c>
      <c r="Y15" s="12">
        <v>11335076</v>
      </c>
      <c r="Z15" s="20">
        <f t="shared" si="13"/>
        <v>31.33715388781026</v>
      </c>
      <c r="AA15" s="12">
        <v>-140494</v>
      </c>
      <c r="AB15" s="20">
        <f t="shared" si="14"/>
        <v>14.847419080752273</v>
      </c>
      <c r="AC15" s="21" t="s">
        <v>11</v>
      </c>
      <c r="AD15" s="11"/>
      <c r="AE15" s="23">
        <v>25320904</v>
      </c>
      <c r="AF15" s="5"/>
    </row>
    <row r="16" spans="1:48">
      <c r="A16" s="31">
        <v>17</v>
      </c>
      <c r="B16" s="39" t="s">
        <v>18</v>
      </c>
      <c r="C16" s="11" t="s">
        <v>19</v>
      </c>
      <c r="D16" s="11">
        <v>161</v>
      </c>
      <c r="E16" s="20">
        <f t="shared" si="0"/>
        <v>6.2378922898101514</v>
      </c>
      <c r="F16" s="12">
        <v>14444</v>
      </c>
      <c r="G16" s="20">
        <f t="shared" si="1"/>
        <v>9.45981347584617</v>
      </c>
      <c r="H16" s="12">
        <v>14213</v>
      </c>
      <c r="I16" s="20">
        <f t="shared" si="2"/>
        <v>9.4021221422523276</v>
      </c>
      <c r="J16" s="12">
        <v>51491760</v>
      </c>
      <c r="K16" s="46">
        <f t="shared" si="3"/>
        <v>51.491759999999999</v>
      </c>
      <c r="L16" s="20">
        <f t="shared" si="4"/>
        <v>10.03740177661553</v>
      </c>
      <c r="M16" s="12">
        <v>44965990</v>
      </c>
      <c r="N16" s="46">
        <f t="shared" si="5"/>
        <v>44.965989999999998</v>
      </c>
      <c r="O16" s="20">
        <f t="shared" si="6"/>
        <v>9.7550440977185424</v>
      </c>
      <c r="P16" s="12">
        <v>3926901</v>
      </c>
      <c r="Q16" s="20">
        <f t="shared" si="7"/>
        <v>7.6717690263789304</v>
      </c>
      <c r="R16" s="12">
        <v>41039089</v>
      </c>
      <c r="S16" s="20">
        <f t="shared" si="8"/>
        <v>10.015279521735577</v>
      </c>
      <c r="T16" s="51">
        <f t="shared" si="9"/>
        <v>1.1451267947175188</v>
      </c>
      <c r="U16" s="12">
        <v>15887441</v>
      </c>
      <c r="V16" s="46">
        <f t="shared" si="10"/>
        <v>15.887441000000001</v>
      </c>
      <c r="W16" s="20">
        <f t="shared" si="11"/>
        <v>10.143916775071036</v>
      </c>
      <c r="X16" s="46">
        <f t="shared" si="12"/>
        <v>1099.9336056494046</v>
      </c>
      <c r="Y16" s="12">
        <v>3202046</v>
      </c>
      <c r="Z16" s="20">
        <f t="shared" si="13"/>
        <v>8.852433654423427</v>
      </c>
      <c r="AA16" s="12">
        <v>-393732</v>
      </c>
      <c r="AB16" s="20">
        <f t="shared" si="14"/>
        <v>41.609634642780144</v>
      </c>
      <c r="AC16" s="21" t="s">
        <v>11</v>
      </c>
      <c r="AD16" s="11"/>
      <c r="AE16" s="22" t="s">
        <v>11</v>
      </c>
      <c r="AF16" s="5"/>
    </row>
    <row r="17" spans="1:48" s="24" customFormat="1">
      <c r="A17" s="31">
        <v>15</v>
      </c>
      <c r="B17" s="39" t="s">
        <v>14</v>
      </c>
      <c r="C17" s="11" t="s">
        <v>15</v>
      </c>
      <c r="D17" s="11">
        <v>680</v>
      </c>
      <c r="E17" s="20">
        <f t="shared" si="0"/>
        <v>26.346377373111196</v>
      </c>
      <c r="F17" s="12">
        <v>20668</v>
      </c>
      <c r="G17" s="20">
        <f t="shared" si="1"/>
        <v>13.536099758985646</v>
      </c>
      <c r="H17" s="12">
        <v>20234</v>
      </c>
      <c r="I17" s="20">
        <f t="shared" si="2"/>
        <v>13.385107959356477</v>
      </c>
      <c r="J17" s="12">
        <v>32424746</v>
      </c>
      <c r="K17" s="46">
        <f t="shared" si="3"/>
        <v>32.424745999999999</v>
      </c>
      <c r="L17" s="20">
        <f t="shared" si="4"/>
        <v>6.3206268946081332</v>
      </c>
      <c r="M17" s="12">
        <v>29737675</v>
      </c>
      <c r="N17" s="46">
        <f t="shared" si="5"/>
        <v>29.737674999999999</v>
      </c>
      <c r="O17" s="20">
        <f t="shared" si="6"/>
        <v>6.4513720478215255</v>
      </c>
      <c r="P17" s="12">
        <v>3528750</v>
      </c>
      <c r="Q17" s="20">
        <f t="shared" si="7"/>
        <v>6.8939234658155755</v>
      </c>
      <c r="R17" s="12">
        <v>26208925</v>
      </c>
      <c r="S17" s="20">
        <f t="shared" si="8"/>
        <v>6.3960900749820162</v>
      </c>
      <c r="T17" s="51">
        <f t="shared" si="9"/>
        <v>1.0903591487902131</v>
      </c>
      <c r="U17" s="12">
        <v>9372520</v>
      </c>
      <c r="V17" s="46">
        <f t="shared" si="10"/>
        <v>9.3725199999999997</v>
      </c>
      <c r="W17" s="20">
        <f t="shared" si="11"/>
        <v>5.984227595412551</v>
      </c>
      <c r="X17" s="46">
        <f t="shared" si="12"/>
        <v>453.47977549835497</v>
      </c>
      <c r="Y17" s="12">
        <v>1084937</v>
      </c>
      <c r="Z17" s="20">
        <f t="shared" si="13"/>
        <v>2.9994362391199845</v>
      </c>
      <c r="AA17" s="12">
        <v>-15266</v>
      </c>
      <c r="AB17" s="20">
        <f t="shared" si="14"/>
        <v>1.6133123100400315</v>
      </c>
      <c r="AC17" s="21" t="s">
        <v>11</v>
      </c>
      <c r="AD17" s="11"/>
      <c r="AE17" s="22" t="s">
        <v>11</v>
      </c>
      <c r="AF17" s="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</row>
    <row r="18" spans="1:48">
      <c r="A18" s="31">
        <v>14</v>
      </c>
      <c r="B18" s="39" t="s">
        <v>12</v>
      </c>
      <c r="C18" s="11" t="s">
        <v>13</v>
      </c>
      <c r="D18" s="11">
        <v>256</v>
      </c>
      <c r="E18" s="20">
        <f t="shared" si="0"/>
        <v>9.9186361875242159</v>
      </c>
      <c r="F18" s="12">
        <v>31255</v>
      </c>
      <c r="G18" s="20">
        <f t="shared" si="1"/>
        <v>20.469847008278318</v>
      </c>
      <c r="H18" s="12">
        <v>31043</v>
      </c>
      <c r="I18" s="20">
        <f t="shared" si="2"/>
        <v>20.535430779000848</v>
      </c>
      <c r="J18" s="12">
        <v>20483784</v>
      </c>
      <c r="K18" s="46">
        <f t="shared" si="3"/>
        <v>20.483784</v>
      </c>
      <c r="L18" s="20">
        <f t="shared" si="4"/>
        <v>3.9929489672407539</v>
      </c>
      <c r="M18" s="12">
        <v>18535833</v>
      </c>
      <c r="N18" s="46">
        <f t="shared" si="5"/>
        <v>18.535833</v>
      </c>
      <c r="O18" s="20">
        <f t="shared" si="6"/>
        <v>4.0212139953539676</v>
      </c>
      <c r="P18" s="12">
        <v>4168163</v>
      </c>
      <c r="Q18" s="20">
        <f t="shared" si="7"/>
        <v>8.1431092355775405</v>
      </c>
      <c r="R18" s="12">
        <v>14367671</v>
      </c>
      <c r="S18" s="20">
        <f t="shared" si="8"/>
        <v>3.5063215253470692</v>
      </c>
      <c r="T18" s="51">
        <f t="shared" si="9"/>
        <v>1.1050910957171443</v>
      </c>
      <c r="U18" s="12">
        <v>8310054</v>
      </c>
      <c r="V18" s="46">
        <f t="shared" si="10"/>
        <v>8.3100539999999992</v>
      </c>
      <c r="W18" s="20">
        <f t="shared" si="11"/>
        <v>5.3058573858651092</v>
      </c>
      <c r="X18" s="46">
        <f t="shared" si="12"/>
        <v>265.87918733002721</v>
      </c>
      <c r="Y18" s="12">
        <v>1593740</v>
      </c>
      <c r="Z18" s="20">
        <f t="shared" si="13"/>
        <v>4.4060821151228913</v>
      </c>
      <c r="AA18" s="12">
        <v>14840</v>
      </c>
      <c r="AB18" s="20">
        <f t="shared" si="14"/>
        <v>-1.5682925901345519</v>
      </c>
      <c r="AC18" s="21" t="s">
        <v>11</v>
      </c>
      <c r="AD18" s="11"/>
      <c r="AE18" s="22" t="s">
        <v>11</v>
      </c>
      <c r="AF18" s="5"/>
    </row>
    <row r="19" spans="1:48" s="24" customFormat="1">
      <c r="A19" s="31">
        <v>21</v>
      </c>
      <c r="B19" s="39" t="s">
        <v>26</v>
      </c>
      <c r="C19" s="11" t="s">
        <v>27</v>
      </c>
      <c r="D19" s="11">
        <v>118</v>
      </c>
      <c r="E19" s="20">
        <f t="shared" si="0"/>
        <v>4.5718713676869429</v>
      </c>
      <c r="F19" s="12">
        <v>7168</v>
      </c>
      <c r="G19" s="20">
        <f t="shared" si="1"/>
        <v>4.6945405008907048</v>
      </c>
      <c r="H19" s="12">
        <v>7122</v>
      </c>
      <c r="I19" s="20">
        <f t="shared" si="2"/>
        <v>4.7113145639288732</v>
      </c>
      <c r="J19" s="12">
        <v>16177743</v>
      </c>
      <c r="K19" s="46">
        <f t="shared" si="3"/>
        <v>16.177743</v>
      </c>
      <c r="L19" s="20">
        <f t="shared" si="4"/>
        <v>3.1535629454077592</v>
      </c>
      <c r="M19" s="12">
        <v>13031176</v>
      </c>
      <c r="N19" s="46">
        <f t="shared" si="5"/>
        <v>13.031176</v>
      </c>
      <c r="O19" s="20">
        <f t="shared" si="6"/>
        <v>2.8270187429462021</v>
      </c>
      <c r="P19" s="12">
        <v>1490258</v>
      </c>
      <c r="Q19" s="20">
        <f t="shared" si="7"/>
        <v>2.9114345295981265</v>
      </c>
      <c r="R19" s="12">
        <v>11540917</v>
      </c>
      <c r="S19" s="20">
        <f t="shared" si="8"/>
        <v>2.8164735745510825</v>
      </c>
      <c r="T19" s="51">
        <f t="shared" si="9"/>
        <v>1.2414645462543059</v>
      </c>
      <c r="U19" s="12">
        <v>6505977</v>
      </c>
      <c r="V19" s="46">
        <f t="shared" si="10"/>
        <v>6.5059769999999997</v>
      </c>
      <c r="W19" s="20">
        <f t="shared" si="11"/>
        <v>4.1539785563028255</v>
      </c>
      <c r="X19" s="46">
        <f t="shared" si="12"/>
        <v>907.64188058035711</v>
      </c>
      <c r="Y19" s="12">
        <v>533907</v>
      </c>
      <c r="Z19" s="20">
        <f t="shared" si="13"/>
        <v>1.4760488434995154</v>
      </c>
      <c r="AA19" s="12">
        <v>-306200</v>
      </c>
      <c r="AB19" s="20">
        <f t="shared" si="14"/>
        <v>32.359244683234486</v>
      </c>
      <c r="AC19" s="21" t="s">
        <v>11</v>
      </c>
      <c r="AD19" s="11"/>
      <c r="AE19" s="22" t="s">
        <v>11</v>
      </c>
      <c r="AF19" s="5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34">
        <v>13</v>
      </c>
      <c r="B20" s="38" t="s">
        <v>9</v>
      </c>
      <c r="C20" s="25" t="s">
        <v>10</v>
      </c>
      <c r="D20" s="25">
        <v>3</v>
      </c>
      <c r="E20" s="26">
        <f t="shared" si="0"/>
        <v>0.1162340178225494</v>
      </c>
      <c r="F20" s="27">
        <v>3948</v>
      </c>
      <c r="G20" s="26">
        <f t="shared" si="1"/>
        <v>2.5856648852562087</v>
      </c>
      <c r="H20" s="27">
        <v>3948</v>
      </c>
      <c r="I20" s="26">
        <f t="shared" si="2"/>
        <v>2.6116638441998306</v>
      </c>
      <c r="J20" s="27">
        <v>17073794</v>
      </c>
      <c r="K20" s="47">
        <f t="shared" si="3"/>
        <v>17.073793999999999</v>
      </c>
      <c r="L20" s="26">
        <f t="shared" si="4"/>
        <v>3.3282321332416598</v>
      </c>
      <c r="M20" s="27">
        <v>14747734</v>
      </c>
      <c r="N20" s="47">
        <f t="shared" si="5"/>
        <v>14.747733999999999</v>
      </c>
      <c r="O20" s="26">
        <f t="shared" si="6"/>
        <v>3.1994135014357084</v>
      </c>
      <c r="P20" s="27">
        <v>1326463</v>
      </c>
      <c r="Q20" s="26">
        <f t="shared" si="7"/>
        <v>2.5914373084622389</v>
      </c>
      <c r="R20" s="27">
        <v>13421271</v>
      </c>
      <c r="S20" s="26">
        <f t="shared" si="8"/>
        <v>3.2753597576681974</v>
      </c>
      <c r="T20" s="52">
        <f t="shared" si="9"/>
        <v>1.1577232136136981</v>
      </c>
      <c r="U20" s="27">
        <v>6415524</v>
      </c>
      <c r="V20" s="47">
        <f t="shared" si="10"/>
        <v>6.4155239999999996</v>
      </c>
      <c r="W20" s="26">
        <f t="shared" si="11"/>
        <v>4.0962255359104613</v>
      </c>
      <c r="X20" s="47">
        <f t="shared" si="12"/>
        <v>1625.0060790273556</v>
      </c>
      <c r="Y20" s="27">
        <v>1014082</v>
      </c>
      <c r="Z20" s="26">
        <f t="shared" si="13"/>
        <v>2.8035492385634115</v>
      </c>
      <c r="AA20" s="27">
        <v>-92080</v>
      </c>
      <c r="AB20" s="26">
        <f t="shared" si="14"/>
        <v>9.7310230255788088</v>
      </c>
      <c r="AC20" s="27">
        <v>178808</v>
      </c>
      <c r="AD20" s="27"/>
      <c r="AE20" s="28" t="s">
        <v>11</v>
      </c>
      <c r="AF20" s="29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s="24" customFormat="1">
      <c r="A21" s="31">
        <v>23</v>
      </c>
      <c r="B21" s="39" t="s">
        <v>30</v>
      </c>
      <c r="C21" s="11" t="s">
        <v>31</v>
      </c>
      <c r="D21" s="11">
        <v>102</v>
      </c>
      <c r="E21" s="20">
        <f t="shared" si="0"/>
        <v>3.95195660596668</v>
      </c>
      <c r="F21" s="12">
        <v>6964</v>
      </c>
      <c r="G21" s="20">
        <f t="shared" si="1"/>
        <v>4.5609347165461598</v>
      </c>
      <c r="H21" s="12">
        <v>6919</v>
      </c>
      <c r="I21" s="20">
        <f t="shared" si="2"/>
        <v>4.5770268839966128</v>
      </c>
      <c r="J21" s="12">
        <v>15026940</v>
      </c>
      <c r="K21" s="46">
        <f t="shared" si="3"/>
        <v>15.02694</v>
      </c>
      <c r="L21" s="20">
        <f t="shared" si="4"/>
        <v>2.9292343911549144</v>
      </c>
      <c r="M21" s="12">
        <v>14216792</v>
      </c>
      <c r="N21" s="46">
        <f t="shared" si="5"/>
        <v>14.216792</v>
      </c>
      <c r="O21" s="20">
        <f t="shared" si="6"/>
        <v>3.0842295007424982</v>
      </c>
      <c r="P21" s="12">
        <v>2333200</v>
      </c>
      <c r="Q21" s="20">
        <f t="shared" si="7"/>
        <v>4.5582436359733336</v>
      </c>
      <c r="R21" s="12">
        <v>11883593</v>
      </c>
      <c r="S21" s="20">
        <f t="shared" si="8"/>
        <v>2.9001010626122881</v>
      </c>
      <c r="T21" s="51">
        <f t="shared" si="9"/>
        <v>1.0569852889456355</v>
      </c>
      <c r="U21" s="12">
        <v>4020998</v>
      </c>
      <c r="V21" s="46">
        <f t="shared" si="10"/>
        <v>4.0209979999999996</v>
      </c>
      <c r="W21" s="20">
        <f t="shared" si="11"/>
        <v>2.5673529843306468</v>
      </c>
      <c r="X21" s="46">
        <f t="shared" si="12"/>
        <v>577.39775990809881</v>
      </c>
      <c r="Y21" s="12">
        <v>540455</v>
      </c>
      <c r="Z21" s="20">
        <f t="shared" si="13"/>
        <v>1.4941515614395962</v>
      </c>
      <c r="AA21" s="11">
        <v>609</v>
      </c>
      <c r="AB21" s="20">
        <f t="shared" si="14"/>
        <v>-6.4359177047974531E-2</v>
      </c>
      <c r="AC21" s="21" t="s">
        <v>11</v>
      </c>
      <c r="AD21" s="11"/>
      <c r="AE21" s="22" t="s">
        <v>11</v>
      </c>
      <c r="AF21" s="5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</row>
    <row r="22" spans="1:48" s="24" customFormat="1">
      <c r="A22" s="31">
        <v>18</v>
      </c>
      <c r="B22" s="39" t="s">
        <v>20</v>
      </c>
      <c r="C22" s="11" t="s">
        <v>21</v>
      </c>
      <c r="D22" s="11">
        <v>22</v>
      </c>
      <c r="E22" s="20">
        <f t="shared" si="0"/>
        <v>0.85238279736536227</v>
      </c>
      <c r="F22" s="11">
        <v>733</v>
      </c>
      <c r="G22" s="20">
        <f t="shared" si="1"/>
        <v>0.48006392119878444</v>
      </c>
      <c r="H22" s="11">
        <v>731</v>
      </c>
      <c r="I22" s="20">
        <f t="shared" si="2"/>
        <v>0.48356795088907706</v>
      </c>
      <c r="J22" s="12">
        <v>932106</v>
      </c>
      <c r="K22" s="12"/>
      <c r="L22" s="20">
        <f t="shared" si="4"/>
        <v>0.18169746810740192</v>
      </c>
      <c r="M22" s="12">
        <v>832924</v>
      </c>
      <c r="N22" s="46">
        <f t="shared" si="5"/>
        <v>0.832924</v>
      </c>
      <c r="O22" s="20">
        <f t="shared" si="6"/>
        <v>0.18069679662447372</v>
      </c>
      <c r="P22" s="12">
        <v>50683</v>
      </c>
      <c r="Q22" s="20">
        <f t="shared" si="7"/>
        <v>9.9016570462042028E-2</v>
      </c>
      <c r="R22" s="12">
        <v>782241</v>
      </c>
      <c r="S22" s="20">
        <f t="shared" si="8"/>
        <v>0.19090000434371143</v>
      </c>
      <c r="T22" s="51">
        <f t="shared" si="9"/>
        <v>1.1190768905686472</v>
      </c>
      <c r="U22" s="12">
        <v>165036</v>
      </c>
      <c r="V22" s="12"/>
      <c r="W22" s="20">
        <f t="shared" si="11"/>
        <v>0.10537325985290036</v>
      </c>
      <c r="X22" s="46">
        <f t="shared" si="12"/>
        <v>225.15143246930424</v>
      </c>
      <c r="Y22" s="12">
        <v>7132</v>
      </c>
      <c r="Z22" s="20">
        <f t="shared" si="13"/>
        <v>1.9717254787516444E-2</v>
      </c>
      <c r="AA22" s="11">
        <v>612</v>
      </c>
      <c r="AB22" s="20">
        <f t="shared" si="14"/>
        <v>-6.4676217328999031E-2</v>
      </c>
      <c r="AC22" s="21" t="s">
        <v>11</v>
      </c>
      <c r="AD22" s="11"/>
      <c r="AE22" s="22" t="s">
        <v>11</v>
      </c>
      <c r="AF22" s="5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</row>
    <row r="23" spans="1:48" s="24" customFormat="1">
      <c r="A23" s="34">
        <v>20</v>
      </c>
      <c r="B23" s="38" t="s">
        <v>24</v>
      </c>
      <c r="C23" s="25" t="s">
        <v>25</v>
      </c>
      <c r="D23" s="25">
        <v>1</v>
      </c>
      <c r="E23" s="26">
        <f t="shared" si="0"/>
        <v>3.8744672607516469E-2</v>
      </c>
      <c r="F23" s="25">
        <v>133</v>
      </c>
      <c r="G23" s="26">
        <f t="shared" si="1"/>
        <v>8.7105731950120502E-2</v>
      </c>
      <c r="H23" s="25">
        <v>133</v>
      </c>
      <c r="I23" s="26">
        <f t="shared" si="2"/>
        <v>8.7981583403895003E-2</v>
      </c>
      <c r="J23" s="27">
        <v>160711</v>
      </c>
      <c r="K23" s="27"/>
      <c r="L23" s="26">
        <f t="shared" si="4"/>
        <v>3.1327747913873175E-2</v>
      </c>
      <c r="M23" s="27">
        <v>129992</v>
      </c>
      <c r="N23" s="47">
        <f t="shared" si="5"/>
        <v>0.129992</v>
      </c>
      <c r="O23" s="26">
        <f t="shared" si="6"/>
        <v>2.8200817825886376E-2</v>
      </c>
      <c r="P23" s="27">
        <v>35119</v>
      </c>
      <c r="Q23" s="26">
        <f t="shared" si="7"/>
        <v>6.8610045539065453E-2</v>
      </c>
      <c r="R23" s="27">
        <v>94873</v>
      </c>
      <c r="S23" s="26">
        <f t="shared" si="8"/>
        <v>2.3153038657013549E-2</v>
      </c>
      <c r="T23" s="52">
        <f t="shared" si="9"/>
        <v>1.2363145424333806</v>
      </c>
      <c r="U23" s="27">
        <v>69632</v>
      </c>
      <c r="V23" s="27"/>
      <c r="W23" s="26">
        <f t="shared" si="11"/>
        <v>4.4459092743868965E-2</v>
      </c>
      <c r="X23" s="47">
        <f t="shared" si="12"/>
        <v>523.5488721804511</v>
      </c>
      <c r="Y23" s="27">
        <v>10896</v>
      </c>
      <c r="Z23" s="26">
        <f t="shared" si="13"/>
        <v>3.0123276523384632E-2</v>
      </c>
      <c r="AA23" s="25">
        <v>-36</v>
      </c>
      <c r="AB23" s="26">
        <f t="shared" si="14"/>
        <v>3.804483372294061E-3</v>
      </c>
      <c r="AC23" s="30" t="s">
        <v>11</v>
      </c>
      <c r="AD23" s="25"/>
      <c r="AE23" s="28" t="s">
        <v>11</v>
      </c>
      <c r="AF23" s="29"/>
    </row>
    <row r="24" spans="1:48" s="24" customFormat="1">
      <c r="A24" s="34">
        <v>16</v>
      </c>
      <c r="B24" s="38" t="s">
        <v>16</v>
      </c>
      <c r="C24" s="25" t="s">
        <v>17</v>
      </c>
      <c r="D24" s="25">
        <v>1</v>
      </c>
      <c r="E24" s="26">
        <f t="shared" si="0"/>
        <v>3.8744672607516469E-2</v>
      </c>
      <c r="F24" s="25">
        <v>42</v>
      </c>
      <c r="G24" s="26">
        <f t="shared" si="1"/>
        <v>2.7507073247406477E-2</v>
      </c>
      <c r="H24" s="25">
        <v>42</v>
      </c>
      <c r="I24" s="26">
        <f t="shared" si="2"/>
        <v>2.7783657917019478E-2</v>
      </c>
      <c r="J24" s="27">
        <v>53180</v>
      </c>
      <c r="K24" s="27"/>
      <c r="L24" s="26">
        <f t="shared" si="4"/>
        <v>1.0366494104695855E-2</v>
      </c>
      <c r="M24" s="27">
        <v>551324</v>
      </c>
      <c r="N24" s="47">
        <f t="shared" si="5"/>
        <v>0.55132400000000004</v>
      </c>
      <c r="O24" s="26">
        <f t="shared" si="6"/>
        <v>0.11960572717581835</v>
      </c>
      <c r="P24" s="27">
        <v>100111</v>
      </c>
      <c r="Q24" s="26">
        <f t="shared" si="7"/>
        <v>0.19558131692136399</v>
      </c>
      <c r="R24" s="27">
        <v>451213</v>
      </c>
      <c r="S24" s="26">
        <f t="shared" si="8"/>
        <v>0.11011512265393794</v>
      </c>
      <c r="T24" s="52">
        <f t="shared" si="9"/>
        <v>9.6458706677017503E-2</v>
      </c>
      <c r="U24" s="27">
        <v>-188881</v>
      </c>
      <c r="V24" s="27"/>
      <c r="W24" s="26">
        <f t="shared" si="11"/>
        <v>-0.12059797071109137</v>
      </c>
      <c r="X24" s="47">
        <f t="shared" si="12"/>
        <v>-4497.166666666667</v>
      </c>
      <c r="Y24" s="27">
        <v>56681</v>
      </c>
      <c r="Z24" s="26">
        <f t="shared" si="13"/>
        <v>0.15670130659158996</v>
      </c>
      <c r="AA24" s="27">
        <v>-1200</v>
      </c>
      <c r="AB24" s="26">
        <f t="shared" si="14"/>
        <v>0.12681611240980203</v>
      </c>
      <c r="AC24" s="30" t="s">
        <v>11</v>
      </c>
      <c r="AD24" s="25"/>
      <c r="AE24" s="28" t="s">
        <v>11</v>
      </c>
      <c r="AF24" s="29"/>
    </row>
    <row r="27" spans="1:48">
      <c r="B27" s="40" t="s">
        <v>42</v>
      </c>
    </row>
    <row r="28" spans="1:48">
      <c r="C28" s="1" t="s">
        <v>43</v>
      </c>
      <c r="M28" s="12">
        <v>433491396</v>
      </c>
      <c r="N28" s="46">
        <f>M28/1000000</f>
        <v>433.49139600000001</v>
      </c>
      <c r="O28" s="49">
        <f>M28/M12*100</f>
        <v>94.042801769994853</v>
      </c>
      <c r="U28" s="12">
        <v>149617599</v>
      </c>
      <c r="V28" s="45">
        <f>U28/1000000</f>
        <v>149.61759900000001</v>
      </c>
      <c r="W28" s="49">
        <f>U28/U12*100</f>
        <v>95.528818791015581</v>
      </c>
      <c r="X28" s="49"/>
      <c r="Y28" s="12">
        <v>34910488</v>
      </c>
      <c r="Z28" s="1">
        <f>Y28/Y12*100</f>
        <v>96.514159654029086</v>
      </c>
    </row>
    <row r="29" spans="1:48">
      <c r="C29" s="1" t="s">
        <v>44</v>
      </c>
      <c r="M29" s="12">
        <v>27459775</v>
      </c>
      <c r="N29" s="46">
        <f>M29/1000000</f>
        <v>27.459775</v>
      </c>
      <c r="O29" s="49">
        <f>M29/M12*100</f>
        <v>5.9571982300051474</v>
      </c>
      <c r="U29" s="12">
        <v>7002781</v>
      </c>
      <c r="V29" s="1">
        <v>7</v>
      </c>
      <c r="W29" s="49">
        <f>U29/U12*100</f>
        <v>4.4711812089844249</v>
      </c>
      <c r="X29" s="49"/>
      <c r="Y29" s="12">
        <v>1260876</v>
      </c>
    </row>
  </sheetData>
  <autoFilter ref="A13:AV13">
    <filterColumn colId="10"/>
    <filterColumn colId="13"/>
    <filterColumn colId="19"/>
    <filterColumn colId="21"/>
    <filterColumn colId="23"/>
    <sortState ref="A14:AV24">
      <sortCondition descending="1" ref="W13"/>
    </sortState>
  </autoFilter>
  <mergeCells count="35">
    <mergeCell ref="B1:Z1"/>
    <mergeCell ref="AA1:AN1"/>
    <mergeCell ref="B2:Z2"/>
    <mergeCell ref="AA2:AN2"/>
    <mergeCell ref="B4:AG4"/>
    <mergeCell ref="M8:M9"/>
    <mergeCell ref="P8:P9"/>
    <mergeCell ref="C5:C10"/>
    <mergeCell ref="F8:F9"/>
    <mergeCell ref="J5:J9"/>
    <mergeCell ref="L5:L10"/>
    <mergeCell ref="O8:O10"/>
    <mergeCell ref="B5:B10"/>
    <mergeCell ref="D5:D9"/>
    <mergeCell ref="E5:E10"/>
    <mergeCell ref="G8:G10"/>
    <mergeCell ref="H8:H9"/>
    <mergeCell ref="F5:I7"/>
    <mergeCell ref="I8:I10"/>
    <mergeCell ref="Q8:Q10"/>
    <mergeCell ref="R8:R9"/>
    <mergeCell ref="AE5:AE9"/>
    <mergeCell ref="AF5:AF10"/>
    <mergeCell ref="T5:T10"/>
    <mergeCell ref="X5:X10"/>
    <mergeCell ref="W5:W10"/>
    <mergeCell ref="Y5:Y9"/>
    <mergeCell ref="Z5:Z10"/>
    <mergeCell ref="AA5:AA9"/>
    <mergeCell ref="AB5:AB10"/>
    <mergeCell ref="AD5:AD10"/>
    <mergeCell ref="U5:U9"/>
    <mergeCell ref="AC5:AC9"/>
    <mergeCell ref="S8:S10"/>
    <mergeCell ref="M5:S7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AHK27215" sqref="AHK27215"/>
    </sheetView>
  </sheetViews>
  <sheetFormatPr defaultColWidth="10.28515625" defaultRowHeight="16.5"/>
  <cols>
    <col min="1" max="1" width="7.140625" style="41" customWidth="1"/>
    <col min="2" max="2" width="28.7109375" style="1" customWidth="1"/>
    <col min="3" max="3" width="14.5703125" style="1" bestFit="1" customWidth="1"/>
    <col min="4" max="7" width="11.28515625" style="1" customWidth="1"/>
    <col min="8" max="8" width="12" style="1" customWidth="1"/>
    <col min="9" max="9" width="11.28515625" style="1" customWidth="1"/>
    <col min="10" max="10" width="12.42578125" style="1" bestFit="1" customWidth="1"/>
    <col min="11" max="11" width="9.5703125" style="1" bestFit="1" customWidth="1"/>
    <col min="12" max="12" width="11.140625" style="1" bestFit="1" customWidth="1"/>
    <col min="13" max="13" width="9.42578125" style="1" bestFit="1" customWidth="1"/>
    <col min="14" max="14" width="10.140625" style="1" bestFit="1" customWidth="1"/>
    <col min="15" max="15" width="12" style="1" bestFit="1" customWidth="1"/>
    <col min="16" max="16384" width="10.28515625" style="1"/>
  </cols>
  <sheetData>
    <row r="1" spans="1:16" ht="34.5" customHeight="1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35"/>
      <c r="K1" s="35"/>
      <c r="L1" s="35"/>
      <c r="M1" s="35"/>
      <c r="N1" s="35"/>
      <c r="O1" s="35"/>
    </row>
    <row r="3" spans="1:16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35"/>
      <c r="K3" s="35"/>
      <c r="L3" s="35"/>
      <c r="M3" s="35"/>
      <c r="N3" s="35"/>
      <c r="O3" s="35"/>
    </row>
    <row r="4" spans="1:16">
      <c r="A4" s="87" t="s">
        <v>32</v>
      </c>
      <c r="B4" s="84" t="s">
        <v>2</v>
      </c>
      <c r="C4" s="84" t="s">
        <v>33</v>
      </c>
      <c r="D4" s="84" t="s">
        <v>35</v>
      </c>
      <c r="E4" s="84"/>
      <c r="F4" s="84" t="s">
        <v>47</v>
      </c>
      <c r="G4" s="84" t="s">
        <v>4</v>
      </c>
      <c r="H4" s="84"/>
      <c r="I4" s="85"/>
    </row>
    <row r="5" spans="1:16" ht="17.25" customHeight="1">
      <c r="A5" s="87"/>
      <c r="B5" s="84"/>
      <c r="C5" s="84"/>
      <c r="D5" s="84"/>
      <c r="E5" s="84"/>
      <c r="F5" s="84"/>
      <c r="G5" s="84"/>
      <c r="H5" s="84"/>
      <c r="I5" s="85"/>
    </row>
    <row r="6" spans="1:16" ht="15" customHeight="1">
      <c r="A6" s="87"/>
      <c r="B6" s="84"/>
      <c r="C6" s="84"/>
      <c r="D6" s="84" t="s">
        <v>3</v>
      </c>
      <c r="E6" s="88" t="s">
        <v>40</v>
      </c>
      <c r="F6" s="84"/>
      <c r="G6" s="84" t="s">
        <v>3</v>
      </c>
      <c r="H6" s="84" t="s">
        <v>7</v>
      </c>
      <c r="I6" s="85" t="s">
        <v>48</v>
      </c>
    </row>
    <row r="7" spans="1:16">
      <c r="A7" s="87"/>
      <c r="B7" s="84"/>
      <c r="C7" s="84"/>
      <c r="D7" s="84"/>
      <c r="E7" s="90"/>
      <c r="F7" s="84"/>
      <c r="G7" s="84"/>
      <c r="H7" s="84"/>
      <c r="I7" s="85"/>
    </row>
    <row r="8" spans="1:16">
      <c r="A8" s="87"/>
      <c r="B8" s="84"/>
      <c r="C8" s="53">
        <v>-1</v>
      </c>
      <c r="D8" s="53">
        <v>-2</v>
      </c>
      <c r="E8" s="53">
        <v>-3</v>
      </c>
      <c r="F8" s="53">
        <v>-4</v>
      </c>
      <c r="G8" s="53">
        <v>-5</v>
      </c>
      <c r="H8" s="53">
        <v>-6</v>
      </c>
      <c r="I8" s="54">
        <v>-7</v>
      </c>
    </row>
    <row r="9" spans="1:16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6" s="16" customFormat="1">
      <c r="A10" s="37"/>
      <c r="B10" s="10" t="s">
        <v>49</v>
      </c>
      <c r="C10" s="17">
        <v>1469</v>
      </c>
      <c r="D10" s="17">
        <v>13824</v>
      </c>
      <c r="E10" s="17">
        <v>13641</v>
      </c>
      <c r="F10" s="17">
        <v>30036205</v>
      </c>
      <c r="G10" s="17">
        <v>27459775</v>
      </c>
      <c r="H10" s="17">
        <v>2480456</v>
      </c>
      <c r="I10" s="17">
        <v>24979319</v>
      </c>
      <c r="J10" s="18"/>
      <c r="K10" s="18"/>
      <c r="L10" s="18"/>
      <c r="M10" s="61"/>
      <c r="N10" s="18"/>
      <c r="O10" s="61"/>
      <c r="P10" s="19"/>
    </row>
    <row r="11" spans="1:16">
      <c r="A11" s="37"/>
      <c r="B11" s="10"/>
      <c r="C11" s="12"/>
      <c r="D11" s="12"/>
      <c r="E11" s="12"/>
      <c r="F11" s="12"/>
      <c r="G11" s="12"/>
      <c r="H11" s="12"/>
      <c r="I11" s="12"/>
      <c r="J11" s="14"/>
      <c r="K11" s="14"/>
      <c r="L11" s="14"/>
      <c r="M11" s="13"/>
      <c r="N11" s="14"/>
      <c r="O11" s="13"/>
      <c r="P11" s="5"/>
    </row>
    <row r="12" spans="1:16">
      <c r="A12" s="39" t="s">
        <v>12</v>
      </c>
      <c r="B12" s="11" t="s">
        <v>13</v>
      </c>
      <c r="C12" s="11">
        <v>105</v>
      </c>
      <c r="D12" s="12">
        <v>1254</v>
      </c>
      <c r="E12" s="12">
        <v>1216</v>
      </c>
      <c r="F12" s="12">
        <v>639196</v>
      </c>
      <c r="G12" s="12">
        <v>542071</v>
      </c>
      <c r="H12" s="12">
        <v>95623</v>
      </c>
      <c r="I12" s="12">
        <v>446448</v>
      </c>
      <c r="J12" s="14"/>
      <c r="K12" s="14"/>
      <c r="L12" s="13"/>
      <c r="M12" s="13"/>
      <c r="N12" s="14"/>
      <c r="O12" s="13"/>
      <c r="P12" s="5"/>
    </row>
    <row r="13" spans="1:16">
      <c r="A13" s="39" t="s">
        <v>14</v>
      </c>
      <c r="B13" s="11" t="s">
        <v>15</v>
      </c>
      <c r="C13" s="11">
        <v>392</v>
      </c>
      <c r="D13" s="12">
        <v>3793</v>
      </c>
      <c r="E13" s="12">
        <v>3770</v>
      </c>
      <c r="F13" s="12">
        <v>13062806</v>
      </c>
      <c r="G13" s="12">
        <v>11959247</v>
      </c>
      <c r="H13" s="12">
        <v>806575</v>
      </c>
      <c r="I13" s="12">
        <v>11152673</v>
      </c>
      <c r="J13" s="14"/>
      <c r="K13" s="14"/>
      <c r="L13" s="14"/>
      <c r="M13" s="13"/>
      <c r="N13" s="14"/>
      <c r="O13" s="13"/>
      <c r="P13" s="5"/>
    </row>
    <row r="14" spans="1:16">
      <c r="A14" s="39" t="s">
        <v>18</v>
      </c>
      <c r="B14" s="11" t="s">
        <v>19</v>
      </c>
      <c r="C14" s="11">
        <v>56</v>
      </c>
      <c r="D14" s="11">
        <v>640</v>
      </c>
      <c r="E14" s="11">
        <v>608</v>
      </c>
      <c r="F14" s="12">
        <v>2825774</v>
      </c>
      <c r="G14" s="12">
        <v>2355760</v>
      </c>
      <c r="H14" s="12">
        <v>113096</v>
      </c>
      <c r="I14" s="12">
        <v>2242664</v>
      </c>
      <c r="J14" s="14"/>
      <c r="K14" s="14"/>
      <c r="L14" s="14"/>
      <c r="M14" s="13"/>
      <c r="N14" s="14"/>
      <c r="O14" s="13"/>
      <c r="P14" s="5"/>
    </row>
    <row r="15" spans="1:16">
      <c r="A15" s="39" t="s">
        <v>20</v>
      </c>
      <c r="B15" s="11" t="s">
        <v>21</v>
      </c>
      <c r="C15" s="11">
        <v>14</v>
      </c>
      <c r="D15" s="11">
        <v>166</v>
      </c>
      <c r="E15" s="11">
        <v>166</v>
      </c>
      <c r="F15" s="12">
        <v>21153</v>
      </c>
      <c r="G15" s="12">
        <v>18680</v>
      </c>
      <c r="H15" s="12">
        <v>7471</v>
      </c>
      <c r="I15" s="12">
        <v>11209</v>
      </c>
      <c r="J15" s="14"/>
      <c r="K15" s="14"/>
      <c r="L15" s="13"/>
      <c r="M15" s="13"/>
      <c r="N15" s="14"/>
      <c r="O15" s="13"/>
      <c r="P15" s="5"/>
    </row>
    <row r="16" spans="1:16">
      <c r="A16" s="39" t="s">
        <v>22</v>
      </c>
      <c r="B16" s="11" t="s">
        <v>23</v>
      </c>
      <c r="C16" s="11">
        <v>9</v>
      </c>
      <c r="D16" s="11">
        <v>67</v>
      </c>
      <c r="E16" s="11">
        <v>64</v>
      </c>
      <c r="F16" s="12">
        <v>41921</v>
      </c>
      <c r="G16" s="12">
        <v>32477</v>
      </c>
      <c r="H16" s="12">
        <v>7701</v>
      </c>
      <c r="I16" s="12">
        <v>24776</v>
      </c>
      <c r="J16" s="14"/>
      <c r="K16" s="13"/>
      <c r="L16" s="13"/>
      <c r="M16" s="13"/>
      <c r="N16" s="14"/>
      <c r="O16" s="13"/>
      <c r="P16" s="5"/>
    </row>
    <row r="17" spans="1:16">
      <c r="A17" s="39" t="s">
        <v>26</v>
      </c>
      <c r="B17" s="11" t="s">
        <v>27</v>
      </c>
      <c r="C17" s="11">
        <v>76</v>
      </c>
      <c r="D17" s="11">
        <v>654</v>
      </c>
      <c r="E17" s="11">
        <v>643</v>
      </c>
      <c r="F17" s="12">
        <v>1547942</v>
      </c>
      <c r="G17" s="12">
        <v>1437816</v>
      </c>
      <c r="H17" s="12">
        <v>104342</v>
      </c>
      <c r="I17" s="12">
        <v>1333474</v>
      </c>
      <c r="J17" s="14"/>
      <c r="K17" s="14"/>
      <c r="L17" s="13"/>
      <c r="M17" s="13"/>
      <c r="N17" s="14"/>
      <c r="O17" s="13"/>
      <c r="P17" s="5"/>
    </row>
    <row r="18" spans="1:16">
      <c r="A18" s="39" t="s">
        <v>28</v>
      </c>
      <c r="B18" s="11" t="s">
        <v>29</v>
      </c>
      <c r="C18" s="11">
        <v>764</v>
      </c>
      <c r="D18" s="12">
        <v>6811</v>
      </c>
      <c r="E18" s="12">
        <v>6754</v>
      </c>
      <c r="F18" s="12">
        <v>11769105</v>
      </c>
      <c r="G18" s="12">
        <v>11006383</v>
      </c>
      <c r="H18" s="12">
        <v>1298224</v>
      </c>
      <c r="I18" s="12">
        <v>9708159</v>
      </c>
      <c r="J18" s="14"/>
      <c r="K18" s="14"/>
      <c r="L18" s="13"/>
      <c r="M18" s="13"/>
      <c r="N18" s="14"/>
      <c r="O18" s="13"/>
      <c r="P18" s="5"/>
    </row>
    <row r="19" spans="1:16">
      <c r="A19" s="39" t="s">
        <v>30</v>
      </c>
      <c r="B19" s="11" t="s">
        <v>31</v>
      </c>
      <c r="C19" s="11">
        <v>53</v>
      </c>
      <c r="D19" s="11">
        <v>440</v>
      </c>
      <c r="E19" s="11">
        <v>420</v>
      </c>
      <c r="F19" s="12">
        <v>128307</v>
      </c>
      <c r="G19" s="12">
        <v>107341</v>
      </c>
      <c r="H19" s="12">
        <v>47425</v>
      </c>
      <c r="I19" s="12">
        <v>59916</v>
      </c>
      <c r="J19" s="14"/>
      <c r="K19" s="14"/>
      <c r="L19" s="13"/>
      <c r="M19" s="13"/>
      <c r="N19" s="14"/>
      <c r="O19" s="13"/>
      <c r="P19" s="5"/>
    </row>
    <row r="20" spans="1:16">
      <c r="J20" s="5"/>
      <c r="K20" s="5"/>
      <c r="L20" s="5"/>
      <c r="M20" s="5"/>
      <c r="N20" s="5"/>
      <c r="O20" s="5"/>
      <c r="P20" s="5"/>
    </row>
    <row r="21" spans="1:16" ht="15.75" customHeight="1"/>
    <row r="22" spans="1:16">
      <c r="A22" s="87" t="s">
        <v>32</v>
      </c>
      <c r="B22" s="88" t="s">
        <v>2</v>
      </c>
      <c r="C22" s="88" t="s">
        <v>5</v>
      </c>
      <c r="D22" s="88"/>
      <c r="E22" s="88" t="s">
        <v>51</v>
      </c>
      <c r="F22" s="88"/>
      <c r="G22" s="84" t="s">
        <v>38</v>
      </c>
      <c r="H22" s="84" t="s">
        <v>6</v>
      </c>
      <c r="I22" s="85" t="s">
        <v>39</v>
      </c>
    </row>
    <row r="23" spans="1:16">
      <c r="A23" s="87"/>
      <c r="B23" s="89"/>
      <c r="C23" s="89"/>
      <c r="D23" s="89"/>
      <c r="E23" s="89"/>
      <c r="F23" s="89"/>
      <c r="G23" s="84"/>
      <c r="H23" s="84"/>
      <c r="I23" s="85"/>
    </row>
    <row r="24" spans="1:16">
      <c r="A24" s="87"/>
      <c r="B24" s="89"/>
      <c r="C24" s="89"/>
      <c r="D24" s="89"/>
      <c r="E24" s="89"/>
      <c r="F24" s="89"/>
      <c r="G24" s="84"/>
      <c r="H24" s="84"/>
      <c r="I24" s="85"/>
    </row>
    <row r="25" spans="1:16">
      <c r="A25" s="87"/>
      <c r="B25" s="89"/>
      <c r="C25" s="90"/>
      <c r="D25" s="90"/>
      <c r="E25" s="90"/>
      <c r="F25" s="90"/>
      <c r="G25" s="84"/>
      <c r="H25" s="84"/>
      <c r="I25" s="85"/>
    </row>
    <row r="26" spans="1:16">
      <c r="A26" s="87"/>
      <c r="B26" s="90"/>
      <c r="C26" s="86">
        <v>-8</v>
      </c>
      <c r="D26" s="86"/>
      <c r="E26" s="86">
        <v>-9</v>
      </c>
      <c r="F26" s="86"/>
      <c r="G26" s="53">
        <v>-10</v>
      </c>
      <c r="H26" s="53">
        <v>-11</v>
      </c>
      <c r="I26" s="54">
        <v>-13</v>
      </c>
    </row>
    <row r="27" spans="1:16">
      <c r="A27" s="55"/>
      <c r="B27" s="55"/>
      <c r="C27" s="56"/>
      <c r="D27" s="56"/>
      <c r="E27" s="56"/>
      <c r="F27" s="56"/>
      <c r="G27" s="56"/>
      <c r="H27" s="56"/>
      <c r="I27" s="56"/>
    </row>
    <row r="28" spans="1:16" s="16" customFormat="1">
      <c r="A28" s="37"/>
      <c r="B28" s="10" t="s">
        <v>49</v>
      </c>
      <c r="C28" s="10"/>
      <c r="D28" s="17">
        <v>7002781</v>
      </c>
      <c r="E28" s="17"/>
      <c r="F28" s="62">
        <v>1260876</v>
      </c>
      <c r="G28" s="62">
        <v>6134</v>
      </c>
      <c r="H28" s="63" t="s">
        <v>11</v>
      </c>
      <c r="I28" s="64" t="s">
        <v>11</v>
      </c>
      <c r="J28" s="19"/>
    </row>
    <row r="29" spans="1:16">
      <c r="A29" s="37"/>
      <c r="B29" s="10"/>
      <c r="C29" s="10"/>
      <c r="D29" s="12"/>
      <c r="E29" s="12"/>
      <c r="F29" s="58"/>
      <c r="G29" s="58"/>
      <c r="H29" s="21"/>
      <c r="I29" s="22"/>
      <c r="J29" s="5"/>
    </row>
    <row r="30" spans="1:16">
      <c r="A30" s="39" t="s">
        <v>12</v>
      </c>
      <c r="B30" s="11" t="s">
        <v>13</v>
      </c>
      <c r="C30" s="11"/>
      <c r="D30" s="12">
        <v>222576</v>
      </c>
      <c r="E30" s="12"/>
      <c r="F30" s="58">
        <v>4814</v>
      </c>
      <c r="G30" s="59">
        <v>-403</v>
      </c>
      <c r="H30" s="21" t="s">
        <v>11</v>
      </c>
      <c r="I30" s="22" t="s">
        <v>11</v>
      </c>
      <c r="J30" s="5"/>
    </row>
    <row r="31" spans="1:16">
      <c r="A31" s="39" t="s">
        <v>14</v>
      </c>
      <c r="B31" s="11" t="s">
        <v>15</v>
      </c>
      <c r="C31" s="11"/>
      <c r="D31" s="12">
        <v>3256760</v>
      </c>
      <c r="E31" s="12"/>
      <c r="F31" s="58">
        <v>330892</v>
      </c>
      <c r="G31" s="58">
        <v>2284</v>
      </c>
      <c r="H31" s="21" t="s">
        <v>11</v>
      </c>
      <c r="I31" s="22" t="s">
        <v>11</v>
      </c>
      <c r="J31" s="5"/>
    </row>
    <row r="32" spans="1:16">
      <c r="A32" s="39" t="s">
        <v>18</v>
      </c>
      <c r="B32" s="11" t="s">
        <v>19</v>
      </c>
      <c r="C32" s="11"/>
      <c r="D32" s="12">
        <v>614978</v>
      </c>
      <c r="E32" s="12"/>
      <c r="F32" s="58">
        <v>816863</v>
      </c>
      <c r="G32" s="58">
        <v>4579</v>
      </c>
      <c r="H32" s="21" t="s">
        <v>11</v>
      </c>
      <c r="I32" s="22" t="s">
        <v>11</v>
      </c>
      <c r="J32" s="5"/>
    </row>
    <row r="33" spans="1:10">
      <c r="A33" s="39" t="s">
        <v>20</v>
      </c>
      <c r="B33" s="11" t="s">
        <v>21</v>
      </c>
      <c r="C33" s="11"/>
      <c r="D33" s="12">
        <v>10785</v>
      </c>
      <c r="E33" s="12"/>
      <c r="F33" s="58">
        <v>4500</v>
      </c>
      <c r="G33" s="21" t="s">
        <v>11</v>
      </c>
      <c r="H33" s="21" t="s">
        <v>11</v>
      </c>
      <c r="I33" s="22" t="s">
        <v>11</v>
      </c>
      <c r="J33" s="5"/>
    </row>
    <row r="34" spans="1:10">
      <c r="A34" s="39" t="s">
        <v>22</v>
      </c>
      <c r="B34" s="11" t="s">
        <v>23</v>
      </c>
      <c r="C34" s="11"/>
      <c r="D34" s="12">
        <v>22404</v>
      </c>
      <c r="E34" s="12"/>
      <c r="F34" s="21" t="s">
        <v>11</v>
      </c>
      <c r="G34" s="21" t="s">
        <v>11</v>
      </c>
      <c r="H34" s="21" t="s">
        <v>11</v>
      </c>
      <c r="I34" s="22" t="s">
        <v>11</v>
      </c>
      <c r="J34" s="5"/>
    </row>
    <row r="35" spans="1:10">
      <c r="A35" s="39" t="s">
        <v>26</v>
      </c>
      <c r="B35" s="11" t="s">
        <v>27</v>
      </c>
      <c r="C35" s="11"/>
      <c r="D35" s="12">
        <v>269885</v>
      </c>
      <c r="E35" s="12"/>
      <c r="F35" s="58">
        <v>25245</v>
      </c>
      <c r="G35" s="59">
        <v>-9</v>
      </c>
      <c r="H35" s="21" t="s">
        <v>11</v>
      </c>
      <c r="I35" s="22" t="s">
        <v>11</v>
      </c>
      <c r="J35" s="5"/>
    </row>
    <row r="36" spans="1:10">
      <c r="A36" s="39" t="s">
        <v>28</v>
      </c>
      <c r="B36" s="11" t="s">
        <v>29</v>
      </c>
      <c r="C36" s="11"/>
      <c r="D36" s="12">
        <v>2523007</v>
      </c>
      <c r="E36" s="12"/>
      <c r="F36" s="58">
        <v>71926</v>
      </c>
      <c r="G36" s="59">
        <v>-317</v>
      </c>
      <c r="H36" s="21" t="s">
        <v>11</v>
      </c>
      <c r="I36" s="22" t="s">
        <v>11</v>
      </c>
      <c r="J36" s="5"/>
    </row>
    <row r="37" spans="1:10">
      <c r="A37" s="39" t="s">
        <v>30</v>
      </c>
      <c r="B37" s="11" t="s">
        <v>31</v>
      </c>
      <c r="C37" s="11"/>
      <c r="D37" s="12">
        <v>82385</v>
      </c>
      <c r="E37" s="12"/>
      <c r="F37" s="58">
        <v>6636</v>
      </c>
      <c r="G37" s="21" t="s">
        <v>11</v>
      </c>
      <c r="H37" s="21" t="s">
        <v>11</v>
      </c>
      <c r="I37" s="22" t="s">
        <v>11</v>
      </c>
      <c r="J37" s="5"/>
    </row>
    <row r="38" spans="1:10">
      <c r="A38" s="60"/>
      <c r="B38" s="57"/>
      <c r="C38" s="57"/>
      <c r="D38" s="57"/>
      <c r="E38" s="57"/>
      <c r="F38" s="57"/>
      <c r="G38" s="57"/>
      <c r="H38" s="57"/>
      <c r="I38" s="57"/>
    </row>
    <row r="39" spans="1:10">
      <c r="A39" s="1"/>
    </row>
  </sheetData>
  <mergeCells count="22">
    <mergeCell ref="A1:I1"/>
    <mergeCell ref="A3:I3"/>
    <mergeCell ref="A4:A8"/>
    <mergeCell ref="B4:B8"/>
    <mergeCell ref="C4:C7"/>
    <mergeCell ref="D4:E5"/>
    <mergeCell ref="F4:F7"/>
    <mergeCell ref="G4:I5"/>
    <mergeCell ref="D6:D7"/>
    <mergeCell ref="E6:E7"/>
    <mergeCell ref="G6:G7"/>
    <mergeCell ref="H6:H7"/>
    <mergeCell ref="I6:I7"/>
    <mergeCell ref="I22:I25"/>
    <mergeCell ref="C26:D26"/>
    <mergeCell ref="E26:F26"/>
    <mergeCell ref="A22:A26"/>
    <mergeCell ref="B22:B26"/>
    <mergeCell ref="C22:D25"/>
    <mergeCell ref="E22:F25"/>
    <mergeCell ref="G22:G25"/>
    <mergeCell ref="H22:H25"/>
  </mergeCells>
  <pageMargins left="0.75" right="0.75" top="1" bottom="1" header="0.5" footer="1"/>
  <pageSetup scale="75" firstPageNumber="8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</vt:lpstr>
      <vt:lpstr>Table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Willie</cp:lastModifiedBy>
  <cp:lastPrinted>2017-03-09T07:18:16Z</cp:lastPrinted>
  <dcterms:created xsi:type="dcterms:W3CDTF">2017-03-08T08:31:17Z</dcterms:created>
  <dcterms:modified xsi:type="dcterms:W3CDTF">2017-03-27T02:58:59Z</dcterms:modified>
</cp:coreProperties>
</file>