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21015" windowHeight="9975"/>
  </bookViews>
  <sheets>
    <sheet name="1b" sheetId="1" r:id="rId1"/>
  </sheets>
  <definedNames>
    <definedName name="_xlnm.Print_Area" localSheetId="0">'1b'!$A$1:$M$58</definedName>
  </definedNames>
  <calcPr calcId="124519"/>
</workbook>
</file>

<file path=xl/calcChain.xml><?xml version="1.0" encoding="utf-8"?>
<calcChain xmlns="http://schemas.openxmlformats.org/spreadsheetml/2006/main">
  <c r="F42" i="1"/>
  <c r="J17"/>
  <c r="Q17" s="1"/>
  <c r="I17"/>
  <c r="H17"/>
  <c r="G17"/>
  <c r="E17"/>
  <c r="P17" s="1"/>
  <c r="D17"/>
  <c r="E42" s="1"/>
  <c r="C17"/>
  <c r="B17"/>
  <c r="Q16"/>
  <c r="Q33" s="1"/>
  <c r="P16"/>
  <c r="P33" s="1"/>
  <c r="M16"/>
  <c r="L16"/>
  <c r="K16"/>
  <c r="F16"/>
  <c r="Q15"/>
  <c r="Q32" s="1"/>
  <c r="P15"/>
  <c r="P32" s="1"/>
  <c r="M15"/>
  <c r="L15"/>
  <c r="K15"/>
  <c r="F15"/>
  <c r="Q14"/>
  <c r="Q31" s="1"/>
  <c r="P14"/>
  <c r="P31" s="1"/>
  <c r="M14"/>
  <c r="L14"/>
  <c r="K14"/>
  <c r="F14"/>
  <c r="Q13"/>
  <c r="Q30" s="1"/>
  <c r="P13"/>
  <c r="P30" s="1"/>
  <c r="M13"/>
  <c r="L13"/>
  <c r="K13"/>
  <c r="F13"/>
  <c r="Q12"/>
  <c r="Q29" s="1"/>
  <c r="P12"/>
  <c r="P29" s="1"/>
  <c r="M12"/>
  <c r="K12"/>
  <c r="Q11"/>
  <c r="Q28" s="1"/>
  <c r="P11"/>
  <c r="P28" s="1"/>
  <c r="M11"/>
  <c r="L11"/>
  <c r="K11"/>
  <c r="F11"/>
  <c r="Q10"/>
  <c r="Q27" s="1"/>
  <c r="P10"/>
  <c r="P27" s="1"/>
  <c r="P34" s="1"/>
  <c r="M10"/>
  <c r="L10"/>
  <c r="L17" s="1"/>
  <c r="K10"/>
  <c r="K17" s="1"/>
  <c r="F10"/>
  <c r="F17" s="1"/>
  <c r="R28" l="1"/>
  <c r="S28"/>
  <c r="R31"/>
  <c r="S31"/>
  <c r="R33"/>
  <c r="S33"/>
  <c r="R27"/>
  <c r="Q34"/>
  <c r="S34" s="1"/>
  <c r="S27"/>
  <c r="R30"/>
  <c r="S30"/>
  <c r="R32"/>
  <c r="S32"/>
  <c r="N17"/>
  <c r="Q44"/>
  <c r="M17"/>
  <c r="P44"/>
  <c r="R34" l="1"/>
</calcChain>
</file>

<file path=xl/sharedStrings.xml><?xml version="1.0" encoding="utf-8"?>
<sst xmlns="http://schemas.openxmlformats.org/spreadsheetml/2006/main" count="54" uniqueCount="35">
  <si>
    <t>Table 1b</t>
  </si>
  <si>
    <t>Total Approved Foreign Investments by Promotion Agency</t>
  </si>
  <si>
    <t>First Quarter 2011 to Fourth Quarter 2012</t>
  </si>
  <si>
    <t>(in million pesos)</t>
  </si>
  <si>
    <t>Approved FI</t>
  </si>
  <si>
    <t>Percent to Total Q4 2012</t>
  </si>
  <si>
    <t>Growth Rate
Q4 2011  - Q4 2012</t>
  </si>
  <si>
    <t>Agency</t>
  </si>
  <si>
    <t>Q1</t>
  </si>
  <si>
    <t>Q2</t>
  </si>
  <si>
    <t>Q3</t>
  </si>
  <si>
    <t>Q4</t>
  </si>
  <si>
    <t>Total</t>
  </si>
  <si>
    <t>AFAB</t>
  </si>
  <si>
    <t>BOI</t>
  </si>
  <si>
    <t>BOI ARMM</t>
  </si>
  <si>
    <t>-</t>
  </si>
  <si>
    <t>CDC</t>
  </si>
  <si>
    <t>CEZA</t>
  </si>
  <si>
    <r>
      <t>PEZA</t>
    </r>
    <r>
      <rPr>
        <b/>
        <vertAlign val="superscript"/>
        <sz val="10"/>
        <rFont val="Arial"/>
        <family val="2"/>
      </rPr>
      <t>r</t>
    </r>
  </si>
  <si>
    <t>SBMA</t>
  </si>
  <si>
    <r>
      <t>r</t>
    </r>
    <r>
      <rPr>
        <sz val="8"/>
        <rFont val="Arial"/>
        <family val="2"/>
      </rPr>
      <t xml:space="preserve"> revised figure for Q2 2012</t>
    </r>
  </si>
  <si>
    <t xml:space="preserve">Notes:   </t>
  </si>
  <si>
    <t>Details may not add up to totals due to rounding.</t>
  </si>
  <si>
    <t>Sources of basic data: Board of Investments (BOI), Clark Development Corporation (CDC), Cagayan Economic Zone Authority (CEZA)
                                     Philippine Economic Zone Authority (PEZA), Subic Bay Metropolitan Aurhority (SBMA),
                                      Authority of the Freeport Area of Bataan (AFAB), and Board of Investments ARMM (BOI ARMM)</t>
  </si>
  <si>
    <t>Growth Rate
Q4 2011 - Q4 2012</t>
  </si>
  <si>
    <t>Q4 2011</t>
  </si>
  <si>
    <t>Q4 2012</t>
  </si>
  <si>
    <t>PEZA</t>
  </si>
  <si>
    <t>Q3 2009</t>
  </si>
  <si>
    <t>Q3 2010</t>
  </si>
  <si>
    <t>in billion pesos</t>
  </si>
  <si>
    <t>Q4 
2011</t>
  </si>
  <si>
    <t>Q4 
2012</t>
  </si>
  <si>
    <t xml:space="preserve">Sources of basic data:    Authority of the Freeport Area of Bataan (AFAB), Board of Investments (BOI), 
                                         BOI-Autonomous Region of Muslim Mindanao (BOI-ARMM), Clark Development Corporation (CDC), 
                                         Cagayan Economic Zone Authority (CEZA), Philippine Economic Zone Authority (PEZA), 
                                         and Subic Bay Metropolitan Authority (SBMA).                                         </t>
  </si>
</sst>
</file>

<file path=xl/styles.xml><?xml version="1.0" encoding="utf-8"?>
<styleSheet xmlns="http://schemas.openxmlformats.org/spreadsheetml/2006/main">
  <numFmts count="9">
    <numFmt numFmtId="43" formatCode="_(* #,##0.00_);_(* \(#,##0.00\);_(* &quot;-&quot;??_);_(@_)"/>
    <numFmt numFmtId="164" formatCode="#,##0;[Red]#,##0"/>
    <numFmt numFmtId="165" formatCode="#,##0.0_);[Red]\(#,##0.0\)"/>
    <numFmt numFmtId="166" formatCode="_(* #,##0.0_);_(* \(#,##0.0\);_(* &quot;-&quot;??_);_(@_)"/>
    <numFmt numFmtId="167" formatCode="#,##0.0"/>
    <numFmt numFmtId="168" formatCode="0.0"/>
    <numFmt numFmtId="169" formatCode="_(* #,##0.0_);_(* \(#,##0.0\);_(* &quot;-&quot;?_);_(@_)"/>
    <numFmt numFmtId="170" formatCode="0.0_);[Red]\(0.0\)"/>
    <numFmt numFmtId="171" formatCode="General_)"/>
  </numFmts>
  <fonts count="16">
    <font>
      <sz val="10"/>
      <name val="Arial"/>
    </font>
    <font>
      <sz val="11"/>
      <color theme="1"/>
      <name val="Calibri"/>
      <family val="2"/>
      <scheme val="minor"/>
    </font>
    <font>
      <sz val="10"/>
      <name val="Arial"/>
    </font>
    <font>
      <b/>
      <sz val="10"/>
      <name val="Arial"/>
      <family val="2"/>
    </font>
    <font>
      <sz val="10"/>
      <name val="Arial"/>
      <family val="2"/>
    </font>
    <font>
      <b/>
      <i/>
      <sz val="10"/>
      <name val="Arial"/>
      <family val="2"/>
    </font>
    <font>
      <b/>
      <sz val="9"/>
      <name val="Arial"/>
      <family val="2"/>
    </font>
    <font>
      <b/>
      <vertAlign val="superscript"/>
      <sz val="10"/>
      <name val="Arial"/>
      <family val="2"/>
    </font>
    <font>
      <sz val="10.5"/>
      <name val="Arial"/>
      <family val="2"/>
    </font>
    <font>
      <sz val="8"/>
      <name val="Arial"/>
      <family val="2"/>
    </font>
    <font>
      <vertAlign val="superscript"/>
      <sz val="8"/>
      <name val="Arial"/>
      <family val="2"/>
    </font>
    <font>
      <i/>
      <sz val="8"/>
      <color indexed="9"/>
      <name val="Arial"/>
      <family val="2"/>
    </font>
    <font>
      <i/>
      <sz val="8"/>
      <name val="Arial"/>
      <family val="2"/>
    </font>
    <font>
      <sz val="10"/>
      <color indexed="10"/>
      <name val="Arial"/>
      <family val="2"/>
    </font>
    <font>
      <sz val="10"/>
      <color indexed="9"/>
      <name val="Arial"/>
      <family val="2"/>
    </font>
    <font>
      <sz val="12"/>
      <name val="Helv"/>
    </font>
  </fonts>
  <fills count="7">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s>
  <borders count="26">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4">
    <xf numFmtId="0" fontId="0" fillId="0" borderId="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2" fillId="0" borderId="0"/>
    <xf numFmtId="0" fontId="4" fillId="0" borderId="0"/>
    <xf numFmtId="0" fontId="4" fillId="0" borderId="0"/>
    <xf numFmtId="0" fontId="4" fillId="0" borderId="0"/>
    <xf numFmtId="0" fontId="1" fillId="0" borderId="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cellStyleXfs>
  <cellXfs count="112">
    <xf numFmtId="0" fontId="0" fillId="0" borderId="0" xfId="0"/>
    <xf numFmtId="0" fontId="3" fillId="2" borderId="0" xfId="0" applyFont="1" applyFill="1" applyBorder="1" applyAlignment="1">
      <alignment horizontal="left" vertical="center"/>
    </xf>
    <xf numFmtId="3" fontId="4" fillId="2" borderId="0" xfId="0" applyNumberFormat="1" applyFont="1" applyFill="1" applyBorder="1" applyAlignment="1">
      <alignment horizontal="centerContinuous" vertical="center"/>
    </xf>
    <xf numFmtId="0" fontId="0" fillId="3" borderId="0" xfId="0" applyFill="1" applyBorder="1" applyAlignment="1">
      <alignment vertical="center"/>
    </xf>
    <xf numFmtId="0" fontId="3" fillId="2" borderId="0" xfId="0" applyFont="1" applyFill="1" applyBorder="1" applyAlignment="1">
      <alignment vertical="center"/>
    </xf>
    <xf numFmtId="3" fontId="4" fillId="2" borderId="0" xfId="0" applyNumberFormat="1" applyFont="1" applyFill="1" applyBorder="1" applyAlignment="1">
      <alignment vertical="center"/>
    </xf>
    <xf numFmtId="164" fontId="3" fillId="2" borderId="0" xfId="0" applyNumberFormat="1" applyFont="1" applyFill="1" applyBorder="1" applyAlignment="1">
      <alignment horizontal="left" vertical="center"/>
    </xf>
    <xf numFmtId="0" fontId="5" fillId="2" borderId="0" xfId="0" applyFont="1" applyFill="1" applyBorder="1" applyAlignment="1">
      <alignment horizontal="left" vertical="center"/>
    </xf>
    <xf numFmtId="0" fontId="5" fillId="2" borderId="1" xfId="0" applyFont="1" applyFill="1" applyBorder="1" applyAlignment="1">
      <alignment horizontal="left"/>
    </xf>
    <xf numFmtId="3" fontId="4" fillId="2" borderId="0" xfId="0" applyNumberFormat="1" applyFont="1" applyFill="1" applyBorder="1" applyAlignment="1">
      <alignment horizontal="centerContinuous"/>
    </xf>
    <xf numFmtId="0" fontId="0" fillId="3" borderId="0" xfId="0" applyFill="1" applyBorder="1"/>
    <xf numFmtId="3" fontId="3" fillId="2" borderId="0" xfId="0" applyNumberFormat="1" applyFont="1" applyFill="1" applyBorder="1" applyAlignment="1">
      <alignment horizontal="center" vertical="center"/>
    </xf>
    <xf numFmtId="3" fontId="3" fillId="2" borderId="2" xfId="0" applyNumberFormat="1" applyFont="1" applyFill="1" applyBorder="1" applyAlignment="1">
      <alignment horizontal="center" vertical="center"/>
    </xf>
    <xf numFmtId="3" fontId="3" fillId="2" borderId="3" xfId="0" applyNumberFormat="1" applyFont="1" applyFill="1" applyBorder="1" applyAlignment="1">
      <alignment horizontal="center" vertical="center"/>
    </xf>
    <xf numFmtId="3" fontId="3" fillId="2" borderId="4" xfId="0" applyNumberFormat="1" applyFont="1" applyFill="1" applyBorder="1" applyAlignment="1">
      <alignment horizontal="center" vertical="center"/>
    </xf>
    <xf numFmtId="3" fontId="3" fillId="2" borderId="5" xfId="0" applyNumberFormat="1" applyFont="1" applyFill="1" applyBorder="1" applyAlignment="1">
      <alignment horizontal="center" vertical="center" wrapText="1"/>
    </xf>
    <xf numFmtId="165" fontId="6" fillId="2" borderId="6" xfId="0" applyNumberFormat="1" applyFont="1" applyFill="1" applyBorder="1" applyAlignment="1">
      <alignment horizontal="center" vertical="center" wrapText="1"/>
    </xf>
    <xf numFmtId="0" fontId="4" fillId="2" borderId="0" xfId="0" applyFont="1" applyFill="1" applyBorder="1" applyAlignment="1">
      <alignment vertical="center"/>
    </xf>
    <xf numFmtId="0" fontId="3" fillId="2" borderId="0" xfId="0" applyFont="1" applyFill="1" applyBorder="1" applyAlignment="1">
      <alignment horizontal="center" vertical="center"/>
    </xf>
    <xf numFmtId="0" fontId="3" fillId="2" borderId="7" xfId="0" applyNumberFormat="1" applyFont="1" applyFill="1" applyBorder="1" applyAlignment="1">
      <alignment horizontal="center" vertical="center"/>
    </xf>
    <xf numFmtId="0" fontId="3" fillId="2" borderId="8" xfId="0" applyNumberFormat="1" applyFont="1" applyFill="1" applyBorder="1" applyAlignment="1">
      <alignment horizontal="center" vertical="center"/>
    </xf>
    <xf numFmtId="0" fontId="3" fillId="2" borderId="9" xfId="0" applyNumberFormat="1" applyFont="1" applyFill="1" applyBorder="1" applyAlignment="1">
      <alignment horizontal="center" vertical="center"/>
    </xf>
    <xf numFmtId="0" fontId="3" fillId="2" borderId="10" xfId="0" applyNumberFormat="1" applyFont="1" applyFill="1" applyBorder="1" applyAlignment="1">
      <alignment horizontal="center" vertical="center"/>
    </xf>
    <xf numFmtId="3" fontId="3" fillId="2" borderId="11" xfId="0" applyNumberFormat="1" applyFont="1" applyFill="1" applyBorder="1" applyAlignment="1">
      <alignment horizontal="center" vertical="center" wrapText="1"/>
    </xf>
    <xf numFmtId="165" fontId="6" fillId="2" borderId="12"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3" fontId="3" fillId="2" borderId="13" xfId="0" applyNumberFormat="1" applyFont="1" applyFill="1" applyBorder="1" applyAlignment="1">
      <alignment horizontal="center" vertical="center"/>
    </xf>
    <xf numFmtId="3" fontId="3" fillId="2" borderId="14" xfId="0" applyNumberFormat="1" applyFont="1" applyFill="1" applyBorder="1" applyAlignment="1">
      <alignment horizontal="center" vertical="center"/>
    </xf>
    <xf numFmtId="3" fontId="3" fillId="2" borderId="15" xfId="0" applyNumberFormat="1" applyFont="1" applyFill="1" applyBorder="1" applyAlignment="1">
      <alignment horizontal="center" vertical="center"/>
    </xf>
    <xf numFmtId="3" fontId="3" fillId="2" borderId="16" xfId="0" applyNumberFormat="1" applyFont="1" applyFill="1" applyBorder="1" applyAlignment="1">
      <alignment horizontal="center" vertical="center"/>
    </xf>
    <xf numFmtId="3" fontId="3" fillId="2" borderId="17" xfId="0" applyNumberFormat="1" applyFont="1" applyFill="1" applyBorder="1" applyAlignment="1">
      <alignment horizontal="center" vertical="center" wrapText="1"/>
    </xf>
    <xf numFmtId="165" fontId="6" fillId="2" borderId="1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165" fontId="3" fillId="2" borderId="0" xfId="0" applyNumberFormat="1" applyFont="1" applyFill="1" applyBorder="1" applyAlignment="1">
      <alignment horizontal="center" vertical="center" wrapText="1"/>
    </xf>
    <xf numFmtId="166" fontId="4" fillId="2" borderId="0" xfId="0" applyNumberFormat="1" applyFont="1" applyFill="1" applyBorder="1" applyAlignment="1">
      <alignment horizontal="center" vertical="center"/>
    </xf>
    <xf numFmtId="166" fontId="3" fillId="2" borderId="0" xfId="0" applyNumberFormat="1" applyFont="1" applyFill="1" applyBorder="1" applyAlignment="1">
      <alignment horizontal="center" vertical="center"/>
    </xf>
    <xf numFmtId="166" fontId="4" fillId="4" borderId="0" xfId="2" applyNumberFormat="1" applyFont="1" applyFill="1" applyBorder="1" applyAlignment="1">
      <alignment horizontal="right"/>
    </xf>
    <xf numFmtId="166" fontId="3" fillId="4" borderId="0" xfId="2" applyNumberFormat="1" applyFont="1" applyFill="1" applyBorder="1" applyAlignment="1">
      <alignment horizontal="right"/>
    </xf>
    <xf numFmtId="167" fontId="3" fillId="2" borderId="0" xfId="0" applyNumberFormat="1" applyFont="1" applyFill="1" applyBorder="1" applyAlignment="1">
      <alignment horizontal="right" vertical="center" wrapText="1"/>
    </xf>
    <xf numFmtId="165" fontId="3" fillId="4" borderId="0" xfId="2" applyNumberFormat="1" applyFont="1" applyFill="1" applyBorder="1" applyAlignment="1">
      <alignment horizontal="right" vertical="center"/>
    </xf>
    <xf numFmtId="168" fontId="4" fillId="2" borderId="0" xfId="0" applyNumberFormat="1" applyFont="1" applyFill="1" applyBorder="1" applyAlignment="1">
      <alignment vertical="center"/>
    </xf>
    <xf numFmtId="166" fontId="0" fillId="3" borderId="0" xfId="0" applyNumberFormat="1" applyFill="1" applyBorder="1" applyAlignment="1">
      <alignment vertical="center"/>
    </xf>
    <xf numFmtId="0" fontId="3" fillId="5" borderId="0" xfId="0" applyFont="1" applyFill="1" applyBorder="1" applyAlignment="1">
      <alignment horizontal="left" vertical="center"/>
    </xf>
    <xf numFmtId="166" fontId="4" fillId="5" borderId="0" xfId="0" applyNumberFormat="1" applyFont="1" applyFill="1" applyBorder="1" applyAlignment="1">
      <alignment horizontal="center" vertical="center"/>
    </xf>
    <xf numFmtId="166" fontId="3" fillId="5" borderId="0" xfId="0" applyNumberFormat="1" applyFont="1" applyFill="1" applyBorder="1" applyAlignment="1">
      <alignment horizontal="center" vertical="center"/>
    </xf>
    <xf numFmtId="167" fontId="3" fillId="6" borderId="0" xfId="0" applyNumberFormat="1" applyFont="1" applyFill="1" applyBorder="1" applyAlignment="1">
      <alignment horizontal="right" vertical="center" wrapText="1"/>
    </xf>
    <xf numFmtId="165" fontId="3" fillId="6" borderId="0" xfId="2" applyNumberFormat="1" applyFont="1" applyFill="1" applyBorder="1" applyAlignment="1">
      <alignment horizontal="right" vertical="center"/>
    </xf>
    <xf numFmtId="166" fontId="4" fillId="2" borderId="0" xfId="0" applyNumberFormat="1" applyFont="1" applyFill="1" applyBorder="1" applyAlignment="1">
      <alignment horizontal="right" vertical="center"/>
    </xf>
    <xf numFmtId="0" fontId="3" fillId="5" borderId="0" xfId="0" applyFont="1" applyFill="1" applyBorder="1" applyAlignment="1">
      <alignment vertical="center"/>
    </xf>
    <xf numFmtId="166" fontId="0" fillId="5" borderId="0" xfId="0" applyNumberFormat="1" applyFill="1" applyBorder="1"/>
    <xf numFmtId="166" fontId="3" fillId="5" borderId="0" xfId="0" applyNumberFormat="1" applyFont="1" applyFill="1"/>
    <xf numFmtId="0" fontId="3" fillId="4" borderId="0" xfId="0" applyFont="1" applyFill="1" applyBorder="1" applyAlignment="1">
      <alignment vertical="center"/>
    </xf>
    <xf numFmtId="166" fontId="4" fillId="4" borderId="0" xfId="2" applyNumberFormat="1" applyFont="1" applyFill="1" applyBorder="1" applyAlignment="1">
      <alignment vertical="center"/>
    </xf>
    <xf numFmtId="166" fontId="4" fillId="4" borderId="0" xfId="0" applyNumberFormat="1" applyFont="1" applyFill="1" applyBorder="1" applyAlignment="1">
      <alignment vertical="center"/>
    </xf>
    <xf numFmtId="0" fontId="3" fillId="6" borderId="0" xfId="0" applyFont="1" applyFill="1" applyBorder="1" applyAlignment="1">
      <alignment vertical="center"/>
    </xf>
    <xf numFmtId="166" fontId="8" fillId="6" borderId="0" xfId="0" applyNumberFormat="1" applyFont="1" applyFill="1" applyBorder="1"/>
    <xf numFmtId="166" fontId="0" fillId="6" borderId="0" xfId="0" applyNumberFormat="1" applyFill="1" applyBorder="1"/>
    <xf numFmtId="166" fontId="0" fillId="6" borderId="0" xfId="0" applyNumberFormat="1" applyFill="1"/>
    <xf numFmtId="166" fontId="3" fillId="6" borderId="0" xfId="0" applyNumberFormat="1" applyFont="1" applyFill="1"/>
    <xf numFmtId="166" fontId="4" fillId="6" borderId="0" xfId="2" applyNumberFormat="1" applyFont="1" applyFill="1" applyBorder="1" applyAlignment="1">
      <alignment horizontal="right"/>
    </xf>
    <xf numFmtId="0" fontId="3" fillId="0" borderId="0" xfId="0" applyFont="1" applyFill="1" applyBorder="1" applyAlignment="1">
      <alignment vertical="center"/>
    </xf>
    <xf numFmtId="166" fontId="3" fillId="0" borderId="1" xfId="0" applyNumberFormat="1" applyFont="1" applyFill="1" applyBorder="1"/>
    <xf numFmtId="167" fontId="3" fillId="2" borderId="1" xfId="0" applyNumberFormat="1" applyFont="1" applyFill="1" applyBorder="1" applyAlignment="1">
      <alignment horizontal="right" vertical="center" wrapText="1"/>
    </xf>
    <xf numFmtId="0" fontId="3" fillId="2" borderId="19" xfId="0" applyFont="1" applyFill="1" applyBorder="1" applyAlignment="1">
      <alignment vertical="center"/>
    </xf>
    <xf numFmtId="167" fontId="0" fillId="2" borderId="19" xfId="0" applyNumberFormat="1" applyFill="1" applyBorder="1"/>
    <xf numFmtId="167" fontId="3" fillId="2" borderId="19" xfId="0" applyNumberFormat="1" applyFont="1" applyFill="1" applyBorder="1"/>
    <xf numFmtId="167" fontId="3" fillId="2" borderId="19" xfId="0" applyNumberFormat="1" applyFont="1" applyFill="1" applyBorder="1" applyAlignment="1">
      <alignment horizontal="right" vertical="center"/>
    </xf>
    <xf numFmtId="165" fontId="3" fillId="2" borderId="19" xfId="0" applyNumberFormat="1" applyFont="1" applyFill="1" applyBorder="1" applyAlignment="1">
      <alignment horizontal="right" vertical="center"/>
    </xf>
    <xf numFmtId="0" fontId="9" fillId="2" borderId="0" xfId="0" applyFont="1" applyFill="1" applyBorder="1" applyAlignment="1"/>
    <xf numFmtId="166" fontId="4" fillId="2" borderId="0" xfId="0" applyNumberFormat="1" applyFont="1" applyFill="1" applyBorder="1" applyAlignment="1">
      <alignment vertical="center"/>
    </xf>
    <xf numFmtId="167" fontId="3" fillId="2" borderId="0" xfId="0" applyNumberFormat="1" applyFont="1" applyFill="1" applyBorder="1" applyAlignment="1">
      <alignment horizontal="right" vertical="center"/>
    </xf>
    <xf numFmtId="165" fontId="3" fillId="2" borderId="0" xfId="0" applyNumberFormat="1" applyFont="1" applyFill="1" applyBorder="1" applyAlignment="1">
      <alignment horizontal="right" vertical="center"/>
    </xf>
    <xf numFmtId="0" fontId="10" fillId="2" borderId="0" xfId="0" applyFont="1" applyFill="1" applyBorder="1" applyAlignment="1"/>
    <xf numFmtId="167" fontId="11" fillId="2" borderId="0" xfId="0" applyNumberFormat="1" applyFont="1" applyFill="1" applyBorder="1" applyAlignment="1"/>
    <xf numFmtId="167" fontId="11" fillId="2" borderId="0" xfId="0" applyNumberFormat="1" applyFont="1" applyFill="1" applyBorder="1"/>
    <xf numFmtId="3" fontId="11" fillId="2" borderId="0" xfId="0" applyNumberFormat="1" applyFont="1" applyFill="1" applyBorder="1" applyAlignment="1"/>
    <xf numFmtId="167" fontId="11" fillId="2" borderId="0" xfId="0" quotePrefix="1" applyNumberFormat="1" applyFont="1" applyFill="1" applyBorder="1" applyAlignment="1"/>
    <xf numFmtId="3" fontId="12" fillId="2" borderId="0" xfId="0" quotePrefix="1" applyNumberFormat="1" applyFont="1" applyFill="1" applyBorder="1" applyAlignment="1"/>
    <xf numFmtId="0" fontId="9" fillId="3" borderId="0" xfId="0" applyFont="1" applyFill="1" applyBorder="1"/>
    <xf numFmtId="3" fontId="12" fillId="2" borderId="0" xfId="0" applyNumberFormat="1" applyFont="1" applyFill="1" applyBorder="1" applyAlignment="1"/>
    <xf numFmtId="0" fontId="9" fillId="2" borderId="0" xfId="0" applyFont="1" applyFill="1" applyBorder="1" applyAlignment="1">
      <alignment horizontal="left" wrapText="1"/>
    </xf>
    <xf numFmtId="0" fontId="12" fillId="2" borderId="0" xfId="0" applyFont="1" applyFill="1" applyBorder="1" applyAlignment="1">
      <alignment horizontal="left"/>
    </xf>
    <xf numFmtId="0" fontId="9" fillId="2" borderId="0" xfId="0" applyFont="1" applyFill="1" applyBorder="1"/>
    <xf numFmtId="0" fontId="0" fillId="2" borderId="0" xfId="0" applyFill="1" applyBorder="1"/>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24"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0" fillId="2" borderId="0" xfId="0" applyFill="1" applyBorder="1" applyAlignment="1">
      <alignment vertical="center"/>
    </xf>
    <xf numFmtId="169" fontId="4" fillId="2" borderId="0" xfId="0" applyNumberFormat="1" applyFont="1" applyFill="1" applyBorder="1" applyAlignment="1">
      <alignment vertical="center"/>
    </xf>
    <xf numFmtId="166" fontId="0" fillId="2" borderId="0" xfId="0" applyNumberFormat="1" applyFill="1" applyBorder="1" applyAlignment="1">
      <alignment vertical="center"/>
    </xf>
    <xf numFmtId="168" fontId="0" fillId="2" borderId="0" xfId="0" applyNumberFormat="1" applyFill="1" applyBorder="1" applyAlignment="1">
      <alignment vertical="center"/>
    </xf>
    <xf numFmtId="170" fontId="0" fillId="2" borderId="0" xfId="1" applyNumberFormat="1" applyFont="1" applyFill="1" applyBorder="1" applyAlignment="1">
      <alignment vertical="center"/>
    </xf>
    <xf numFmtId="169" fontId="4" fillId="2" borderId="0" xfId="0" applyNumberFormat="1" applyFont="1" applyFill="1" applyBorder="1" applyAlignment="1">
      <alignment horizontal="right" vertical="center"/>
    </xf>
    <xf numFmtId="166" fontId="0" fillId="2" borderId="0" xfId="0" applyNumberFormat="1" applyFill="1" applyBorder="1" applyAlignment="1">
      <alignment horizontal="right" vertical="center"/>
    </xf>
    <xf numFmtId="168" fontId="4" fillId="2" borderId="0" xfId="0" applyNumberFormat="1" applyFont="1" applyFill="1" applyBorder="1" applyAlignment="1">
      <alignment horizontal="right" vertical="center"/>
    </xf>
    <xf numFmtId="170" fontId="4" fillId="2" borderId="0" xfId="1" applyNumberFormat="1" applyFont="1" applyFill="1" applyBorder="1" applyAlignment="1">
      <alignment horizontal="right" vertical="center"/>
    </xf>
    <xf numFmtId="0" fontId="3" fillId="2" borderId="8" xfId="0" applyFont="1" applyFill="1" applyBorder="1" applyAlignment="1">
      <alignment vertical="center"/>
    </xf>
    <xf numFmtId="166" fontId="3" fillId="2" borderId="8" xfId="1" applyNumberFormat="1" applyFont="1" applyFill="1" applyBorder="1" applyAlignment="1">
      <alignment vertical="center"/>
    </xf>
    <xf numFmtId="170" fontId="3" fillId="2" borderId="8" xfId="1" applyNumberFormat="1" applyFont="1" applyFill="1" applyBorder="1" applyAlignment="1">
      <alignment vertical="center"/>
    </xf>
    <xf numFmtId="0" fontId="13" fillId="2" borderId="0" xfId="0" applyFont="1" applyFill="1" applyBorder="1"/>
    <xf numFmtId="0" fontId="13" fillId="2" borderId="0" xfId="0" applyFont="1" applyFill="1"/>
    <xf numFmtId="0" fontId="14" fillId="2" borderId="0" xfId="0" applyFont="1" applyFill="1"/>
    <xf numFmtId="0" fontId="14" fillId="2" borderId="0" xfId="0" applyFont="1" applyFill="1" applyAlignment="1">
      <alignment horizontal="center"/>
    </xf>
    <xf numFmtId="167" fontId="14" fillId="2" borderId="0" xfId="0" applyNumberFormat="1" applyFont="1" applyFill="1"/>
    <xf numFmtId="0" fontId="0" fillId="3" borderId="21" xfId="0" applyFill="1" applyBorder="1" applyAlignment="1">
      <alignment horizontal="center" wrapText="1"/>
    </xf>
    <xf numFmtId="0" fontId="14" fillId="2" borderId="0" xfId="0" applyFont="1" applyFill="1" applyBorder="1"/>
    <xf numFmtId="166" fontId="0" fillId="3" borderId="21" xfId="0" applyNumberFormat="1" applyFill="1" applyBorder="1"/>
    <xf numFmtId="0" fontId="0" fillId="2" borderId="0" xfId="0" applyFill="1" applyBorder="1" applyAlignment="1">
      <alignment wrapText="1"/>
    </xf>
  </cellXfs>
  <cellStyles count="14">
    <cellStyle name="Comma" xfId="1" builtinId="3"/>
    <cellStyle name="Comma 2" xfId="2"/>
    <cellStyle name="Comma 3" xfId="3"/>
    <cellStyle name="Comma 3 2" xfId="4"/>
    <cellStyle name="Normal" xfId="0" builtinId="0"/>
    <cellStyle name="Normal 2" xfId="5"/>
    <cellStyle name="Normal 2 2" xfId="6"/>
    <cellStyle name="Normal 3" xfId="7"/>
    <cellStyle name="Normal 3 2" xfId="8"/>
    <cellStyle name="Normal 4" xfId="9"/>
    <cellStyle name="Percent 2" xfId="10"/>
    <cellStyle name="Percent 2 2" xfId="11"/>
    <cellStyle name="Percent 3" xfId="12"/>
    <cellStyle name="Percent 3 2" xfId="1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225" b="1" i="0" u="none" strike="noStrike" baseline="0">
                <a:solidFill>
                  <a:srgbClr val="000000"/>
                </a:solidFill>
                <a:latin typeface="Arial"/>
                <a:ea typeface="Arial"/>
                <a:cs typeface="Arial"/>
              </a:defRPr>
            </a:pPr>
            <a:r>
              <a:t>Figure 1b
Total Approved FDI
Sem1 2008 and Sem1 2009</a:t>
            </a:r>
          </a:p>
        </c:rich>
      </c:tx>
      <c:spPr>
        <a:noFill/>
        <a:ln w="25400">
          <a:noFill/>
        </a:ln>
      </c:spPr>
    </c:title>
    <c:plotArea>
      <c:layout/>
      <c:barChart>
        <c:barDir val="col"/>
        <c:grouping val="clustered"/>
        <c:ser>
          <c:idx val="0"/>
          <c:order val="0"/>
          <c:spPr>
            <a:solidFill>
              <a:srgbClr val="9999FF"/>
            </a:solidFill>
            <a:ln w="12700">
              <a:solidFill>
                <a:srgbClr val="000000"/>
              </a:solidFill>
              <a:prstDash val="solid"/>
            </a:ln>
          </c:spPr>
          <c:dPt>
            <c:idx val="0"/>
            <c:spPr>
              <a:solidFill>
                <a:srgbClr val="FFCC00"/>
              </a:solidFill>
              <a:ln w="12700">
                <a:solidFill>
                  <a:srgbClr val="000000"/>
                </a:solidFill>
                <a:prstDash val="solid"/>
              </a:ln>
            </c:spPr>
          </c:dPt>
          <c:dLbls>
            <c:spPr>
              <a:noFill/>
              <a:ln w="25400">
                <a:noFill/>
              </a:ln>
            </c:spPr>
            <c:txPr>
              <a:bodyPr/>
              <a:lstStyle/>
              <a:p>
                <a:pPr>
                  <a:defRPr sz="225" b="1" i="0" u="none" strike="noStrike" baseline="0">
                    <a:solidFill>
                      <a:srgbClr val="000000"/>
                    </a:solidFill>
                    <a:latin typeface="Arial"/>
                    <a:ea typeface="Arial"/>
                    <a:cs typeface="Arial"/>
                  </a:defRPr>
                </a:pPr>
                <a:endParaRPr lang="en-US"/>
              </a:p>
            </c:txPr>
            <c:showVal val="1"/>
          </c:dLbls>
          <c:cat>
            <c:numRef>
              <c:f>'1b'!#REF!</c:f>
              <c:numCache>
                <c:formatCode>General</c:formatCode>
                <c:ptCount val="1"/>
                <c:pt idx="0">
                  <c:v>1</c:v>
                </c:pt>
              </c:numCache>
            </c:numRef>
          </c:cat>
          <c:val>
            <c:numRef>
              <c:f>'1b'!#REF!</c:f>
              <c:numCache>
                <c:formatCode>General</c:formatCode>
                <c:ptCount val="1"/>
                <c:pt idx="0">
                  <c:v>1</c:v>
                </c:pt>
              </c:numCache>
            </c:numRef>
          </c:val>
        </c:ser>
        <c:axId val="145081856"/>
        <c:axId val="145083392"/>
      </c:barChart>
      <c:catAx>
        <c:axId val="145081856"/>
        <c:scaling>
          <c:orientation val="minMax"/>
        </c:scaling>
        <c:axPos val="b"/>
        <c:numFmt formatCode="General" sourceLinked="1"/>
        <c:tickLblPos val="nextTo"/>
        <c:spPr>
          <a:ln w="3175">
            <a:solidFill>
              <a:srgbClr val="000000"/>
            </a:solidFill>
            <a:prstDash val="solid"/>
          </a:ln>
        </c:spPr>
        <c:txPr>
          <a:bodyPr rot="0" vert="horz"/>
          <a:lstStyle/>
          <a:p>
            <a:pPr>
              <a:defRPr sz="225" b="1" i="0" u="none" strike="noStrike" baseline="0">
                <a:solidFill>
                  <a:srgbClr val="000000"/>
                </a:solidFill>
                <a:latin typeface="Arial"/>
                <a:ea typeface="Arial"/>
                <a:cs typeface="Arial"/>
              </a:defRPr>
            </a:pPr>
            <a:endParaRPr lang="en-US"/>
          </a:p>
        </c:txPr>
        <c:crossAx val="145083392"/>
        <c:crosses val="autoZero"/>
        <c:auto val="1"/>
        <c:lblAlgn val="ctr"/>
        <c:lblOffset val="100"/>
        <c:tickLblSkip val="1"/>
        <c:tickMarkSkip val="1"/>
      </c:catAx>
      <c:valAx>
        <c:axId val="145083392"/>
        <c:scaling>
          <c:orientation val="minMax"/>
        </c:scaling>
        <c:axPos val="l"/>
        <c:title>
          <c:tx>
            <c:rich>
              <a:bodyPr/>
              <a:lstStyle/>
              <a:p>
                <a:pPr>
                  <a:defRPr sz="225" b="1" i="0" u="none" strike="noStrike" baseline="0">
                    <a:solidFill>
                      <a:srgbClr val="000000"/>
                    </a:solidFill>
                    <a:latin typeface="Arial"/>
                    <a:ea typeface="Arial"/>
                    <a:cs typeface="Arial"/>
                  </a:defRPr>
                </a:pPr>
                <a:r>
                  <a:t>in billion pesos</a:t>
                </a:r>
              </a:p>
            </c:rich>
          </c:tx>
          <c:spPr>
            <a:noFill/>
            <a:ln w="25400">
              <a:noFill/>
            </a:ln>
          </c:spPr>
        </c:title>
        <c:numFmt formatCode="General" sourceLinked="1"/>
        <c:tickLblPos val="nextTo"/>
        <c:spPr>
          <a:ln w="3175">
            <a:solidFill>
              <a:srgbClr val="000000"/>
            </a:solidFill>
            <a:prstDash val="solid"/>
          </a:ln>
        </c:spPr>
        <c:txPr>
          <a:bodyPr rot="0" vert="horz"/>
          <a:lstStyle/>
          <a:p>
            <a:pPr>
              <a:defRPr sz="225" b="1" i="0" u="none" strike="noStrike" baseline="0">
                <a:solidFill>
                  <a:srgbClr val="000000"/>
                </a:solidFill>
                <a:latin typeface="Arial"/>
                <a:ea typeface="Arial"/>
                <a:cs typeface="Arial"/>
              </a:defRPr>
            </a:pPr>
            <a:endParaRPr lang="en-US"/>
          </a:p>
        </c:txPr>
        <c:crossAx val="145081856"/>
        <c:crosses val="autoZero"/>
        <c:crossBetween val="between"/>
      </c:valAx>
      <c:spPr>
        <a:noFill/>
        <a:ln w="25400">
          <a:noFill/>
        </a:ln>
      </c:spPr>
    </c:plotArea>
    <c:plotVisOnly val="1"/>
    <c:dispBlanksAs val="gap"/>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22" r="0.75000000000000022"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875" b="1" i="0" u="none" strike="noStrike" baseline="0">
                <a:solidFill>
                  <a:srgbClr val="000000"/>
                </a:solidFill>
                <a:latin typeface="Arial"/>
                <a:ea typeface="Arial"/>
                <a:cs typeface="Arial"/>
              </a:defRPr>
            </a:pPr>
            <a:r>
              <a:rPr lang="en-US"/>
              <a:t>Figure 1a
Total Approved FI
Fourth Quarter, 2011 and 2012</a:t>
            </a:r>
          </a:p>
        </c:rich>
      </c:tx>
      <c:layout>
        <c:manualLayout>
          <c:xMode val="edge"/>
          <c:yMode val="edge"/>
          <c:x val="0.37796714599864228"/>
          <c:y val="3.6957294400699912E-2"/>
        </c:manualLayout>
      </c:layout>
      <c:spPr>
        <a:noFill/>
        <a:ln w="25400">
          <a:noFill/>
        </a:ln>
      </c:spPr>
    </c:title>
    <c:plotArea>
      <c:layout>
        <c:manualLayout>
          <c:layoutTarget val="inner"/>
          <c:xMode val="edge"/>
          <c:yMode val="edge"/>
          <c:x val="0.23926380368098166"/>
          <c:y val="0.26071474036471187"/>
          <c:w val="0.72699386503067509"/>
          <c:h val="0.56071526352410672"/>
        </c:manualLayout>
      </c:layout>
      <c:barChart>
        <c:barDir val="col"/>
        <c:grouping val="clustered"/>
        <c:ser>
          <c:idx val="0"/>
          <c:order val="0"/>
          <c:spPr>
            <a:solidFill>
              <a:srgbClr val="FFC000"/>
            </a:solidFill>
            <a:ln w="12700">
              <a:solidFill>
                <a:srgbClr val="000000"/>
              </a:solidFill>
              <a:prstDash val="solid"/>
            </a:ln>
          </c:spPr>
          <c:dPt>
            <c:idx val="1"/>
            <c:spPr>
              <a:pattFill prst="solidDmnd">
                <a:fgClr>
                  <a:srgbClr val="FFC000"/>
                </a:fgClr>
                <a:bgClr>
                  <a:srgbClr val="FFFFFF"/>
                </a:bgClr>
              </a:pattFill>
              <a:ln w="12700">
                <a:solidFill>
                  <a:srgbClr val="000000"/>
                </a:solidFill>
                <a:prstDash val="solid"/>
              </a:ln>
            </c:spPr>
          </c:dPt>
          <c:dLbls>
            <c:numFmt formatCode="0.0" sourceLinked="0"/>
            <c:spPr>
              <a:noFill/>
              <a:ln w="25400">
                <a:noFill/>
              </a:ln>
            </c:spPr>
            <c:txPr>
              <a:bodyPr/>
              <a:lstStyle/>
              <a:p>
                <a:pPr>
                  <a:defRPr sz="900" b="1" i="0" u="none" strike="noStrike" baseline="0">
                    <a:solidFill>
                      <a:srgbClr val="000000"/>
                    </a:solidFill>
                    <a:latin typeface="Arial"/>
                    <a:ea typeface="Arial"/>
                    <a:cs typeface="Arial"/>
                  </a:defRPr>
                </a:pPr>
                <a:endParaRPr lang="en-US"/>
              </a:p>
            </c:txPr>
            <c:showVal val="1"/>
          </c:dLbls>
          <c:cat>
            <c:strRef>
              <c:f>'1b'!$P$43:$Q$43</c:f>
              <c:strCache>
                <c:ptCount val="2"/>
                <c:pt idx="0">
                  <c:v>Q4 
2011</c:v>
                </c:pt>
                <c:pt idx="1">
                  <c:v>Q4 
2012</c:v>
                </c:pt>
              </c:strCache>
            </c:strRef>
          </c:cat>
          <c:val>
            <c:numRef>
              <c:f>'1b'!$P$44:$Q$44</c:f>
              <c:numCache>
                <c:formatCode>_(* #,##0.0_);_(* \(#,##0.0\);_(* "-"??_);_(@_)</c:formatCode>
                <c:ptCount val="2"/>
                <c:pt idx="0">
                  <c:v>167.91809223739435</c:v>
                </c:pt>
                <c:pt idx="1">
                  <c:v>230.21536420478566</c:v>
                </c:pt>
              </c:numCache>
            </c:numRef>
          </c:val>
        </c:ser>
        <c:axId val="145104256"/>
        <c:axId val="145134720"/>
      </c:barChart>
      <c:catAx>
        <c:axId val="145104256"/>
        <c:scaling>
          <c:orientation val="minMax"/>
        </c:scaling>
        <c:axPos val="b"/>
        <c:numFmt formatCode="General" sourceLinked="1"/>
        <c:tickLblPos val="nextTo"/>
        <c:spPr>
          <a:ln w="3175">
            <a:solidFill>
              <a:srgbClr val="000000"/>
            </a:solidFill>
            <a:prstDash val="solid"/>
          </a:ln>
        </c:spPr>
        <c:txPr>
          <a:bodyPr rot="0" vert="horz"/>
          <a:lstStyle/>
          <a:p>
            <a:pPr>
              <a:defRPr sz="875" b="1" i="0" u="none" strike="noStrike" baseline="0">
                <a:solidFill>
                  <a:srgbClr val="000000"/>
                </a:solidFill>
                <a:latin typeface="Arial"/>
                <a:ea typeface="Arial"/>
                <a:cs typeface="Arial"/>
              </a:defRPr>
            </a:pPr>
            <a:endParaRPr lang="en-US"/>
          </a:p>
        </c:txPr>
        <c:crossAx val="145134720"/>
        <c:crosses val="autoZero"/>
        <c:auto val="1"/>
        <c:lblAlgn val="ctr"/>
        <c:lblOffset val="100"/>
        <c:tickLblSkip val="1"/>
        <c:tickMarkSkip val="1"/>
      </c:catAx>
      <c:valAx>
        <c:axId val="145134720"/>
        <c:scaling>
          <c:orientation val="minMax"/>
        </c:scaling>
        <c:axPos val="l"/>
        <c:title>
          <c:tx>
            <c:rich>
              <a:bodyPr/>
              <a:lstStyle/>
              <a:p>
                <a:pPr>
                  <a:defRPr sz="875" b="1" i="0" u="none" strike="noStrike" baseline="0">
                    <a:solidFill>
                      <a:srgbClr val="000000"/>
                    </a:solidFill>
                    <a:latin typeface="Arial"/>
                    <a:ea typeface="Arial"/>
                    <a:cs typeface="Arial"/>
                  </a:defRPr>
                </a:pPr>
                <a:r>
                  <a:rPr lang="en-US"/>
                  <a:t>in billion pesos</a:t>
                </a:r>
              </a:p>
            </c:rich>
          </c:tx>
          <c:layout>
            <c:manualLayout>
              <c:xMode val="edge"/>
              <c:yMode val="edge"/>
              <c:x val="1.035174657221901E-2"/>
              <c:y val="0.42892279090113744"/>
            </c:manualLayout>
          </c:layout>
          <c:spPr>
            <a:noFill/>
            <a:ln w="25400">
              <a:noFill/>
            </a:ln>
          </c:spPr>
        </c:title>
        <c:numFmt formatCode="_(* #,##0.0_);_(* \(#,##0.0\);_(* &quot;-&quot;??_);_(@_)" sourceLinked="1"/>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45104256"/>
        <c:crosses val="autoZero"/>
        <c:crossBetween val="between"/>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22" r="0.75000000000000022"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900" b="1" i="0" u="none" strike="noStrike" baseline="0">
                <a:solidFill>
                  <a:srgbClr val="000000"/>
                </a:solidFill>
                <a:latin typeface="Arial"/>
                <a:ea typeface="Arial"/>
                <a:cs typeface="Arial"/>
              </a:defRPr>
            </a:pPr>
            <a:r>
              <a:rPr lang="en-US"/>
              <a:t>Figure 1
Total Approved FDI
Third Quarter, 2010 and 2011</a:t>
            </a:r>
          </a:p>
        </c:rich>
      </c:tx>
      <c:layout>
        <c:manualLayout>
          <c:xMode val="edge"/>
          <c:yMode val="edge"/>
          <c:x val="0.2654873450553194"/>
          <c:y val="1.8382402574210061E-2"/>
        </c:manualLayout>
      </c:layout>
      <c:spPr>
        <a:noFill/>
        <a:ln w="25400">
          <a:noFill/>
        </a:ln>
      </c:spPr>
    </c:title>
    <c:plotArea>
      <c:layout>
        <c:manualLayout>
          <c:layoutTarget val="inner"/>
          <c:xMode val="edge"/>
          <c:yMode val="edge"/>
          <c:x val="0.19469082633557544"/>
          <c:y val="0.31250000000000011"/>
          <c:w val="0.77286358333213301"/>
          <c:h val="0.51838235294117652"/>
        </c:manualLayout>
      </c:layout>
      <c:barChart>
        <c:barDir val="col"/>
        <c:grouping val="clustered"/>
        <c:ser>
          <c:idx val="0"/>
          <c:order val="0"/>
          <c:spPr>
            <a:solidFill>
              <a:srgbClr val="FFCC00"/>
            </a:solidFill>
            <a:ln w="12700">
              <a:solidFill>
                <a:srgbClr val="000000"/>
              </a:solidFill>
              <a:prstDash val="solid"/>
            </a:ln>
          </c:spPr>
          <c:dPt>
            <c:idx val="0"/>
            <c:spPr>
              <a:solidFill>
                <a:srgbClr val="339966"/>
              </a:solidFill>
              <a:ln w="12700">
                <a:solidFill>
                  <a:srgbClr val="000000"/>
                </a:solidFill>
                <a:prstDash val="solid"/>
              </a:ln>
            </c:spPr>
          </c:dPt>
          <c:dPt>
            <c:idx val="1"/>
            <c:spPr>
              <a:pattFill prst="solidDmnd">
                <a:fgClr>
                  <a:srgbClr val="339966"/>
                </a:fgClr>
                <a:bgClr>
                  <a:srgbClr val="FFFFFF"/>
                </a:bgClr>
              </a:pattFill>
              <a:ln w="12700">
                <a:solidFill>
                  <a:srgbClr val="000000"/>
                </a:solidFill>
                <a:prstDash val="solid"/>
              </a:ln>
            </c:spPr>
          </c:dPt>
          <c:dLbls>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showVal val="1"/>
          </c:dLbls>
          <c:cat>
            <c:strRef>
              <c:f>'1b'!$P$43:$Q$43</c:f>
              <c:strCache>
                <c:ptCount val="2"/>
                <c:pt idx="0">
                  <c:v>Q4 
2011</c:v>
                </c:pt>
                <c:pt idx="1">
                  <c:v>Q4 
2012</c:v>
                </c:pt>
              </c:strCache>
            </c:strRef>
          </c:cat>
          <c:val>
            <c:numRef>
              <c:f>'1b'!$P$44:$Q$44</c:f>
              <c:numCache>
                <c:formatCode>_(* #,##0.0_);_(* \(#,##0.0\);_(* "-"??_);_(@_)</c:formatCode>
                <c:ptCount val="2"/>
                <c:pt idx="0">
                  <c:v>167.91809223739435</c:v>
                </c:pt>
                <c:pt idx="1">
                  <c:v>230.21536420478566</c:v>
                </c:pt>
              </c:numCache>
            </c:numRef>
          </c:val>
        </c:ser>
        <c:axId val="145188736"/>
        <c:axId val="145190272"/>
      </c:barChart>
      <c:catAx>
        <c:axId val="145188736"/>
        <c:scaling>
          <c:orientation val="minMax"/>
        </c:scaling>
        <c:axPos val="b"/>
        <c:numFmt formatCode="General" sourceLinked="1"/>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190272"/>
        <c:crosses val="autoZero"/>
        <c:auto val="1"/>
        <c:lblAlgn val="ctr"/>
        <c:lblOffset val="100"/>
        <c:tickLblSkip val="1"/>
        <c:tickMarkSkip val="1"/>
      </c:catAx>
      <c:valAx>
        <c:axId val="145190272"/>
        <c:scaling>
          <c:orientation val="minMax"/>
        </c:scaling>
        <c:axPos val="l"/>
        <c:title>
          <c:tx>
            <c:rich>
              <a:bodyPr/>
              <a:lstStyle/>
              <a:p>
                <a:pPr>
                  <a:defRPr sz="800" b="1" i="0" u="none" strike="noStrike" baseline="0">
                    <a:solidFill>
                      <a:srgbClr val="000000"/>
                    </a:solidFill>
                    <a:latin typeface="Arial"/>
                    <a:ea typeface="Arial"/>
                    <a:cs typeface="Arial"/>
                  </a:defRPr>
                </a:pPr>
                <a:r>
                  <a:rPr lang="en-US"/>
                  <a:t>in billion pesos</a:t>
                </a:r>
              </a:p>
            </c:rich>
          </c:tx>
          <c:layout>
            <c:manualLayout>
              <c:xMode val="edge"/>
              <c:yMode val="edge"/>
              <c:x val="1.4749262536873153E-2"/>
              <c:y val="0.41544119719117506"/>
            </c:manualLayout>
          </c:layout>
          <c:spPr>
            <a:noFill/>
            <a:ln w="25400">
              <a:noFill/>
            </a:ln>
          </c:spPr>
        </c:title>
        <c:numFmt formatCode="_(* #,##0.0_);_(* \(#,##0.0\);_(* &quot;-&quot;??_);_(@_)" sourceLinked="1"/>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45188736"/>
        <c:crosses val="autoZero"/>
        <c:crossBetween val="between"/>
      </c:valAx>
      <c:spPr>
        <a:noFill/>
        <a:ln w="25400">
          <a:noFill/>
        </a:ln>
      </c:spPr>
    </c:plotArea>
    <c:plotVisOnly val="1"/>
    <c:dispBlanksAs val="gap"/>
  </c:chart>
  <c:spPr>
    <a:solidFill>
      <a:srgbClr val="FFFFFF"/>
    </a:solidFill>
    <a:ln w="3175">
      <a:solidFill>
        <a:srgbClr val="000000"/>
      </a:solidFill>
      <a:prstDash val="solid"/>
    </a:ln>
  </c:spPr>
  <c:txPr>
    <a:bodyPr/>
    <a:lstStyle/>
    <a:p>
      <a:pPr>
        <a:defRPr sz="500" b="0" i="0" u="none" strike="noStrike" baseline="0">
          <a:solidFill>
            <a:srgbClr val="000000"/>
          </a:solidFill>
          <a:latin typeface="Arial"/>
          <a:ea typeface="Arial"/>
          <a:cs typeface="Arial"/>
        </a:defRPr>
      </a:pPr>
      <a:endParaRPr lang="en-US"/>
    </a:p>
  </c:txPr>
  <c:printSettings>
    <c:headerFooter alignWithMargins="0"/>
    <c:pageMargins b="1" l="0.75000000000000022" r="0.75000000000000022" t="1" header="0.5" footer="0.5"/>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542925</xdr:colOff>
      <xdr:row>48</xdr:row>
      <xdr:rowOff>0</xdr:rowOff>
    </xdr:from>
    <xdr:to>
      <xdr:col>11</xdr:col>
      <xdr:colOff>781050</xdr:colOff>
      <xdr:row>48</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419100</xdr:colOff>
      <xdr:row>30</xdr:row>
      <xdr:rowOff>38100</xdr:rowOff>
    </xdr:from>
    <xdr:to>
      <xdr:col>9</xdr:col>
      <xdr:colOff>619125</xdr:colOff>
      <xdr:row>53</xdr:row>
      <xdr:rowOff>66675</xdr:rowOff>
    </xdr:to>
    <xdr:graphicFrame macro="">
      <xdr:nvGraphicFramePr>
        <xdr:cNvPr id="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304800</xdr:colOff>
      <xdr:row>59</xdr:row>
      <xdr:rowOff>85725</xdr:rowOff>
    </xdr:from>
    <xdr:to>
      <xdr:col>18</xdr:col>
      <xdr:colOff>247650</xdr:colOff>
      <xdr:row>75</xdr:row>
      <xdr:rowOff>85725</xdr:rowOff>
    </xdr:to>
    <xdr:graphicFrame macro="">
      <xdr:nvGraphicFramePr>
        <xdr:cNvPr id="4" name="Chart 46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65"/>
  <sheetViews>
    <sheetView tabSelected="1" view="pageBreakPreview" zoomScaleNormal="70" zoomScaleSheetLayoutView="100" workbookViewId="0">
      <selection activeCell="C63" sqref="C63"/>
    </sheetView>
  </sheetViews>
  <sheetFormatPr defaultColWidth="8.85546875" defaultRowHeight="12.75"/>
  <cols>
    <col min="1" max="1" width="10.140625" style="83" customWidth="1"/>
    <col min="2" max="5" width="10.42578125" style="83" customWidth="1"/>
    <col min="6" max="6" width="10.85546875" style="83" customWidth="1"/>
    <col min="7" max="7" width="9.140625" style="83" customWidth="1"/>
    <col min="8" max="8" width="9.42578125" style="83" customWidth="1"/>
    <col min="9" max="9" width="10.28515625" style="83" bestFit="1" customWidth="1"/>
    <col min="10" max="10" width="12" style="83" customWidth="1"/>
    <col min="11" max="11" width="13" style="83" customWidth="1"/>
    <col min="12" max="12" width="9.42578125" style="83" customWidth="1"/>
    <col min="13" max="13" width="9.85546875" style="83" customWidth="1"/>
    <col min="14" max="14" width="8.85546875" style="83" customWidth="1"/>
    <col min="15" max="17" width="11.5703125" style="10" customWidth="1"/>
    <col min="18" max="18" width="14.5703125" style="10" customWidth="1"/>
    <col min="19" max="19" width="17.85546875" style="10" customWidth="1"/>
    <col min="20" max="16384" width="8.85546875" style="10"/>
  </cols>
  <sheetData>
    <row r="1" spans="1:17" s="3" customFormat="1" ht="14.1" customHeight="1">
      <c r="A1" s="1" t="s">
        <v>0</v>
      </c>
      <c r="B1" s="2"/>
      <c r="C1" s="2"/>
      <c r="D1" s="2"/>
      <c r="E1" s="2"/>
      <c r="F1" s="2"/>
      <c r="G1" s="2"/>
      <c r="H1" s="2"/>
      <c r="I1" s="2"/>
      <c r="J1" s="2"/>
      <c r="K1" s="2"/>
      <c r="L1" s="2"/>
      <c r="M1" s="2"/>
      <c r="N1" s="2"/>
    </row>
    <row r="2" spans="1:17" s="3" customFormat="1" ht="14.1" customHeight="1">
      <c r="A2" s="4" t="s">
        <v>1</v>
      </c>
      <c r="B2" s="5"/>
      <c r="C2" s="5"/>
      <c r="D2" s="5"/>
      <c r="E2" s="5"/>
      <c r="F2" s="5"/>
      <c r="G2" s="5"/>
      <c r="H2" s="5"/>
      <c r="I2" s="5"/>
      <c r="J2" s="5"/>
      <c r="K2" s="5"/>
      <c r="L2" s="5"/>
      <c r="M2" s="5"/>
      <c r="N2" s="5"/>
    </row>
    <row r="3" spans="1:17" s="3" customFormat="1" ht="14.1" customHeight="1">
      <c r="A3" s="6" t="s">
        <v>2</v>
      </c>
      <c r="B3" s="5"/>
      <c r="C3" s="5"/>
      <c r="D3" s="5"/>
      <c r="E3" s="5"/>
      <c r="F3" s="5"/>
      <c r="G3" s="5"/>
      <c r="H3" s="5"/>
      <c r="I3" s="5"/>
      <c r="J3" s="5"/>
      <c r="K3" s="5"/>
      <c r="L3" s="5"/>
      <c r="M3" s="5"/>
      <c r="N3" s="5"/>
    </row>
    <row r="4" spans="1:17" s="3" customFormat="1" ht="14.1" customHeight="1">
      <c r="A4" s="7" t="s">
        <v>3</v>
      </c>
      <c r="B4" s="2"/>
      <c r="C4" s="2"/>
      <c r="D4" s="2"/>
      <c r="E4" s="2"/>
      <c r="F4" s="2"/>
      <c r="G4" s="2"/>
      <c r="H4" s="2"/>
      <c r="I4" s="2"/>
      <c r="J4" s="2"/>
      <c r="K4" s="2"/>
      <c r="L4" s="2"/>
      <c r="M4" s="2"/>
      <c r="N4" s="2"/>
    </row>
    <row r="5" spans="1:17" ht="14.1" customHeight="1" thickBot="1">
      <c r="A5" s="8"/>
      <c r="B5" s="9"/>
      <c r="C5" s="9"/>
      <c r="D5" s="9"/>
      <c r="E5" s="9"/>
      <c r="F5" s="9"/>
      <c r="G5" s="9"/>
      <c r="H5" s="9"/>
      <c r="I5" s="9"/>
      <c r="J5" s="9"/>
      <c r="K5" s="9"/>
      <c r="L5" s="9"/>
      <c r="M5" s="9"/>
      <c r="N5" s="9"/>
    </row>
    <row r="6" spans="1:17" s="3" customFormat="1" ht="15" customHeight="1">
      <c r="A6" s="11"/>
      <c r="B6" s="12" t="s">
        <v>4</v>
      </c>
      <c r="C6" s="13"/>
      <c r="D6" s="13"/>
      <c r="E6" s="13"/>
      <c r="F6" s="13"/>
      <c r="G6" s="13"/>
      <c r="H6" s="13"/>
      <c r="I6" s="13"/>
      <c r="J6" s="13"/>
      <c r="K6" s="14"/>
      <c r="L6" s="15" t="s">
        <v>5</v>
      </c>
      <c r="M6" s="16" t="s">
        <v>6</v>
      </c>
      <c r="N6" s="17"/>
    </row>
    <row r="7" spans="1:17" s="3" customFormat="1" ht="15" customHeight="1">
      <c r="A7" s="18" t="s">
        <v>7</v>
      </c>
      <c r="B7" s="19">
        <v>2011</v>
      </c>
      <c r="C7" s="20"/>
      <c r="D7" s="20"/>
      <c r="E7" s="20"/>
      <c r="F7" s="20"/>
      <c r="G7" s="21">
        <v>2012</v>
      </c>
      <c r="H7" s="20"/>
      <c r="I7" s="20"/>
      <c r="J7" s="20"/>
      <c r="K7" s="22"/>
      <c r="L7" s="23"/>
      <c r="M7" s="24"/>
      <c r="N7" s="17"/>
    </row>
    <row r="8" spans="1:17" s="3" customFormat="1" ht="15" customHeight="1" thickBot="1">
      <c r="A8" s="25"/>
      <c r="B8" s="26" t="s">
        <v>8</v>
      </c>
      <c r="C8" s="27" t="s">
        <v>9</v>
      </c>
      <c r="D8" s="27" t="s">
        <v>10</v>
      </c>
      <c r="E8" s="27" t="s">
        <v>11</v>
      </c>
      <c r="F8" s="27" t="s">
        <v>12</v>
      </c>
      <c r="G8" s="27" t="s">
        <v>8</v>
      </c>
      <c r="H8" s="27" t="s">
        <v>9</v>
      </c>
      <c r="I8" s="28" t="s">
        <v>10</v>
      </c>
      <c r="J8" s="28" t="s">
        <v>11</v>
      </c>
      <c r="K8" s="29" t="s">
        <v>12</v>
      </c>
      <c r="L8" s="30"/>
      <c r="M8" s="31"/>
      <c r="N8" s="17"/>
    </row>
    <row r="9" spans="1:17" s="3" customFormat="1" ht="5.0999999999999996" customHeight="1">
      <c r="A9" s="18"/>
      <c r="B9" s="11"/>
      <c r="C9" s="11"/>
      <c r="D9" s="11"/>
      <c r="E9" s="11"/>
      <c r="F9" s="11"/>
      <c r="G9" s="11"/>
      <c r="H9" s="11"/>
      <c r="I9" s="11"/>
      <c r="J9" s="11"/>
      <c r="K9" s="11"/>
      <c r="L9" s="32"/>
      <c r="M9" s="33"/>
      <c r="N9" s="17"/>
    </row>
    <row r="10" spans="1:17" s="3" customFormat="1" ht="14.45" customHeight="1">
      <c r="A10" s="1" t="s">
        <v>13</v>
      </c>
      <c r="B10" s="34">
        <v>0</v>
      </c>
      <c r="C10" s="34">
        <v>0</v>
      </c>
      <c r="D10" s="34">
        <v>0</v>
      </c>
      <c r="E10" s="34">
        <v>86</v>
      </c>
      <c r="F10" s="35">
        <f>SUM(B10:E10)</f>
        <v>86</v>
      </c>
      <c r="G10" s="36">
        <v>153.27608000000001</v>
      </c>
      <c r="H10" s="36">
        <v>12.589919999999999</v>
      </c>
      <c r="I10" s="37">
        <v>0</v>
      </c>
      <c r="J10" s="36">
        <v>224.75256999999999</v>
      </c>
      <c r="K10" s="35">
        <f>SUM(G10:J10)</f>
        <v>390.61856999999998</v>
      </c>
      <c r="L10" s="38">
        <f t="shared" ref="L10:L16" si="0">(J10/$J$17)*100</f>
        <v>9.762709399363706E-2</v>
      </c>
      <c r="M10" s="39">
        <f>IFERROR((J10/E10-1)*100,"-")</f>
        <v>161.34019767441862</v>
      </c>
      <c r="N10" s="40"/>
      <c r="P10" s="41">
        <f>E10</f>
        <v>86</v>
      </c>
      <c r="Q10" s="41">
        <f>J10</f>
        <v>224.75256999999999</v>
      </c>
    </row>
    <row r="11" spans="1:17" s="3" customFormat="1" ht="15" customHeight="1">
      <c r="A11" s="42" t="s">
        <v>14</v>
      </c>
      <c r="B11" s="43">
        <v>2435.0004248385994</v>
      </c>
      <c r="C11" s="43">
        <v>8806.4517391961999</v>
      </c>
      <c r="D11" s="43">
        <v>10662.423208579998</v>
      </c>
      <c r="E11" s="43">
        <v>1330.9768218813999</v>
      </c>
      <c r="F11" s="44">
        <f>SUM(B11:E11)</f>
        <v>23234.852194496198</v>
      </c>
      <c r="G11" s="43">
        <v>3733.4300421747998</v>
      </c>
      <c r="H11" s="43">
        <v>6688.7508679300008</v>
      </c>
      <c r="I11" s="43">
        <v>7440.9944610099992</v>
      </c>
      <c r="J11" s="43">
        <v>56201.602310440823</v>
      </c>
      <c r="K11" s="44">
        <f t="shared" ref="K11:K16" si="1">SUM(G11:J11)</f>
        <v>74064.777681555628</v>
      </c>
      <c r="L11" s="45">
        <f>(J11/$J$17)*100</f>
        <v>24.412620115331347</v>
      </c>
      <c r="M11" s="46">
        <f t="shared" ref="M11:M16" si="2">IFERROR((J11/E11-1)*100,"-")</f>
        <v>4122.5830973523007</v>
      </c>
      <c r="N11" s="40"/>
      <c r="P11" s="41">
        <f t="shared" ref="P11:P16" si="3">E11</f>
        <v>1330.9768218813999</v>
      </c>
      <c r="Q11" s="41">
        <f t="shared" ref="Q11:Q17" si="4">J11</f>
        <v>56201.602310440823</v>
      </c>
    </row>
    <row r="12" spans="1:17" s="3" customFormat="1" ht="15" customHeight="1">
      <c r="A12" s="1" t="s">
        <v>15</v>
      </c>
      <c r="B12" s="34">
        <v>0</v>
      </c>
      <c r="C12" s="34">
        <v>0</v>
      </c>
      <c r="D12" s="34">
        <v>0</v>
      </c>
      <c r="E12" s="34">
        <v>0</v>
      </c>
      <c r="F12" s="35">
        <v>0</v>
      </c>
      <c r="G12" s="34">
        <v>0</v>
      </c>
      <c r="H12" s="34">
        <v>0</v>
      </c>
      <c r="I12" s="34">
        <v>0</v>
      </c>
      <c r="J12" s="47" t="s">
        <v>16</v>
      </c>
      <c r="K12" s="35">
        <f t="shared" si="1"/>
        <v>0</v>
      </c>
      <c r="L12" s="47" t="s">
        <v>16</v>
      </c>
      <c r="M12" s="39" t="str">
        <f t="shared" si="2"/>
        <v>-</v>
      </c>
      <c r="N12" s="40"/>
      <c r="P12" s="41">
        <f t="shared" si="3"/>
        <v>0</v>
      </c>
      <c r="Q12" s="41" t="str">
        <f t="shared" si="4"/>
        <v>-</v>
      </c>
    </row>
    <row r="13" spans="1:17" s="3" customFormat="1" ht="15" customHeight="1">
      <c r="A13" s="48" t="s">
        <v>17</v>
      </c>
      <c r="B13" s="49">
        <v>1851.83884896</v>
      </c>
      <c r="C13" s="49">
        <v>14602.076499999999</v>
      </c>
      <c r="D13" s="49">
        <v>2149.0155249999998</v>
      </c>
      <c r="E13" s="49">
        <v>202.98616399999997</v>
      </c>
      <c r="F13" s="50">
        <f>SUM(B13:E13)</f>
        <v>18805.91703796</v>
      </c>
      <c r="G13" s="49">
        <v>1604.5017944000001</v>
      </c>
      <c r="H13" s="49">
        <v>532.63937540000006</v>
      </c>
      <c r="I13" s="49">
        <v>36.205999999999996</v>
      </c>
      <c r="J13" s="43">
        <v>2331.0703414499999</v>
      </c>
      <c r="K13" s="50">
        <f t="shared" si="1"/>
        <v>4504.4175112499997</v>
      </c>
      <c r="L13" s="45">
        <f t="shared" si="0"/>
        <v>1.0125607165716448</v>
      </c>
      <c r="M13" s="46">
        <f t="shared" si="2"/>
        <v>1048.3887844937058</v>
      </c>
      <c r="N13" s="40"/>
      <c r="P13" s="41">
        <f t="shared" si="3"/>
        <v>202.98616399999997</v>
      </c>
      <c r="Q13" s="41">
        <f t="shared" si="4"/>
        <v>2331.0703414499999</v>
      </c>
    </row>
    <row r="14" spans="1:17" s="3" customFormat="1" ht="15" customHeight="1">
      <c r="A14" s="51" t="s">
        <v>18</v>
      </c>
      <c r="B14" s="52">
        <v>11.4499</v>
      </c>
      <c r="C14" s="52">
        <v>0</v>
      </c>
      <c r="D14" s="52">
        <v>13.158500000000002</v>
      </c>
      <c r="E14" s="52">
        <v>208.85219800000002</v>
      </c>
      <c r="F14" s="35">
        <f>SUM(B14:E14)</f>
        <v>233.460598</v>
      </c>
      <c r="G14" s="53">
        <v>82.551827000000003</v>
      </c>
      <c r="H14" s="53">
        <v>15.66985</v>
      </c>
      <c r="I14" s="53">
        <v>10.49685</v>
      </c>
      <c r="J14" s="36">
        <v>20.197900000000001</v>
      </c>
      <c r="K14" s="35">
        <f t="shared" si="1"/>
        <v>128.916427</v>
      </c>
      <c r="L14" s="38">
        <f t="shared" si="0"/>
        <v>8.7734804624217747E-3</v>
      </c>
      <c r="M14" s="39">
        <f t="shared" si="2"/>
        <v>-90.329093879107745</v>
      </c>
      <c r="N14" s="41"/>
      <c r="O14" s="41"/>
      <c r="P14" s="41">
        <f t="shared" si="3"/>
        <v>208.85219800000002</v>
      </c>
      <c r="Q14" s="41">
        <f t="shared" si="4"/>
        <v>20.197900000000001</v>
      </c>
    </row>
    <row r="15" spans="1:17" s="3" customFormat="1" ht="15" customHeight="1">
      <c r="A15" s="54" t="s">
        <v>19</v>
      </c>
      <c r="B15" s="55">
        <v>17674.914903307228</v>
      </c>
      <c r="C15" s="56">
        <v>16770.461786657688</v>
      </c>
      <c r="D15" s="57">
        <v>14510.553201352996</v>
      </c>
      <c r="E15" s="57">
        <v>146578.17019619295</v>
      </c>
      <c r="F15" s="58">
        <f>SUM(B15:E15)</f>
        <v>195534.10008751086</v>
      </c>
      <c r="G15" s="59">
        <v>12787.117548157799</v>
      </c>
      <c r="H15" s="59">
        <v>15284.687894057617</v>
      </c>
      <c r="I15" s="59">
        <v>10083.728167695994</v>
      </c>
      <c r="J15" s="43">
        <v>171221.02308289486</v>
      </c>
      <c r="K15" s="58">
        <f t="shared" si="1"/>
        <v>209376.55669280625</v>
      </c>
      <c r="L15" s="45">
        <f t="shared" si="0"/>
        <v>74.374281523012073</v>
      </c>
      <c r="M15" s="46">
        <f t="shared" si="2"/>
        <v>16.812089312970535</v>
      </c>
      <c r="N15" s="17"/>
      <c r="P15" s="41">
        <f t="shared" si="3"/>
        <v>146578.17019619295</v>
      </c>
      <c r="Q15" s="41">
        <f t="shared" si="4"/>
        <v>171221.02308289486</v>
      </c>
    </row>
    <row r="16" spans="1:17" s="3" customFormat="1" ht="15" customHeight="1" thickBot="1">
      <c r="A16" s="60" t="s">
        <v>20</v>
      </c>
      <c r="B16" s="52">
        <v>60.156187301300001</v>
      </c>
      <c r="C16" s="52">
        <v>101.0232906</v>
      </c>
      <c r="D16" s="52">
        <v>664.60343499999999</v>
      </c>
      <c r="E16" s="52">
        <v>19511.106857319999</v>
      </c>
      <c r="F16" s="35">
        <f>SUM(B16:E16)</f>
        <v>20336.8897702213</v>
      </c>
      <c r="G16" s="53">
        <v>144.14844190843999</v>
      </c>
      <c r="H16" s="53">
        <v>128.94223972110001</v>
      </c>
      <c r="I16" s="53">
        <v>162.52378583000001</v>
      </c>
      <c r="J16" s="36">
        <v>216.71799999999996</v>
      </c>
      <c r="K16" s="61">
        <f t="shared" si="1"/>
        <v>652.33246745953988</v>
      </c>
      <c r="L16" s="62">
        <f t="shared" si="0"/>
        <v>9.4137070628883282E-2</v>
      </c>
      <c r="M16" s="39">
        <f t="shared" si="2"/>
        <v>-98.88925829997855</v>
      </c>
      <c r="N16" s="17"/>
      <c r="P16" s="41">
        <f t="shared" si="3"/>
        <v>19511.106857319999</v>
      </c>
      <c r="Q16" s="41">
        <f t="shared" si="4"/>
        <v>216.71799999999996</v>
      </c>
    </row>
    <row r="17" spans="1:20" s="3" customFormat="1" ht="15" customHeight="1" thickBot="1">
      <c r="A17" s="63" t="s">
        <v>12</v>
      </c>
      <c r="B17" s="64">
        <f>SUM(B10:B16)</f>
        <v>22033.360264407129</v>
      </c>
      <c r="C17" s="64">
        <f>SUM(C10:C16)</f>
        <v>40280.013316453886</v>
      </c>
      <c r="D17" s="64">
        <f>SUM(D10:D16)</f>
        <v>27999.753869932993</v>
      </c>
      <c r="E17" s="64">
        <f>SUM(E10:E16)</f>
        <v>167918.09223739436</v>
      </c>
      <c r="F17" s="65">
        <f>SUM(F10:F16)</f>
        <v>258231.21968818834</v>
      </c>
      <c r="G17" s="64">
        <f t="shared" ref="G17:L17" si="5">SUM(G10:G16)</f>
        <v>18505.02573364104</v>
      </c>
      <c r="H17" s="64">
        <f t="shared" si="5"/>
        <v>22663.280147108719</v>
      </c>
      <c r="I17" s="64">
        <f t="shared" si="5"/>
        <v>17733.949264535993</v>
      </c>
      <c r="J17" s="64">
        <f t="shared" si="5"/>
        <v>230215.36420478567</v>
      </c>
      <c r="K17" s="65">
        <f>SUM(K10:K16)</f>
        <v>289117.61935007141</v>
      </c>
      <c r="L17" s="66">
        <f t="shared" si="5"/>
        <v>100.00000000000001</v>
      </c>
      <c r="M17" s="67">
        <f>IF(ISERROR((J17/E17-1)*100),"-",(J17/E17-1)*100)</f>
        <v>37.099797369850094</v>
      </c>
      <c r="N17" s="17">
        <f>((J17/E17)-1)*100</f>
        <v>37.099797369850094</v>
      </c>
      <c r="P17" s="41">
        <f>E17</f>
        <v>167918.09223739436</v>
      </c>
      <c r="Q17" s="41">
        <f t="shared" si="4"/>
        <v>230215.36420478567</v>
      </c>
    </row>
    <row r="18" spans="1:20" s="3" customFormat="1">
      <c r="A18" s="68"/>
      <c r="B18" s="69"/>
      <c r="C18" s="69"/>
      <c r="D18" s="69"/>
      <c r="E18" s="69"/>
      <c r="F18" s="69"/>
      <c r="G18" s="69"/>
      <c r="H18" s="69"/>
      <c r="I18" s="69"/>
      <c r="J18" s="69"/>
      <c r="K18" s="69"/>
      <c r="L18" s="70"/>
      <c r="M18" s="71"/>
      <c r="N18" s="17"/>
    </row>
    <row r="19" spans="1:20" s="3" customFormat="1">
      <c r="A19" s="68"/>
      <c r="B19" s="69"/>
      <c r="C19" s="69"/>
      <c r="D19" s="69"/>
      <c r="E19" s="69"/>
      <c r="F19" s="69"/>
      <c r="G19" s="69"/>
      <c r="H19" s="69"/>
      <c r="I19" s="69"/>
      <c r="J19" s="69"/>
      <c r="K19" s="69"/>
      <c r="L19" s="70"/>
      <c r="M19" s="71"/>
      <c r="N19" s="17"/>
    </row>
    <row r="20" spans="1:20" s="3" customFormat="1">
      <c r="A20" s="72" t="s">
        <v>21</v>
      </c>
      <c r="B20" s="69"/>
      <c r="C20" s="69"/>
      <c r="D20" s="69"/>
      <c r="E20" s="69"/>
      <c r="F20" s="69"/>
      <c r="G20" s="69"/>
      <c r="H20" s="69"/>
      <c r="I20" s="69"/>
      <c r="J20" s="69"/>
      <c r="K20" s="69"/>
      <c r="L20" s="70"/>
      <c r="M20" s="71"/>
      <c r="N20" s="17"/>
    </row>
    <row r="21" spans="1:20" s="78" customFormat="1" ht="11.25">
      <c r="A21" s="68" t="s">
        <v>22</v>
      </c>
      <c r="B21" s="73"/>
      <c r="C21" s="74"/>
      <c r="D21" s="75"/>
      <c r="E21" s="75"/>
      <c r="F21" s="75"/>
      <c r="G21" s="76"/>
      <c r="H21" s="76"/>
      <c r="I21" s="76"/>
      <c r="J21" s="76"/>
      <c r="K21" s="76"/>
      <c r="L21" s="77"/>
      <c r="M21" s="77"/>
      <c r="N21" s="77"/>
    </row>
    <row r="22" spans="1:20" s="78" customFormat="1" ht="11.25">
      <c r="A22" s="68" t="s">
        <v>23</v>
      </c>
      <c r="B22" s="79"/>
      <c r="C22" s="79"/>
      <c r="D22" s="79"/>
      <c r="E22" s="79"/>
      <c r="F22" s="79"/>
      <c r="G22" s="79"/>
      <c r="H22" s="79"/>
      <c r="I22" s="79"/>
      <c r="J22" s="79"/>
      <c r="K22" s="79"/>
      <c r="L22" s="79"/>
      <c r="M22" s="79"/>
      <c r="N22" s="79"/>
    </row>
    <row r="23" spans="1:20" s="78" customFormat="1" ht="12" customHeight="1">
      <c r="A23" s="80" t="s">
        <v>24</v>
      </c>
      <c r="B23" s="80"/>
      <c r="C23" s="80"/>
      <c r="D23" s="80"/>
      <c r="E23" s="80"/>
      <c r="F23" s="80"/>
      <c r="G23" s="80"/>
      <c r="H23" s="80"/>
      <c r="I23" s="80"/>
      <c r="J23" s="80"/>
      <c r="K23" s="80"/>
      <c r="L23" s="80"/>
      <c r="M23" s="80"/>
      <c r="N23" s="81"/>
      <c r="O23" s="82"/>
      <c r="P23" s="82"/>
      <c r="Q23" s="82"/>
      <c r="R23" s="82"/>
      <c r="S23" s="82"/>
      <c r="T23" s="82"/>
    </row>
    <row r="24" spans="1:20" ht="27.75" customHeight="1">
      <c r="A24" s="80"/>
      <c r="B24" s="80"/>
      <c r="C24" s="80"/>
      <c r="D24" s="80"/>
      <c r="E24" s="80"/>
      <c r="F24" s="80"/>
      <c r="G24" s="80"/>
      <c r="H24" s="80"/>
      <c r="I24" s="80"/>
      <c r="J24" s="80"/>
      <c r="K24" s="80"/>
      <c r="L24" s="80"/>
      <c r="M24" s="80"/>
      <c r="O24" s="84" t="s">
        <v>7</v>
      </c>
      <c r="P24" s="85" t="s">
        <v>4</v>
      </c>
      <c r="Q24" s="85"/>
      <c r="R24" s="86" t="s">
        <v>5</v>
      </c>
      <c r="S24" s="87" t="s">
        <v>25</v>
      </c>
      <c r="T24" s="83"/>
    </row>
    <row r="25" spans="1:20">
      <c r="O25" s="84"/>
      <c r="P25" s="88" t="s">
        <v>26</v>
      </c>
      <c r="Q25" s="88" t="s">
        <v>27</v>
      </c>
      <c r="R25" s="89"/>
      <c r="S25" s="90"/>
      <c r="T25" s="83"/>
    </row>
    <row r="26" spans="1:20" ht="4.7" customHeight="1">
      <c r="O26" s="18"/>
      <c r="P26" s="17"/>
      <c r="Q26" s="91"/>
      <c r="R26" s="91"/>
      <c r="S26" s="91"/>
      <c r="T26" s="83"/>
    </row>
    <row r="27" spans="1:20">
      <c r="O27" s="1" t="s">
        <v>13</v>
      </c>
      <c r="P27" s="92">
        <f>P10</f>
        <v>86</v>
      </c>
      <c r="Q27" s="93">
        <f>Q10</f>
        <v>224.75256999999999</v>
      </c>
      <c r="R27" s="94">
        <f>(Q27/$Q$34)*100</f>
        <v>9.762709399363706E-2</v>
      </c>
      <c r="S27" s="95">
        <f>(Q27/P27-1)*100</f>
        <v>161.34019767441862</v>
      </c>
      <c r="T27" s="83"/>
    </row>
    <row r="28" spans="1:20">
      <c r="O28" s="1" t="s">
        <v>14</v>
      </c>
      <c r="P28" s="92">
        <f t="shared" ref="P28:Q33" si="6">P11</f>
        <v>1330.9768218813999</v>
      </c>
      <c r="Q28" s="93">
        <f t="shared" si="6"/>
        <v>56201.602310440823</v>
      </c>
      <c r="R28" s="94">
        <f>(Q28/$Q$34)*100</f>
        <v>24.412620115331347</v>
      </c>
      <c r="S28" s="93">
        <f t="shared" ref="S28:S33" si="7">(Q28/P28-1)*100</f>
        <v>4122.5830973523007</v>
      </c>
      <c r="T28" s="83"/>
    </row>
    <row r="29" spans="1:20">
      <c r="O29" s="1" t="s">
        <v>15</v>
      </c>
      <c r="P29" s="96">
        <f t="shared" si="6"/>
        <v>0</v>
      </c>
      <c r="Q29" s="97" t="str">
        <f t="shared" si="6"/>
        <v>-</v>
      </c>
      <c r="R29" s="98" t="s">
        <v>16</v>
      </c>
      <c r="S29" s="99" t="s">
        <v>16</v>
      </c>
      <c r="T29" s="83"/>
    </row>
    <row r="30" spans="1:20" ht="13.7" customHeight="1">
      <c r="O30" s="4" t="s">
        <v>17</v>
      </c>
      <c r="P30" s="92">
        <f t="shared" si="6"/>
        <v>202.98616399999997</v>
      </c>
      <c r="Q30" s="93">
        <f t="shared" si="6"/>
        <v>2331.0703414499999</v>
      </c>
      <c r="R30" s="94">
        <f>(Q30/$Q$34)*100</f>
        <v>1.0125607165716448</v>
      </c>
      <c r="S30" s="93">
        <f t="shared" si="7"/>
        <v>1048.3887844937058</v>
      </c>
      <c r="T30" s="83"/>
    </row>
    <row r="31" spans="1:20" ht="18" customHeight="1">
      <c r="O31" s="51" t="s">
        <v>18</v>
      </c>
      <c r="P31" s="92">
        <f t="shared" si="6"/>
        <v>208.85219800000002</v>
      </c>
      <c r="Q31" s="93">
        <f t="shared" si="6"/>
        <v>20.197900000000001</v>
      </c>
      <c r="R31" s="94">
        <f>(Q31/$Q$34)*100</f>
        <v>8.7734804624217747E-3</v>
      </c>
      <c r="S31" s="95">
        <f t="shared" si="7"/>
        <v>-90.329093879107745</v>
      </c>
      <c r="T31" s="83"/>
    </row>
    <row r="32" spans="1:20">
      <c r="O32" s="4" t="s">
        <v>28</v>
      </c>
      <c r="P32" s="92">
        <f t="shared" si="6"/>
        <v>146578.17019619295</v>
      </c>
      <c r="Q32" s="93">
        <f t="shared" si="6"/>
        <v>171221.02308289486</v>
      </c>
      <c r="R32" s="94">
        <f>(Q32/$Q$34)*100</f>
        <v>74.374281523012073</v>
      </c>
      <c r="S32" s="95">
        <f t="shared" si="7"/>
        <v>16.812089312970535</v>
      </c>
      <c r="T32" s="83"/>
    </row>
    <row r="33" spans="4:20">
      <c r="O33" s="4" t="s">
        <v>20</v>
      </c>
      <c r="P33" s="92">
        <f t="shared" si="6"/>
        <v>19511.106857319999</v>
      </c>
      <c r="Q33" s="93">
        <f t="shared" si="6"/>
        <v>216.71799999999996</v>
      </c>
      <c r="R33" s="94">
        <f>(Q33/$Q$34)*100</f>
        <v>9.4137070628883282E-2</v>
      </c>
      <c r="S33" s="95">
        <f t="shared" si="7"/>
        <v>-98.88925829997855</v>
      </c>
      <c r="T33" s="83"/>
    </row>
    <row r="34" spans="4:20">
      <c r="O34" s="100" t="s">
        <v>12</v>
      </c>
      <c r="P34" s="101">
        <f>SUM(P27:P33)</f>
        <v>167918.09223739436</v>
      </c>
      <c r="Q34" s="101">
        <f>SUM(Q27:Q33)</f>
        <v>230215.36420478567</v>
      </c>
      <c r="R34" s="101">
        <f>SUM(R27:R33)</f>
        <v>100.00000000000001</v>
      </c>
      <c r="S34" s="102">
        <f>(Q34/P34-1)*100</f>
        <v>37.099797369850094</v>
      </c>
      <c r="T34" s="83"/>
    </row>
    <row r="35" spans="4:20">
      <c r="O35" s="83"/>
      <c r="P35" s="83"/>
      <c r="Q35" s="83"/>
      <c r="R35" s="83"/>
      <c r="S35" s="83"/>
    </row>
    <row r="36" spans="4:20">
      <c r="O36" s="83"/>
      <c r="P36" s="83"/>
      <c r="Q36" s="83"/>
      <c r="R36" s="83"/>
      <c r="S36" s="83"/>
    </row>
    <row r="38" spans="4:20">
      <c r="D38" s="103"/>
      <c r="E38" s="103"/>
      <c r="F38" s="103"/>
      <c r="G38" s="103"/>
      <c r="H38" s="103"/>
      <c r="I38" s="103"/>
      <c r="J38" s="103"/>
      <c r="K38" s="103"/>
    </row>
    <row r="39" spans="4:20">
      <c r="D39" s="104"/>
      <c r="E39" s="105"/>
      <c r="F39" s="105"/>
      <c r="G39" s="104"/>
      <c r="H39" s="104"/>
      <c r="I39" s="104"/>
      <c r="J39" s="104"/>
      <c r="K39" s="104"/>
    </row>
    <row r="40" spans="4:20">
      <c r="D40" s="104"/>
      <c r="E40" s="105"/>
      <c r="F40" s="105"/>
      <c r="G40" s="104"/>
      <c r="H40" s="104"/>
      <c r="I40" s="104"/>
      <c r="J40" s="104"/>
      <c r="K40" s="104"/>
    </row>
    <row r="41" spans="4:20">
      <c r="D41" s="104"/>
      <c r="E41" s="106" t="s">
        <v>29</v>
      </c>
      <c r="F41" s="106" t="s">
        <v>30</v>
      </c>
      <c r="G41" s="104"/>
      <c r="H41" s="104"/>
      <c r="I41" s="104"/>
      <c r="J41" s="104"/>
      <c r="K41" s="104"/>
    </row>
    <row r="42" spans="4:20">
      <c r="D42" s="104"/>
      <c r="E42" s="107">
        <f>D17/1000</f>
        <v>27.999753869932992</v>
      </c>
      <c r="F42" s="107" t="e">
        <f>#REF!/1000</f>
        <v>#REF!</v>
      </c>
      <c r="G42" s="104"/>
      <c r="H42" s="104"/>
      <c r="I42" s="104"/>
      <c r="J42" s="104"/>
      <c r="K42" s="104"/>
      <c r="P42" s="10" t="s">
        <v>31</v>
      </c>
    </row>
    <row r="43" spans="4:20" ht="25.5">
      <c r="D43" s="104"/>
      <c r="E43" s="105"/>
      <c r="F43" s="105"/>
      <c r="G43" s="104"/>
      <c r="H43" s="104"/>
      <c r="I43" s="104"/>
      <c r="J43" s="104"/>
      <c r="K43" s="104"/>
      <c r="P43" s="108" t="s">
        <v>32</v>
      </c>
      <c r="Q43" s="108" t="s">
        <v>33</v>
      </c>
    </row>
    <row r="44" spans="4:20">
      <c r="D44" s="103"/>
      <c r="E44" s="109"/>
      <c r="F44" s="109"/>
      <c r="G44" s="103"/>
      <c r="H44" s="103"/>
      <c r="I44" s="103"/>
      <c r="J44" s="103"/>
      <c r="K44" s="103"/>
      <c r="P44" s="110">
        <f>E17/1000</f>
        <v>167.91809223739435</v>
      </c>
      <c r="Q44" s="110">
        <f>J17/1000</f>
        <v>230.21536420478566</v>
      </c>
    </row>
    <row r="45" spans="4:20">
      <c r="D45" s="103"/>
      <c r="E45" s="103"/>
      <c r="F45" s="103"/>
      <c r="G45" s="103"/>
      <c r="H45" s="103"/>
      <c r="I45" s="103"/>
      <c r="J45" s="103"/>
      <c r="K45" s="103"/>
    </row>
    <row r="46" spans="4:20">
      <c r="D46" s="103"/>
      <c r="E46" s="103"/>
      <c r="F46" s="103"/>
      <c r="G46" s="103"/>
      <c r="H46" s="103"/>
      <c r="I46" s="103"/>
      <c r="J46" s="103"/>
      <c r="K46" s="103"/>
    </row>
    <row r="47" spans="4:20">
      <c r="D47" s="103"/>
      <c r="E47" s="103"/>
      <c r="F47" s="103"/>
      <c r="G47" s="103"/>
      <c r="H47" s="103"/>
      <c r="I47" s="103"/>
      <c r="J47" s="103"/>
      <c r="K47" s="103"/>
    </row>
    <row r="48" spans="4:20" hidden="1">
      <c r="D48" s="103"/>
      <c r="E48" s="103"/>
      <c r="F48" s="103"/>
      <c r="G48" s="103"/>
      <c r="H48" s="103"/>
      <c r="I48" s="103"/>
      <c r="J48" s="103"/>
      <c r="K48" s="103"/>
    </row>
    <row r="49" hidden="1"/>
    <row r="65" spans="1:1" ht="409.5">
      <c r="A65" s="111" t="s">
        <v>34</v>
      </c>
    </row>
  </sheetData>
  <mergeCells count="10">
    <mergeCell ref="O24:O25"/>
    <mergeCell ref="P24:Q24"/>
    <mergeCell ref="R24:R25"/>
    <mergeCell ref="S24:S25"/>
    <mergeCell ref="B6:K6"/>
    <mergeCell ref="L6:L8"/>
    <mergeCell ref="M6:M8"/>
    <mergeCell ref="B7:F7"/>
    <mergeCell ref="G7:K7"/>
    <mergeCell ref="A23:M24"/>
  </mergeCells>
  <printOptions horizontalCentered="1"/>
  <pageMargins left="0.5" right="0.5" top="0.75" bottom="0.5" header="0" footer="0"/>
  <pageSetup paperSize="9" scale="69" orientation="portrait" useFirstPageNumber="1" r:id="rId1"/>
  <headerFooter alignWithMargins="0">
    <oddFooter>&amp;R24</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1b</vt:lpstr>
      <vt:lpstr>'1b'!Print_Area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PSA</dc:creator>
  <cp:lastModifiedBy>PSA</cp:lastModifiedBy>
  <dcterms:created xsi:type="dcterms:W3CDTF">2016-08-12T02:03:46Z</dcterms:created>
  <dcterms:modified xsi:type="dcterms:W3CDTF">2016-08-12T02:05:11Z</dcterms:modified>
</cp:coreProperties>
</file>