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1b" sheetId="1" r:id="rId1"/>
  </sheets>
  <definedNames>
    <definedName name="_xlnm.Print_Area" localSheetId="0">'1b'!$A$1:$K$55</definedName>
  </definedNames>
  <calcPr calcId="144525"/>
</workbook>
</file>

<file path=xl/calcChain.xml><?xml version="1.0" encoding="utf-8"?>
<calcChain xmlns="http://schemas.openxmlformats.org/spreadsheetml/2006/main">
  <c r="F10" i="1" l="1"/>
  <c r="K10" i="1"/>
  <c r="N10" i="1"/>
  <c r="O10" i="1"/>
  <c r="F11" i="1"/>
  <c r="K11" i="1"/>
  <c r="N11" i="1"/>
  <c r="O11" i="1"/>
  <c r="F12" i="1"/>
  <c r="K12" i="1"/>
  <c r="N12" i="1"/>
  <c r="O12" i="1"/>
  <c r="F13" i="1"/>
  <c r="F17" i="1" s="1"/>
  <c r="K13" i="1"/>
  <c r="N13" i="1"/>
  <c r="O13" i="1"/>
  <c r="F14" i="1"/>
  <c r="K14" i="1"/>
  <c r="F15" i="1"/>
  <c r="K15" i="1"/>
  <c r="F16" i="1"/>
  <c r="K16" i="1"/>
  <c r="B17" i="1"/>
  <c r="C17" i="1"/>
  <c r="D17" i="1"/>
  <c r="N42" i="1" s="1"/>
  <c r="E17" i="1"/>
  <c r="G17" i="1"/>
  <c r="H17" i="1"/>
  <c r="I17" i="1"/>
  <c r="J14" i="1" s="1"/>
  <c r="N27" i="1"/>
  <c r="O27" i="1"/>
  <c r="P27" i="1" s="1"/>
  <c r="N28" i="1"/>
  <c r="O28" i="1"/>
  <c r="P28" i="1" s="1"/>
  <c r="N29" i="1"/>
  <c r="O29" i="1"/>
  <c r="P29" i="1" s="1"/>
  <c r="N30" i="1"/>
  <c r="O30" i="1"/>
  <c r="P30" i="1" s="1"/>
  <c r="N31" i="1"/>
  <c r="O31" i="1"/>
  <c r="P31" i="1" s="1"/>
  <c r="N32" i="1"/>
  <c r="O32" i="1"/>
  <c r="P32" i="1" s="1"/>
  <c r="N33" i="1"/>
  <c r="O33" i="1"/>
  <c r="P33" i="1" s="1"/>
  <c r="N34" i="1"/>
  <c r="O34" i="1"/>
  <c r="Q34" i="1" s="1"/>
  <c r="E39" i="1"/>
  <c r="F39" i="1"/>
  <c r="P34" i="1" l="1"/>
  <c r="J15" i="1"/>
  <c r="J16" i="1"/>
  <c r="J12" i="1"/>
  <c r="O42" i="1"/>
  <c r="Q33" i="1"/>
  <c r="Q32" i="1"/>
  <c r="Q31" i="1"/>
  <c r="Q30" i="1"/>
  <c r="Q29" i="1"/>
  <c r="Q28" i="1"/>
  <c r="Q27" i="1"/>
  <c r="K17" i="1"/>
  <c r="J11" i="1"/>
  <c r="J13" i="1"/>
  <c r="J17" i="1" l="1"/>
</calcChain>
</file>

<file path=xl/sharedStrings.xml><?xml version="1.0" encoding="utf-8"?>
<sst xmlns="http://schemas.openxmlformats.org/spreadsheetml/2006/main" count="61" uniqueCount="34">
  <si>
    <t>Grand Total</t>
  </si>
  <si>
    <t>SBMA</t>
  </si>
  <si>
    <t>PEZA</t>
  </si>
  <si>
    <t>CEZA</t>
  </si>
  <si>
    <t>CDC</t>
  </si>
  <si>
    <t>BOI</t>
  </si>
  <si>
    <t>AFAB</t>
  </si>
  <si>
    <t>Q3</t>
  </si>
  <si>
    <t>Q2</t>
  </si>
  <si>
    <t>Q1</t>
  </si>
  <si>
    <t>Q4</t>
  </si>
  <si>
    <t>AGENCY</t>
  </si>
  <si>
    <t>Q3 
2012</t>
  </si>
  <si>
    <t>Q3 
2011</t>
  </si>
  <si>
    <t>in billion pesos</t>
  </si>
  <si>
    <t>Q3 2010</t>
  </si>
  <si>
    <t>Q3 2009</t>
  </si>
  <si>
    <t>Total</t>
  </si>
  <si>
    <t>BOI ARMM</t>
  </si>
  <si>
    <t>Q3 2012</t>
  </si>
  <si>
    <t>Q3 2011</t>
  </si>
  <si>
    <t>Growth Rate 
Q3 2011 - Q3 2012</t>
  </si>
  <si>
    <t>Percent to Total Q3 2012</t>
  </si>
  <si>
    <t>Approved FDI</t>
  </si>
  <si>
    <t>Agency</t>
  </si>
  <si>
    <t xml:space="preserve">Sources of basic data:    Authority of the Freeport Area of Bataan (AFAB), Board of Investments (BOI), 
                                         BOI-Autonomous Region of Muslim Mindanao (BOI-ARMM), Clark Development Corporation (CDC), 
                                         Cagayan Economic Zone Authority (CEZA), Philippine Economic Zone Authority (PEZA), 
                                         and Subic Bay Metropolitan Authority (SBMA).                                         </t>
  </si>
  <si>
    <t>Details may not add up to totals due to rounding.</t>
  </si>
  <si>
    <t xml:space="preserve">Notes:   </t>
  </si>
  <si>
    <t>Growth Rate
Q3 2011  -   Q3 2012</t>
  </si>
  <si>
    <t>Approved Foreign Investments</t>
  </si>
  <si>
    <t>(in million pesos)</t>
  </si>
  <si>
    <t>First Quarter 2011 to Third Quarter 2012</t>
  </si>
  <si>
    <t>Total Approved Foreign Investments by Investment Promotion Agency</t>
  </si>
  <si>
    <t>Table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</si>
</sst>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(* #,##0.0_);_(* \(#,##0.0\);_(* &quot;-&quot;??_);_(@_)"/>
    <numFmt numFmtId="165" formatCode="#,##0.0"/>
    <numFmt numFmtId="166" formatCode="0.0_);[Red]\(0.0\)"/>
    <numFmt numFmtId="167" formatCode="0.00_);[Red]\(0.00\)"/>
    <numFmt numFmtId="168" formatCode="#,##0.0_);[Red]\(#,##0.0\)"/>
    <numFmt numFmtId="169" formatCode="0.0"/>
    <numFmt numFmtId="170" formatCode="#,##0;[Red]#,##0"/>
    <numFmt numFmtId="171" formatCode="General_)"/>
  </numFmts>
  <fonts count="12" x14ac:knownFonts="1">
    <font>
      <sz val="10"/>
      <name val="Arial"/>
    </font>
    <font>
      <sz val="10"/>
      <name val="Arial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12"/>
      <name val="Helv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110">
    <xf numFmtId="0" fontId="0" fillId="0" borderId="0" xfId="0"/>
    <xf numFmtId="0" fontId="0" fillId="2" borderId="0" xfId="0" applyFill="1" applyBorder="1"/>
    <xf numFmtId="0" fontId="0" fillId="3" borderId="0" xfId="0" applyFill="1" applyBorder="1"/>
    <xf numFmtId="164" fontId="0" fillId="0" borderId="1" xfId="0" applyNumberFormat="1" applyBorder="1"/>
    <xf numFmtId="164" fontId="0" fillId="0" borderId="2" xfId="0" applyNumberFormat="1" applyBorder="1"/>
    <xf numFmtId="0" fontId="0" fillId="0" borderId="2" xfId="0" applyBorder="1"/>
    <xf numFmtId="164" fontId="0" fillId="0" borderId="0" xfId="0" applyNumberFormat="1"/>
    <xf numFmtId="164" fontId="0" fillId="0" borderId="3" xfId="0" applyNumberFormat="1" applyBorder="1"/>
    <xf numFmtId="0" fontId="0" fillId="0" borderId="3" xfId="0" applyBorder="1"/>
    <xf numFmtId="164" fontId="0" fillId="0" borderId="4" xfId="0" applyNumberFormat="1" applyBorder="1"/>
    <xf numFmtId="164" fontId="0" fillId="0" borderId="5" xfId="0" applyNumberFormat="1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2" fillId="3" borderId="0" xfId="0" applyFont="1" applyFill="1" applyBorder="1"/>
    <xf numFmtId="164" fontId="0" fillId="2" borderId="7" xfId="0" applyNumberFormat="1" applyFill="1" applyBorder="1"/>
    <xf numFmtId="0" fontId="3" fillId="2" borderId="7" xfId="0" applyFont="1" applyFill="1" applyBorder="1" applyAlignment="1">
      <alignment horizontal="center" wrapText="1"/>
    </xf>
    <xf numFmtId="0" fontId="4" fillId="3" borderId="0" xfId="0" applyFont="1" applyFill="1" applyBorder="1"/>
    <xf numFmtId="0" fontId="2" fillId="3" borderId="0" xfId="0" applyFont="1" applyFill="1"/>
    <xf numFmtId="0" fontId="4" fillId="3" borderId="0" xfId="0" applyFont="1" applyFill="1"/>
    <xf numFmtId="165" fontId="4" fillId="3" borderId="0" xfId="0" applyNumberFormat="1" applyFont="1" applyFill="1"/>
    <xf numFmtId="0" fontId="4" fillId="3" borderId="0" xfId="0" applyFont="1" applyFill="1" applyAlignment="1">
      <alignment horizontal="center"/>
    </xf>
    <xf numFmtId="166" fontId="5" fillId="4" borderId="8" xfId="1" applyNumberFormat="1" applyFont="1" applyFill="1" applyBorder="1" applyAlignment="1">
      <alignment horizontal="center" vertical="center"/>
    </xf>
    <xf numFmtId="164" fontId="5" fillId="4" borderId="9" xfId="1" applyNumberFormat="1" applyFont="1" applyFill="1" applyBorder="1" applyAlignment="1">
      <alignment vertical="center"/>
    </xf>
    <xf numFmtId="0" fontId="5" fillId="4" borderId="10" xfId="0" applyFont="1" applyFill="1" applyBorder="1" applyAlignment="1">
      <alignment vertical="center"/>
    </xf>
    <xf numFmtId="166" fontId="0" fillId="4" borderId="11" xfId="0" applyNumberFormat="1" applyFill="1" applyBorder="1" applyAlignment="1">
      <alignment horizontal="center"/>
    </xf>
    <xf numFmtId="164" fontId="0" fillId="4" borderId="0" xfId="0" applyNumberFormat="1" applyFill="1" applyBorder="1"/>
    <xf numFmtId="0" fontId="0" fillId="4" borderId="12" xfId="0" applyFill="1" applyBorder="1"/>
    <xf numFmtId="164" fontId="3" fillId="4" borderId="0" xfId="1" applyNumberFormat="1" applyFont="1" applyFill="1" applyBorder="1" applyAlignment="1">
      <alignment vertical="center"/>
    </xf>
    <xf numFmtId="43" fontId="0" fillId="4" borderId="0" xfId="0" applyNumberFormat="1" applyFill="1" applyBorder="1"/>
    <xf numFmtId="166" fontId="3" fillId="4" borderId="11" xfId="1" applyNumberFormat="1" applyFont="1" applyFill="1" applyBorder="1" applyAlignment="1">
      <alignment horizontal="center" vertical="center"/>
    </xf>
    <xf numFmtId="164" fontId="3" fillId="4" borderId="0" xfId="1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vertical="center"/>
    </xf>
    <xf numFmtId="43" fontId="3" fillId="4" borderId="0" xfId="1" applyNumberFormat="1" applyFont="1" applyFill="1" applyBorder="1" applyAlignment="1">
      <alignment vertical="center"/>
    </xf>
    <xf numFmtId="167" fontId="3" fillId="4" borderId="11" xfId="1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0" fillId="4" borderId="11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5" fillId="4" borderId="12" xfId="0" applyFont="1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top" wrapText="1"/>
    </xf>
    <xf numFmtId="0" fontId="6" fillId="2" borderId="0" xfId="0" applyFont="1" applyFill="1" applyBorder="1"/>
    <xf numFmtId="0" fontId="7" fillId="3" borderId="0" xfId="0" applyFont="1" applyFill="1" applyBorder="1" applyAlignment="1">
      <alignment horizontal="left"/>
    </xf>
    <xf numFmtId="3" fontId="7" fillId="3" borderId="0" xfId="0" applyNumberFormat="1" applyFont="1" applyFill="1" applyBorder="1" applyAlignment="1"/>
    <xf numFmtId="0" fontId="6" fillId="3" borderId="0" xfId="0" applyFont="1" applyFill="1" applyBorder="1" applyAlignment="1"/>
    <xf numFmtId="3" fontId="7" fillId="3" borderId="0" xfId="0" quotePrefix="1" applyNumberFormat="1" applyFont="1" applyFill="1" applyBorder="1" applyAlignment="1"/>
    <xf numFmtId="165" fontId="8" fillId="3" borderId="0" xfId="0" quotePrefix="1" applyNumberFormat="1" applyFont="1" applyFill="1" applyBorder="1" applyAlignment="1"/>
    <xf numFmtId="3" fontId="8" fillId="3" borderId="0" xfId="0" applyNumberFormat="1" applyFont="1" applyFill="1" applyBorder="1" applyAlignment="1"/>
    <xf numFmtId="165" fontId="8" fillId="3" borderId="0" xfId="0" applyNumberFormat="1" applyFont="1" applyFill="1" applyBorder="1"/>
    <xf numFmtId="165" fontId="8" fillId="3" borderId="0" xfId="0" applyNumberFormat="1" applyFont="1" applyFill="1" applyBorder="1" applyAlignment="1"/>
    <xf numFmtId="0" fontId="0" fillId="2" borderId="0" xfId="0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168" fontId="5" fillId="3" borderId="0" xfId="0" applyNumberFormat="1" applyFont="1" applyFill="1" applyBorder="1" applyAlignment="1">
      <alignment horizontal="right" vertical="center"/>
    </xf>
    <xf numFmtId="165" fontId="5" fillId="3" borderId="0" xfId="0" applyNumberFormat="1" applyFont="1" applyFill="1" applyBorder="1" applyAlignment="1">
      <alignment horizontal="right" vertical="center"/>
    </xf>
    <xf numFmtId="164" fontId="3" fillId="3" borderId="0" xfId="0" applyNumberFormat="1" applyFont="1" applyFill="1" applyBorder="1" applyAlignment="1">
      <alignment vertical="center"/>
    </xf>
    <xf numFmtId="168" fontId="5" fillId="3" borderId="15" xfId="1" applyNumberFormat="1" applyFont="1" applyFill="1" applyBorder="1" applyAlignment="1">
      <alignment vertical="center"/>
    </xf>
    <xf numFmtId="164" fontId="5" fillId="3" borderId="15" xfId="0" applyNumberFormat="1" applyFont="1" applyFill="1" applyBorder="1" applyAlignment="1">
      <alignment vertical="center"/>
    </xf>
    <xf numFmtId="164" fontId="3" fillId="3" borderId="15" xfId="0" applyNumberFormat="1" applyFont="1" applyFill="1" applyBorder="1" applyAlignment="1">
      <alignment vertical="center"/>
    </xf>
    <xf numFmtId="0" fontId="5" fillId="3" borderId="15" xfId="0" applyFont="1" applyFill="1" applyBorder="1" applyAlignment="1">
      <alignment vertical="center"/>
    </xf>
    <xf numFmtId="164" fontId="0" fillId="2" borderId="0" xfId="0" applyNumberFormat="1" applyFill="1" applyBorder="1" applyAlignment="1">
      <alignment vertical="center"/>
    </xf>
    <xf numFmtId="168" fontId="5" fillId="4" borderId="0" xfId="1" applyNumberFormat="1" applyFont="1" applyFill="1" applyBorder="1" applyAlignment="1">
      <alignment vertical="center"/>
    </xf>
    <xf numFmtId="165" fontId="5" fillId="4" borderId="0" xfId="0" applyNumberFormat="1" applyFont="1" applyFill="1" applyBorder="1" applyAlignment="1">
      <alignment vertical="center"/>
    </xf>
    <xf numFmtId="164" fontId="3" fillId="4" borderId="0" xfId="0" applyNumberFormat="1" applyFont="1" applyFill="1" applyBorder="1" applyAlignment="1">
      <alignment vertical="center"/>
    </xf>
    <xf numFmtId="0" fontId="5" fillId="4" borderId="0" xfId="0" applyFont="1" applyFill="1" applyBorder="1" applyAlignment="1">
      <alignment vertical="center"/>
    </xf>
    <xf numFmtId="168" fontId="5" fillId="5" borderId="0" xfId="1" applyNumberFormat="1" applyFont="1" applyFill="1" applyBorder="1" applyAlignment="1">
      <alignment vertical="center"/>
    </xf>
    <xf numFmtId="165" fontId="5" fillId="5" borderId="0" xfId="0" applyNumberFormat="1" applyFont="1" applyFill="1" applyBorder="1" applyAlignment="1">
      <alignment vertical="center"/>
    </xf>
    <xf numFmtId="164" fontId="3" fillId="5" borderId="0" xfId="0" applyNumberFormat="1" applyFont="1" applyFill="1" applyBorder="1" applyAlignment="1">
      <alignment vertical="center"/>
    </xf>
    <xf numFmtId="164" fontId="3" fillId="5" borderId="0" xfId="1" applyNumberFormat="1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168" fontId="5" fillId="4" borderId="0" xfId="1" applyNumberFormat="1" applyFont="1" applyFill="1" applyBorder="1" applyAlignment="1">
      <alignment horizontal="right" vertical="center"/>
    </xf>
    <xf numFmtId="168" fontId="5" fillId="3" borderId="0" xfId="1" applyNumberFormat="1" applyFont="1" applyFill="1" applyBorder="1" applyAlignment="1">
      <alignment horizontal="right" vertical="center" indent="1"/>
    </xf>
    <xf numFmtId="43" fontId="5" fillId="3" borderId="0" xfId="1" applyFont="1" applyFill="1" applyBorder="1" applyAlignment="1">
      <alignment vertical="center"/>
    </xf>
    <xf numFmtId="164" fontId="3" fillId="3" borderId="0" xfId="1" applyNumberFormat="1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169" fontId="3" fillId="3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68" fontId="5" fillId="3" borderId="0" xfId="0" applyNumberFormat="1" applyFont="1" applyFill="1" applyBorder="1" applyAlignment="1">
      <alignment horizontal="center" vertical="center" wrapText="1"/>
    </xf>
    <xf numFmtId="3" fontId="5" fillId="3" borderId="0" xfId="0" applyNumberFormat="1" applyFont="1" applyFill="1" applyBorder="1" applyAlignment="1">
      <alignment horizontal="center" vertical="center" wrapText="1"/>
    </xf>
    <xf numFmtId="3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68" fontId="9" fillId="3" borderId="16" xfId="0" applyNumberFormat="1" applyFont="1" applyFill="1" applyBorder="1" applyAlignment="1">
      <alignment horizontal="center" vertical="center" wrapText="1"/>
    </xf>
    <xf numFmtId="3" fontId="5" fillId="3" borderId="17" xfId="0" applyNumberFormat="1" applyFont="1" applyFill="1" applyBorder="1" applyAlignment="1">
      <alignment horizontal="center" vertical="center" wrapText="1"/>
    </xf>
    <xf numFmtId="3" fontId="5" fillId="3" borderId="18" xfId="0" applyNumberFormat="1" applyFont="1" applyFill="1" applyBorder="1" applyAlignment="1">
      <alignment horizontal="center" vertical="center"/>
    </xf>
    <xf numFmtId="3" fontId="5" fillId="3" borderId="19" xfId="0" applyNumberFormat="1" applyFont="1" applyFill="1" applyBorder="1" applyAlignment="1">
      <alignment horizontal="center" vertical="center"/>
    </xf>
    <xf numFmtId="3" fontId="5" fillId="3" borderId="20" xfId="0" applyNumberFormat="1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168" fontId="9" fillId="3" borderId="22" xfId="0" applyNumberFormat="1" applyFont="1" applyFill="1" applyBorder="1" applyAlignment="1">
      <alignment horizontal="center" vertical="center" wrapText="1"/>
    </xf>
    <xf numFmtId="3" fontId="5" fillId="3" borderId="23" xfId="0" applyNumberFormat="1" applyFont="1" applyFill="1" applyBorder="1" applyAlignment="1">
      <alignment horizontal="center" vertical="center" wrapText="1"/>
    </xf>
    <xf numFmtId="0" fontId="5" fillId="3" borderId="24" xfId="0" applyNumberFormat="1" applyFont="1" applyFill="1" applyBorder="1" applyAlignment="1">
      <alignment horizontal="center" vertical="center"/>
    </xf>
    <xf numFmtId="0" fontId="5" fillId="3" borderId="7" xfId="0" applyNumberFormat="1" applyFont="1" applyFill="1" applyBorder="1" applyAlignment="1">
      <alignment horizontal="center" vertical="center"/>
    </xf>
    <xf numFmtId="0" fontId="5" fillId="3" borderId="9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168" fontId="9" fillId="3" borderId="25" xfId="0" applyNumberFormat="1" applyFont="1" applyFill="1" applyBorder="1" applyAlignment="1">
      <alignment horizontal="center" vertical="center" wrapText="1"/>
    </xf>
    <xf numFmtId="3" fontId="5" fillId="3" borderId="26" xfId="0" applyNumberFormat="1" applyFont="1" applyFill="1" applyBorder="1" applyAlignment="1">
      <alignment horizontal="center" vertical="center" wrapText="1"/>
    </xf>
    <xf numFmtId="3" fontId="5" fillId="3" borderId="27" xfId="0" applyNumberFormat="1" applyFont="1" applyFill="1" applyBorder="1" applyAlignment="1">
      <alignment horizontal="center" vertical="center"/>
    </xf>
    <xf numFmtId="3" fontId="5" fillId="3" borderId="28" xfId="0" applyNumberFormat="1" applyFont="1" applyFill="1" applyBorder="1" applyAlignment="1">
      <alignment horizontal="center" vertical="center"/>
    </xf>
    <xf numFmtId="3" fontId="5" fillId="3" borderId="29" xfId="0" applyNumberFormat="1" applyFont="1" applyFill="1" applyBorder="1" applyAlignment="1">
      <alignment horizontal="center" vertical="center"/>
    </xf>
    <xf numFmtId="3" fontId="5" fillId="3" borderId="30" xfId="0" applyNumberFormat="1" applyFont="1" applyFill="1" applyBorder="1" applyAlignment="1">
      <alignment horizontal="center" vertical="center"/>
    </xf>
    <xf numFmtId="3" fontId="3" fillId="3" borderId="0" xfId="0" applyNumberFormat="1" applyFont="1" applyFill="1" applyBorder="1" applyAlignment="1">
      <alignment horizontal="centerContinuous"/>
    </xf>
    <xf numFmtId="0" fontId="10" fillId="3" borderId="0" xfId="0" applyFont="1" applyFill="1" applyBorder="1" applyAlignment="1">
      <alignment horizontal="left"/>
    </xf>
    <xf numFmtId="3" fontId="3" fillId="3" borderId="0" xfId="0" applyNumberFormat="1" applyFont="1" applyFill="1" applyBorder="1" applyAlignment="1">
      <alignment horizontal="centerContinuous" vertical="center"/>
    </xf>
    <xf numFmtId="0" fontId="10" fillId="3" borderId="0" xfId="0" applyFont="1" applyFill="1" applyBorder="1" applyAlignment="1">
      <alignment horizontal="left" vertical="center"/>
    </xf>
    <xf numFmtId="3" fontId="3" fillId="3" borderId="0" xfId="0" applyNumberFormat="1" applyFont="1" applyFill="1" applyBorder="1" applyAlignment="1">
      <alignment vertical="center"/>
    </xf>
    <xf numFmtId="170" fontId="5" fillId="3" borderId="0" xfId="0" applyNumberFormat="1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</cellXfs>
  <cellStyles count="5">
    <cellStyle name="Comma" xfId="1" builtinId="3"/>
    <cellStyle name="Comma 2" xfId="2"/>
    <cellStyle name="Normal" xfId="0" builtinId="0"/>
    <cellStyle name="Normal 2" xfId="3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1b
Total Approved FDI
Sem1 2008 and Sem1 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101696"/>
        <c:axId val="115103232"/>
      </c:barChart>
      <c:catAx>
        <c:axId val="11510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0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10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 billion pesos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0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1a
Total Approved FI
Third Quarter, 2011 and 2012</a:t>
            </a:r>
          </a:p>
        </c:rich>
      </c:tx>
      <c:layout>
        <c:manualLayout>
          <c:xMode val="edge"/>
          <c:yMode val="edge"/>
          <c:x val="0.33540452604714732"/>
          <c:y val="1.22550427052971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181859570448106"/>
          <c:y val="0.20596260470286221"/>
          <c:w val="0.79254259666055837"/>
          <c:h val="0.6585383281946778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99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pattFill prst="solidDmnd">
                <a:fgClr>
                  <a:srgbClr val="3399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'1b'!$N$41:$O$41</c:f>
              <c:strCache>
                <c:ptCount val="2"/>
                <c:pt idx="0">
                  <c:v>Q3 
2011</c:v>
                </c:pt>
                <c:pt idx="1">
                  <c:v>Q3 
2012</c:v>
                </c:pt>
              </c:strCache>
            </c:strRef>
          </c:cat>
          <c:val>
            <c:numRef>
              <c:f>'1b'!$N$42:$O$42</c:f>
              <c:numCache>
                <c:formatCode>_(* #,##0.0_);_(* \(#,##0.0\);_(* "-"??_);_(@_)</c:formatCode>
                <c:ptCount val="2"/>
                <c:pt idx="0">
                  <c:v>27.999753869933002</c:v>
                </c:pt>
                <c:pt idx="1">
                  <c:v>17.733949264535994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141248"/>
        <c:axId val="115143040"/>
      </c:barChart>
      <c:catAx>
        <c:axId val="11514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43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143040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 billion pesos</a:t>
                </a:r>
              </a:p>
            </c:rich>
          </c:tx>
          <c:layout>
            <c:manualLayout>
              <c:xMode val="edge"/>
              <c:yMode val="edge"/>
              <c:x val="1.0351851179892835E-2"/>
              <c:y val="0.42892272443845075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.0_);_(* \(#,##0.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4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1a
Total Approved FDI
Third Quarter, 2011 and 2012</a:t>
            </a:r>
          </a:p>
        </c:rich>
      </c:tx>
      <c:layout>
        <c:manualLayout>
          <c:xMode val="edge"/>
          <c:yMode val="edge"/>
          <c:x val="0.26548719341116844"/>
          <c:y val="1.83823529411764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46908263355755"/>
          <c:y val="0.3125"/>
          <c:w val="0.77286358333213301"/>
          <c:h val="0.5183823529411765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99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pattFill prst="solidDmnd">
                <a:fgClr>
                  <a:srgbClr val="3399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'1b'!$N$41:$O$41</c:f>
              <c:strCache>
                <c:ptCount val="2"/>
                <c:pt idx="0">
                  <c:v>Q3 
2011</c:v>
                </c:pt>
                <c:pt idx="1">
                  <c:v>Q3 
2012</c:v>
                </c:pt>
              </c:strCache>
            </c:strRef>
          </c:cat>
          <c:val>
            <c:numRef>
              <c:f>'1b'!$N$42:$O$42</c:f>
              <c:numCache>
                <c:formatCode>_(* #,##0.0_);_(* \(#,##0.0\);_(* "-"??_);_(@_)</c:formatCode>
                <c:ptCount val="2"/>
                <c:pt idx="0">
                  <c:v>27.999753869933002</c:v>
                </c:pt>
                <c:pt idx="1">
                  <c:v>17.733949264535994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525120"/>
        <c:axId val="115526656"/>
      </c:barChart>
      <c:catAx>
        <c:axId val="11552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52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52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 billion pesos</a:t>
                </a:r>
              </a:p>
            </c:rich>
          </c:tx>
          <c:layout>
            <c:manualLayout>
              <c:xMode val="edge"/>
              <c:yMode val="edge"/>
              <c:x val="1.4749208073128789E-2"/>
              <c:y val="0.41544117647058826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.0_);_(* \(#,##0.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52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45</xdr:row>
      <xdr:rowOff>0</xdr:rowOff>
    </xdr:from>
    <xdr:to>
      <xdr:col>9</xdr:col>
      <xdr:colOff>781050</xdr:colOff>
      <xdr:row>45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647700</xdr:colOff>
      <xdr:row>27</xdr:row>
      <xdr:rowOff>9525</xdr:rowOff>
    </xdr:from>
    <xdr:to>
      <xdr:col>8</xdr:col>
      <xdr:colOff>0</xdr:colOff>
      <xdr:row>49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304800</xdr:colOff>
      <xdr:row>53</xdr:row>
      <xdr:rowOff>85725</xdr:rowOff>
    </xdr:from>
    <xdr:to>
      <xdr:col>15</xdr:col>
      <xdr:colOff>752475</xdr:colOff>
      <xdr:row>69</xdr:row>
      <xdr:rowOff>85725</xdr:rowOff>
    </xdr:to>
    <xdr:graphicFrame macro="">
      <xdr:nvGraphicFramePr>
        <xdr:cNvPr id="4" name="Chart 4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abSelected="1" view="pageBreakPreview" zoomScaleNormal="70" zoomScaleSheetLayoutView="100" workbookViewId="0">
      <selection activeCell="A4" sqref="A4"/>
    </sheetView>
  </sheetViews>
  <sheetFormatPr defaultColWidth="8.85546875" defaultRowHeight="12.75" x14ac:dyDescent="0.2"/>
  <cols>
    <col min="1" max="1" width="9.85546875" style="2" customWidth="1"/>
    <col min="2" max="6" width="10.5703125" style="2" customWidth="1"/>
    <col min="7" max="9" width="9.42578125" style="2" customWidth="1"/>
    <col min="10" max="10" width="9" style="2" customWidth="1"/>
    <col min="11" max="11" width="11.42578125" style="2" customWidth="1"/>
    <col min="12" max="12" width="8.85546875" style="2" customWidth="1"/>
    <col min="13" max="15" width="11.5703125" style="1" customWidth="1"/>
    <col min="16" max="16" width="14.5703125" style="1" customWidth="1"/>
    <col min="17" max="17" width="17.85546875" style="1" customWidth="1"/>
    <col min="18" max="16384" width="8.85546875" style="1"/>
  </cols>
  <sheetData>
    <row r="1" spans="1:15" s="55" customFormat="1" ht="14.1" customHeight="1" x14ac:dyDescent="0.2">
      <c r="A1" s="109" t="s">
        <v>33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5" s="55" customFormat="1" ht="14.1" customHeight="1" x14ac:dyDescent="0.2">
      <c r="A2" s="78" t="s">
        <v>32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5" s="55" customFormat="1" ht="14.1" customHeight="1" x14ac:dyDescent="0.2">
      <c r="A3" s="108" t="s">
        <v>31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5" s="55" customFormat="1" ht="14.1" customHeight="1" x14ac:dyDescent="0.2">
      <c r="A4" s="106" t="s">
        <v>30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5" ht="14.1" customHeight="1" thickBot="1" x14ac:dyDescent="0.25">
      <c r="A5" s="104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</row>
    <row r="6" spans="1:15" s="55" customFormat="1" ht="15" customHeight="1" x14ac:dyDescent="0.2">
      <c r="A6" s="102"/>
      <c r="B6" s="101" t="s">
        <v>29</v>
      </c>
      <c r="C6" s="100"/>
      <c r="D6" s="100"/>
      <c r="E6" s="100"/>
      <c r="F6" s="100"/>
      <c r="G6" s="100"/>
      <c r="H6" s="100"/>
      <c r="I6" s="99"/>
      <c r="J6" s="98" t="s">
        <v>22</v>
      </c>
      <c r="K6" s="97" t="s">
        <v>28</v>
      </c>
      <c r="L6" s="56"/>
    </row>
    <row r="7" spans="1:15" s="55" customFormat="1" ht="15" customHeight="1" x14ac:dyDescent="0.2">
      <c r="A7" s="96" t="s">
        <v>24</v>
      </c>
      <c r="B7" s="95">
        <v>2011</v>
      </c>
      <c r="C7" s="95"/>
      <c r="D7" s="95"/>
      <c r="E7" s="95"/>
      <c r="F7" s="95"/>
      <c r="G7" s="94">
        <v>2012</v>
      </c>
      <c r="H7" s="94"/>
      <c r="I7" s="93"/>
      <c r="J7" s="92"/>
      <c r="K7" s="91"/>
      <c r="L7" s="56"/>
    </row>
    <row r="8" spans="1:15" s="55" customFormat="1" ht="15" customHeight="1" thickBot="1" x14ac:dyDescent="0.25">
      <c r="A8" s="90"/>
      <c r="B8" s="89" t="s">
        <v>9</v>
      </c>
      <c r="C8" s="88" t="s">
        <v>8</v>
      </c>
      <c r="D8" s="88" t="s">
        <v>7</v>
      </c>
      <c r="E8" s="88" t="s">
        <v>10</v>
      </c>
      <c r="F8" s="88" t="s">
        <v>17</v>
      </c>
      <c r="G8" s="88" t="s">
        <v>9</v>
      </c>
      <c r="H8" s="88" t="s">
        <v>8</v>
      </c>
      <c r="I8" s="87" t="s">
        <v>7</v>
      </c>
      <c r="J8" s="86"/>
      <c r="K8" s="85"/>
      <c r="L8" s="56"/>
    </row>
    <row r="9" spans="1:15" s="55" customFormat="1" ht="5.0999999999999996" customHeight="1" x14ac:dyDescent="0.2">
      <c r="A9" s="84"/>
      <c r="B9" s="83"/>
      <c r="C9" s="83"/>
      <c r="D9" s="83"/>
      <c r="E9" s="83"/>
      <c r="F9" s="83"/>
      <c r="G9" s="83"/>
      <c r="H9" s="83"/>
      <c r="I9" s="83"/>
      <c r="J9" s="82"/>
      <c r="K9" s="81"/>
      <c r="L9" s="56"/>
    </row>
    <row r="10" spans="1:15" s="55" customFormat="1" ht="15" customHeight="1" x14ac:dyDescent="0.2">
      <c r="A10" s="80" t="s">
        <v>6</v>
      </c>
      <c r="B10" s="77">
        <v>0</v>
      </c>
      <c r="C10" s="77">
        <v>0</v>
      </c>
      <c r="D10" s="77">
        <v>0</v>
      </c>
      <c r="E10" s="77">
        <v>86</v>
      </c>
      <c r="F10" s="59">
        <f>SUM(B10:E10)</f>
        <v>86</v>
      </c>
      <c r="G10" s="59">
        <v>153.27608000000001</v>
      </c>
      <c r="H10" s="59">
        <v>12.589919999999999</v>
      </c>
      <c r="I10" s="59">
        <v>0</v>
      </c>
      <c r="J10" s="76">
        <v>0</v>
      </c>
      <c r="K10" s="75" t="str">
        <f>IFERROR((I10/D10-1)*100,"-")</f>
        <v>-</v>
      </c>
      <c r="L10" s="79"/>
      <c r="N10" s="64">
        <f>C10</f>
        <v>0</v>
      </c>
      <c r="O10" s="64">
        <f>H10</f>
        <v>12.589919999999999</v>
      </c>
    </row>
    <row r="11" spans="1:15" s="55" customFormat="1" ht="15" customHeight="1" x14ac:dyDescent="0.2">
      <c r="A11" s="73" t="s">
        <v>5</v>
      </c>
      <c r="B11" s="72">
        <v>2435.0004248385994</v>
      </c>
      <c r="C11" s="72">
        <v>8806.4517391962017</v>
      </c>
      <c r="D11" s="72">
        <v>10662.423208580001</v>
      </c>
      <c r="E11" s="72">
        <v>1330.9768218814002</v>
      </c>
      <c r="F11" s="71">
        <f>SUM(B11:E11)</f>
        <v>23234.852194496201</v>
      </c>
      <c r="G11" s="71">
        <v>3733.4300421748012</v>
      </c>
      <c r="H11" s="71">
        <v>6688.7508679300008</v>
      </c>
      <c r="I11" s="71">
        <v>7440.9944610099992</v>
      </c>
      <c r="J11" s="70">
        <f>(I11/$I$17)*100</f>
        <v>41.959037719197468</v>
      </c>
      <c r="K11" s="69">
        <f>IFERROR((I11/D11-1)*100,"-")</f>
        <v>-30.212913936653109</v>
      </c>
      <c r="L11" s="79"/>
      <c r="N11" s="64">
        <f>C11</f>
        <v>8806.4517391962017</v>
      </c>
      <c r="O11" s="64">
        <f>H11</f>
        <v>6688.7508679300008</v>
      </c>
    </row>
    <row r="12" spans="1:15" s="55" customFormat="1" ht="15" customHeight="1" x14ac:dyDescent="0.2">
      <c r="A12" s="78" t="s">
        <v>18</v>
      </c>
      <c r="B12" s="77">
        <v>0</v>
      </c>
      <c r="C12" s="77">
        <v>0</v>
      </c>
      <c r="D12" s="77">
        <v>0</v>
      </c>
      <c r="E12" s="77">
        <v>0</v>
      </c>
      <c r="F12" s="59">
        <f>SUM(B12:E12)</f>
        <v>0</v>
      </c>
      <c r="G12" s="59">
        <v>0</v>
      </c>
      <c r="H12" s="59">
        <v>0</v>
      </c>
      <c r="I12" s="59">
        <v>0</v>
      </c>
      <c r="J12" s="76">
        <f>(I12/$I$17)*100</f>
        <v>0</v>
      </c>
      <c r="K12" s="75" t="str">
        <f>IFERROR((I12/D12-1)*100,"-")</f>
        <v>-</v>
      </c>
      <c r="L12" s="56"/>
      <c r="N12" s="64">
        <f>C12</f>
        <v>0</v>
      </c>
      <c r="O12" s="64">
        <f>H12</f>
        <v>0</v>
      </c>
    </row>
    <row r="13" spans="1:15" s="55" customFormat="1" ht="15" customHeight="1" x14ac:dyDescent="0.2">
      <c r="A13" s="73" t="s">
        <v>4</v>
      </c>
      <c r="B13" s="72">
        <v>1851.83884896</v>
      </c>
      <c r="C13" s="72">
        <v>14602.076499999999</v>
      </c>
      <c r="D13" s="72">
        <v>2149.0155249999998</v>
      </c>
      <c r="E13" s="72">
        <v>202.986164</v>
      </c>
      <c r="F13" s="71">
        <f>SUM(B13:E13)</f>
        <v>18805.91703796</v>
      </c>
      <c r="G13" s="71">
        <v>1604.5017944000001</v>
      </c>
      <c r="H13" s="71">
        <v>532.63937540000006</v>
      </c>
      <c r="I13" s="71">
        <v>36.205999999999996</v>
      </c>
      <c r="J13" s="70">
        <f>(I13/$I$17)*100</f>
        <v>0.20416208177838907</v>
      </c>
      <c r="K13" s="69">
        <f>IFERROR((I13/D13-1)*100,"-")</f>
        <v>-98.315228550989644</v>
      </c>
      <c r="L13" s="56"/>
      <c r="N13" s="64">
        <f>C13</f>
        <v>14602.076499999999</v>
      </c>
      <c r="O13" s="64">
        <f>H13</f>
        <v>532.63937540000006</v>
      </c>
    </row>
    <row r="14" spans="1:15" s="55" customFormat="1" ht="15" customHeight="1" x14ac:dyDescent="0.2">
      <c r="A14" s="68" t="s">
        <v>3</v>
      </c>
      <c r="B14" s="28">
        <v>11.4499</v>
      </c>
      <c r="C14" s="28">
        <v>0</v>
      </c>
      <c r="D14" s="28">
        <v>13.158500000000002</v>
      </c>
      <c r="E14" s="28">
        <v>208.85219800000002</v>
      </c>
      <c r="F14" s="67">
        <f>SUM(B14:E14)</f>
        <v>233.460598</v>
      </c>
      <c r="G14" s="67">
        <v>82.551827000000003</v>
      </c>
      <c r="H14" s="67">
        <v>15.66985</v>
      </c>
      <c r="I14" s="67">
        <v>10.49685</v>
      </c>
      <c r="J14" s="66">
        <f>(I14/$I$17)*100</f>
        <v>5.9190707289274794E-2</v>
      </c>
      <c r="K14" s="74">
        <f>IFERROR((I14/D14-1)*100,"-")</f>
        <v>-20.227609529961633</v>
      </c>
      <c r="L14" s="56"/>
      <c r="N14" s="64"/>
      <c r="O14" s="64"/>
    </row>
    <row r="15" spans="1:15" s="55" customFormat="1" ht="15" customHeight="1" x14ac:dyDescent="0.2">
      <c r="A15" s="73" t="s">
        <v>2</v>
      </c>
      <c r="B15" s="72">
        <v>17674.914903307228</v>
      </c>
      <c r="C15" s="72">
        <v>16770.469400782</v>
      </c>
      <c r="D15" s="72">
        <v>14510.553201353001</v>
      </c>
      <c r="E15" s="72">
        <v>146578.17019619295</v>
      </c>
      <c r="F15" s="71">
        <f>SUM(B15:E15)</f>
        <v>195534.10770163516</v>
      </c>
      <c r="G15" s="71">
        <v>12787.117548157799</v>
      </c>
      <c r="H15" s="71">
        <v>42452.626792348899</v>
      </c>
      <c r="I15" s="71">
        <v>10083.728167695994</v>
      </c>
      <c r="J15" s="70">
        <f>(I15/$I$17)*100</f>
        <v>56.861153808876843</v>
      </c>
      <c r="K15" s="69">
        <f>IFERROR((I15/D15-1)*100,"-")</f>
        <v>-30.507624156219205</v>
      </c>
      <c r="L15" s="56"/>
      <c r="N15" s="64"/>
      <c r="O15" s="64"/>
    </row>
    <row r="16" spans="1:15" s="55" customFormat="1" ht="15" customHeight="1" thickBot="1" x14ac:dyDescent="0.25">
      <c r="A16" s="68" t="s">
        <v>1</v>
      </c>
      <c r="B16" s="28">
        <v>60.156187301300001</v>
      </c>
      <c r="C16" s="28">
        <v>101.0232906</v>
      </c>
      <c r="D16" s="28">
        <v>664.60343499999988</v>
      </c>
      <c r="E16" s="28">
        <v>19511.106857319999</v>
      </c>
      <c r="F16" s="67">
        <f>SUM(B16:E16)</f>
        <v>20336.8897702213</v>
      </c>
      <c r="G16" s="67">
        <v>144.14844190843999</v>
      </c>
      <c r="H16" s="67">
        <v>128.94223972110001</v>
      </c>
      <c r="I16" s="67">
        <v>162.52378583000001</v>
      </c>
      <c r="J16" s="66">
        <f>(I16/$I$17)*100</f>
        <v>0.91645568285803036</v>
      </c>
      <c r="K16" s="65">
        <f>IFERROR((I16/D16-1)*100,"-")</f>
        <v>-75.54574995087107</v>
      </c>
      <c r="L16" s="56"/>
      <c r="N16" s="64"/>
      <c r="O16" s="64"/>
    </row>
    <row r="17" spans="1:17" s="55" customFormat="1" ht="15" customHeight="1" thickBot="1" x14ac:dyDescent="0.25">
      <c r="A17" s="63" t="s">
        <v>17</v>
      </c>
      <c r="B17" s="62">
        <f>SUM(B10:B16)</f>
        <v>22033.360264407129</v>
      </c>
      <c r="C17" s="62">
        <f>SUM(C10:C16)</f>
        <v>40280.020930578205</v>
      </c>
      <c r="D17" s="62">
        <f>SUM(D10:D16)</f>
        <v>27999.753869933003</v>
      </c>
      <c r="E17" s="62">
        <f>SUM(E10:E16)</f>
        <v>167918.09223739436</v>
      </c>
      <c r="F17" s="62">
        <f>SUM(F10:F16)</f>
        <v>258231.22730231268</v>
      </c>
      <c r="G17" s="62">
        <f>SUM(G10:G16)</f>
        <v>18505.025733641043</v>
      </c>
      <c r="H17" s="62">
        <f>SUM(H10:H16)</f>
        <v>49831.219045400001</v>
      </c>
      <c r="I17" s="62">
        <f>SUM(I10:I16)</f>
        <v>17733.949264535993</v>
      </c>
      <c r="J17" s="61">
        <f>SUM(J10:J16)</f>
        <v>100.00000000000001</v>
      </c>
      <c r="K17" s="60">
        <f>IFERROR((I17/D17-1)*100,"-")</f>
        <v>-36.663910165370226</v>
      </c>
      <c r="L17" s="56"/>
    </row>
    <row r="18" spans="1:17" s="55" customFormat="1" x14ac:dyDescent="0.2">
      <c r="A18" s="49"/>
      <c r="B18" s="59"/>
      <c r="C18" s="59"/>
      <c r="D18" s="59"/>
      <c r="E18" s="59"/>
      <c r="F18" s="59"/>
      <c r="G18" s="59"/>
      <c r="H18" s="59"/>
      <c r="I18" s="59"/>
      <c r="J18" s="58"/>
      <c r="K18" s="57"/>
      <c r="L18" s="56"/>
    </row>
    <row r="19" spans="1:17" s="46" customFormat="1" ht="11.25" x14ac:dyDescent="0.2">
      <c r="A19" s="49" t="s">
        <v>27</v>
      </c>
      <c r="B19" s="54"/>
      <c r="C19" s="53"/>
      <c r="D19" s="52"/>
      <c r="E19" s="52"/>
      <c r="F19" s="52"/>
      <c r="G19" s="51"/>
      <c r="H19" s="51"/>
      <c r="I19" s="51"/>
      <c r="J19" s="50"/>
      <c r="K19" s="50"/>
      <c r="L19" s="50"/>
    </row>
    <row r="20" spans="1:17" s="46" customFormat="1" ht="11.25" x14ac:dyDescent="0.2">
      <c r="A20" s="49" t="s">
        <v>26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7" s="46" customFormat="1" ht="12" customHeight="1" x14ac:dyDescent="0.2">
      <c r="A21" s="45" t="s">
        <v>25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7"/>
    </row>
    <row r="22" spans="1:17" ht="33.75" customHeight="1" x14ac:dyDescent="0.2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</row>
    <row r="23" spans="1:17" ht="7.5" customHeight="1" x14ac:dyDescent="0.2"/>
    <row r="24" spans="1:17" x14ac:dyDescent="0.2">
      <c r="M24" s="42" t="s">
        <v>24</v>
      </c>
      <c r="N24" s="44" t="s">
        <v>23</v>
      </c>
      <c r="O24" s="44"/>
      <c r="P24" s="43" t="s">
        <v>22</v>
      </c>
      <c r="Q24" s="43" t="s">
        <v>21</v>
      </c>
    </row>
    <row r="25" spans="1:17" x14ac:dyDescent="0.2">
      <c r="M25" s="42"/>
      <c r="N25" s="41" t="s">
        <v>20</v>
      </c>
      <c r="O25" s="41" t="s">
        <v>19</v>
      </c>
      <c r="P25" s="40"/>
      <c r="Q25" s="40"/>
    </row>
    <row r="26" spans="1:17" ht="5.25" customHeight="1" x14ac:dyDescent="0.2">
      <c r="M26" s="39"/>
      <c r="N26" s="38"/>
      <c r="O26" s="37"/>
      <c r="P26" s="37"/>
      <c r="Q26" s="36"/>
    </row>
    <row r="27" spans="1:17" ht="13.5" customHeight="1" x14ac:dyDescent="0.2">
      <c r="M27" s="35" t="s">
        <v>6</v>
      </c>
      <c r="N27" s="33">
        <f>D10</f>
        <v>0</v>
      </c>
      <c r="O27" s="28">
        <f>I10</f>
        <v>0</v>
      </c>
      <c r="P27" s="31">
        <f>(O27/$O$34)*100</f>
        <v>0</v>
      </c>
      <c r="Q27" s="34" t="str">
        <f>IFERROR((O27/N27-1)*100,"-")</f>
        <v>-</v>
      </c>
    </row>
    <row r="28" spans="1:17" ht="12.75" customHeight="1" x14ac:dyDescent="0.2">
      <c r="M28" s="32" t="s">
        <v>5</v>
      </c>
      <c r="N28" s="28">
        <f>D11</f>
        <v>10662.423208580001</v>
      </c>
      <c r="O28" s="28">
        <f>I11</f>
        <v>7440.9944610099992</v>
      </c>
      <c r="P28" s="31">
        <f>(O28/$O$34)*100</f>
        <v>41.959037719197468</v>
      </c>
      <c r="Q28" s="30">
        <f>IFERROR((O28/N28-1)*100,"-")</f>
        <v>-30.212913936653109</v>
      </c>
    </row>
    <row r="29" spans="1:17" x14ac:dyDescent="0.2">
      <c r="M29" s="32" t="s">
        <v>18</v>
      </c>
      <c r="N29" s="33">
        <f>D12</f>
        <v>0</v>
      </c>
      <c r="O29" s="28">
        <f>I12</f>
        <v>0</v>
      </c>
      <c r="P29" s="31">
        <f>(O29/$O$34)*100</f>
        <v>0</v>
      </c>
      <c r="Q29" s="30" t="str">
        <f>IFERROR((O29/N29-1)*100,"-")</f>
        <v>-</v>
      </c>
    </row>
    <row r="30" spans="1:17" x14ac:dyDescent="0.2">
      <c r="M30" s="32" t="s">
        <v>4</v>
      </c>
      <c r="N30" s="28">
        <f>D13</f>
        <v>2149.0155249999998</v>
      </c>
      <c r="O30" s="28">
        <f>I13</f>
        <v>36.205999999999996</v>
      </c>
      <c r="P30" s="31">
        <f>(O30/$O$34)*100</f>
        <v>0.20416208177838907</v>
      </c>
      <c r="Q30" s="30">
        <f>IFERROR((O30/N30-1)*100,"-")</f>
        <v>-98.315228550989644</v>
      </c>
    </row>
    <row r="31" spans="1:17" x14ac:dyDescent="0.2">
      <c r="M31" s="27" t="s">
        <v>3</v>
      </c>
      <c r="N31" s="29">
        <f>D14</f>
        <v>13.158500000000002</v>
      </c>
      <c r="O31" s="28">
        <f>I14</f>
        <v>10.49685</v>
      </c>
      <c r="P31" s="26">
        <f>(O31/$O$34)*100</f>
        <v>5.9190707289274794E-2</v>
      </c>
      <c r="Q31" s="25">
        <f>IFERROR((O31/N31-1)*100,"-")</f>
        <v>-20.227609529961633</v>
      </c>
    </row>
    <row r="32" spans="1:17" x14ac:dyDescent="0.2">
      <c r="M32" s="27" t="s">
        <v>2</v>
      </c>
      <c r="N32" s="26">
        <f>D15</f>
        <v>14510.553201353001</v>
      </c>
      <c r="O32" s="26">
        <f>I15</f>
        <v>10083.728167695994</v>
      </c>
      <c r="P32" s="26">
        <f>(O32/$O$34)*100</f>
        <v>56.861153808876843</v>
      </c>
      <c r="Q32" s="25">
        <f>IFERROR((O32/N32-1)*100,"-")</f>
        <v>-30.507624156219205</v>
      </c>
    </row>
    <row r="33" spans="4:17" x14ac:dyDescent="0.2">
      <c r="M33" s="27" t="s">
        <v>1</v>
      </c>
      <c r="N33" s="26">
        <f>D16</f>
        <v>664.60343499999988</v>
      </c>
      <c r="O33" s="26">
        <f>I16</f>
        <v>162.52378583000001</v>
      </c>
      <c r="P33" s="26">
        <f>(O33/$O$34)*100</f>
        <v>0.91645568285803036</v>
      </c>
      <c r="Q33" s="25">
        <f>IFERROR((O33/N33-1)*100,"-")</f>
        <v>-75.54574995087107</v>
      </c>
    </row>
    <row r="34" spans="4:17" x14ac:dyDescent="0.2">
      <c r="M34" s="24" t="s">
        <v>17</v>
      </c>
      <c r="N34" s="23">
        <f>SUM(N27:N33)</f>
        <v>27999.753869933003</v>
      </c>
      <c r="O34" s="23">
        <f>SUM(O27:O33)</f>
        <v>17733.949264535993</v>
      </c>
      <c r="P34" s="23">
        <f>SUM(P27:P33)</f>
        <v>100.00000000000001</v>
      </c>
      <c r="Q34" s="22">
        <f>IFERROR((O34/N34-1)*100,"-")</f>
        <v>-36.663910165370226</v>
      </c>
    </row>
    <row r="35" spans="4:17" x14ac:dyDescent="0.2">
      <c r="D35" s="14"/>
      <c r="E35" s="14"/>
      <c r="F35" s="14"/>
      <c r="G35" s="14"/>
      <c r="H35" s="14"/>
      <c r="I35" s="14"/>
    </row>
    <row r="36" spans="4:17" x14ac:dyDescent="0.2">
      <c r="D36" s="18"/>
      <c r="E36" s="19"/>
      <c r="F36" s="19"/>
      <c r="G36" s="18"/>
      <c r="H36" s="18"/>
      <c r="I36" s="18"/>
    </row>
    <row r="37" spans="4:17" x14ac:dyDescent="0.2">
      <c r="D37" s="18"/>
      <c r="E37" s="19"/>
      <c r="F37" s="19"/>
      <c r="G37" s="18"/>
      <c r="H37" s="18"/>
      <c r="I37" s="18"/>
    </row>
    <row r="38" spans="4:17" x14ac:dyDescent="0.2">
      <c r="D38" s="18"/>
      <c r="E38" s="21" t="s">
        <v>16</v>
      </c>
      <c r="F38" s="21" t="s">
        <v>15</v>
      </c>
      <c r="G38" s="18"/>
      <c r="H38" s="18"/>
      <c r="I38" s="18"/>
    </row>
    <row r="39" spans="4:17" x14ac:dyDescent="0.2">
      <c r="D39" s="18"/>
      <c r="E39" s="20">
        <f>D17/1000</f>
        <v>27.999753869933002</v>
      </c>
      <c r="F39" s="20" t="e">
        <f>#REF!/1000</f>
        <v>#REF!</v>
      </c>
      <c r="G39" s="18"/>
      <c r="H39" s="18"/>
      <c r="I39" s="18"/>
    </row>
    <row r="40" spans="4:17" x14ac:dyDescent="0.2">
      <c r="D40" s="18"/>
      <c r="E40" s="19"/>
      <c r="F40" s="19"/>
      <c r="G40" s="18"/>
      <c r="H40" s="18"/>
      <c r="I40" s="18"/>
      <c r="N40" s="1" t="s">
        <v>14</v>
      </c>
    </row>
    <row r="41" spans="4:17" ht="25.5" x14ac:dyDescent="0.2">
      <c r="D41" s="14"/>
      <c r="E41" s="17"/>
      <c r="F41" s="17"/>
      <c r="G41" s="14"/>
      <c r="H41" s="14"/>
      <c r="I41" s="14"/>
      <c r="N41" s="16" t="s">
        <v>13</v>
      </c>
      <c r="O41" s="16" t="s">
        <v>12</v>
      </c>
    </row>
    <row r="42" spans="4:17" x14ac:dyDescent="0.2">
      <c r="D42" s="14"/>
      <c r="E42" s="14"/>
      <c r="F42" s="14"/>
      <c r="G42" s="14"/>
      <c r="H42" s="14"/>
      <c r="I42" s="14"/>
      <c r="N42" s="15">
        <f>D17/1000</f>
        <v>27.999753869933002</v>
      </c>
      <c r="O42" s="15">
        <f>I17/1000</f>
        <v>17.733949264535994</v>
      </c>
    </row>
    <row r="43" spans="4:17" x14ac:dyDescent="0.2">
      <c r="D43" s="14"/>
      <c r="E43" s="14"/>
      <c r="F43" s="14"/>
      <c r="G43" s="14"/>
      <c r="H43" s="14"/>
      <c r="I43" s="14"/>
    </row>
    <row r="44" spans="4:17" x14ac:dyDescent="0.2">
      <c r="D44" s="14"/>
      <c r="E44" s="14"/>
      <c r="F44" s="14"/>
      <c r="G44" s="14"/>
      <c r="H44" s="14"/>
      <c r="I44" s="14"/>
    </row>
    <row r="45" spans="4:17" hidden="1" x14ac:dyDescent="0.2">
      <c r="D45" s="14"/>
      <c r="E45" s="14"/>
      <c r="F45" s="14"/>
      <c r="G45" s="14"/>
      <c r="H45" s="14"/>
      <c r="I45" s="14"/>
    </row>
    <row r="46" spans="4:17" hidden="1" x14ac:dyDescent="0.2"/>
    <row r="59" spans="17:25" x14ac:dyDescent="0.2">
      <c r="Q59" s="11" t="s">
        <v>11</v>
      </c>
      <c r="R59" s="11" t="s">
        <v>9</v>
      </c>
      <c r="S59" s="12" t="s">
        <v>8</v>
      </c>
      <c r="T59" s="12" t="s">
        <v>7</v>
      </c>
      <c r="U59" s="12" t="s">
        <v>10</v>
      </c>
      <c r="V59" s="13"/>
      <c r="W59" s="11" t="s">
        <v>9</v>
      </c>
      <c r="X59" s="12" t="s">
        <v>8</v>
      </c>
      <c r="Y59" s="12" t="s">
        <v>7</v>
      </c>
    </row>
    <row r="60" spans="17:25" x14ac:dyDescent="0.2">
      <c r="Q60" s="11" t="s">
        <v>6</v>
      </c>
      <c r="R60" s="10"/>
      <c r="S60" s="9"/>
      <c r="T60" s="9"/>
      <c r="U60" s="9">
        <v>86</v>
      </c>
      <c r="V60" s="10">
        <v>86</v>
      </c>
      <c r="W60" s="10">
        <v>153.27608000000001</v>
      </c>
      <c r="X60" s="9">
        <v>12.589919999999999</v>
      </c>
      <c r="Y60" s="9"/>
    </row>
    <row r="61" spans="17:25" x14ac:dyDescent="0.2">
      <c r="Q61" s="8" t="s">
        <v>5</v>
      </c>
      <c r="R61" s="7">
        <v>2435.0004248385994</v>
      </c>
      <c r="S61" s="6">
        <v>8806.4517391961999</v>
      </c>
      <c r="T61" s="6">
        <v>10662.423208579998</v>
      </c>
      <c r="U61" s="6">
        <v>1330.9768218813999</v>
      </c>
      <c r="V61" s="7">
        <v>23234.852194496198</v>
      </c>
      <c r="W61" s="7">
        <v>3733.4300421748012</v>
      </c>
      <c r="X61" s="6">
        <v>6688.7508679300008</v>
      </c>
      <c r="Y61" s="6">
        <v>7440.9944610099992</v>
      </c>
    </row>
    <row r="62" spans="17:25" x14ac:dyDescent="0.2">
      <c r="Q62" s="8" t="s">
        <v>4</v>
      </c>
      <c r="R62" s="7">
        <v>1851.83884896</v>
      </c>
      <c r="S62" s="6">
        <v>14602.076499999999</v>
      </c>
      <c r="T62" s="6">
        <v>2149.0155249999998</v>
      </c>
      <c r="U62" s="6">
        <v>202.98616399999997</v>
      </c>
      <c r="V62" s="7">
        <v>18805.91703796</v>
      </c>
      <c r="W62" s="7">
        <v>1604.5017944000001</v>
      </c>
      <c r="X62" s="6">
        <v>532.63937540000006</v>
      </c>
      <c r="Y62" s="6">
        <v>36.205999999999996</v>
      </c>
    </row>
    <row r="63" spans="17:25" x14ac:dyDescent="0.2">
      <c r="Q63" s="8" t="s">
        <v>3</v>
      </c>
      <c r="R63" s="7">
        <v>11.4499</v>
      </c>
      <c r="S63" s="6"/>
      <c r="T63" s="6">
        <v>13.158500000000002</v>
      </c>
      <c r="U63" s="6">
        <v>208.85219800000002</v>
      </c>
      <c r="V63" s="7">
        <v>233.460598</v>
      </c>
      <c r="W63" s="7">
        <v>82.551827000000003</v>
      </c>
      <c r="X63" s="6">
        <v>15.66985</v>
      </c>
      <c r="Y63" s="6">
        <v>10.49685</v>
      </c>
    </row>
    <row r="64" spans="17:25" x14ac:dyDescent="0.2">
      <c r="Q64" s="8" t="s">
        <v>2</v>
      </c>
      <c r="R64" s="7">
        <v>17674.914903307228</v>
      </c>
      <c r="S64" s="6">
        <v>16770.469400782</v>
      </c>
      <c r="T64" s="6">
        <v>14510.553201352996</v>
      </c>
      <c r="U64" s="6">
        <v>146578.17019619295</v>
      </c>
      <c r="V64" s="7">
        <v>195534.10770163516</v>
      </c>
      <c r="W64" s="7">
        <v>12787.117548157799</v>
      </c>
      <c r="X64" s="6">
        <v>36689.9021407076</v>
      </c>
      <c r="Y64" s="6">
        <v>10083.728167695994</v>
      </c>
    </row>
    <row r="65" spans="17:25" x14ac:dyDescent="0.2">
      <c r="Q65" s="8" t="s">
        <v>1</v>
      </c>
      <c r="R65" s="7">
        <v>60.156187301300001</v>
      </c>
      <c r="S65" s="6">
        <v>101.0232906</v>
      </c>
      <c r="T65" s="6">
        <v>664.60343499999988</v>
      </c>
      <c r="U65" s="6">
        <v>19511.106857319999</v>
      </c>
      <c r="V65" s="7">
        <v>20336.8897702213</v>
      </c>
      <c r="W65" s="7">
        <v>144.14844190843999</v>
      </c>
      <c r="X65" s="6">
        <v>128.94223972110001</v>
      </c>
      <c r="Y65" s="6">
        <v>163.52378583000001</v>
      </c>
    </row>
    <row r="66" spans="17:25" x14ac:dyDescent="0.2">
      <c r="Q66" s="5" t="s">
        <v>0</v>
      </c>
      <c r="R66" s="4">
        <v>22033.360264407129</v>
      </c>
      <c r="S66" s="3">
        <v>40280.020930578205</v>
      </c>
      <c r="T66" s="3">
        <v>27999.753869932993</v>
      </c>
      <c r="U66" s="3">
        <v>167918.09223739436</v>
      </c>
      <c r="V66" s="4">
        <v>258231.22730231268</v>
      </c>
      <c r="W66" s="4">
        <v>18505.025733641043</v>
      </c>
      <c r="X66" s="3">
        <v>44068.494393758701</v>
      </c>
      <c r="Y66" s="3">
        <v>17734.949264535993</v>
      </c>
    </row>
  </sheetData>
  <mergeCells count="10">
    <mergeCell ref="B6:I6"/>
    <mergeCell ref="G7:I7"/>
    <mergeCell ref="B7:F7"/>
    <mergeCell ref="A21:K22"/>
    <mergeCell ref="M24:M25"/>
    <mergeCell ref="Q24:Q25"/>
    <mergeCell ref="N24:O24"/>
    <mergeCell ref="J6:J8"/>
    <mergeCell ref="K6:K8"/>
    <mergeCell ref="P24:P25"/>
  </mergeCells>
  <printOptions horizontalCentered="1"/>
  <pageMargins left="0.75" right="0.75" top="0.75" bottom="0.5" header="0" footer="0"/>
  <pageSetup scale="75" firstPageNumber="14" orientation="portrait" r:id="rId1"/>
  <headerFooter alignWithMargins="0">
    <oddFooter>&amp;R&amp;9&amp;A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1b</vt:lpstr>
      <vt:lpstr>'1b'!Print_Area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2016-08-12T02:08:06Z</dcterms:created>
  <dcterms:modified xsi:type="dcterms:W3CDTF">2016-08-12T02:08:21Z</dcterms:modified>
</cp:coreProperties>
</file>