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bookViews>
  <sheets>
    <sheet name="1b" sheetId="1" r:id="rId1"/>
  </sheets>
  <definedNames>
    <definedName name="_xlnm.Print_Area" localSheetId="0">'1b'!$A$1:$M$57</definedName>
  </definedNames>
  <calcPr calcId="144525"/>
</workbook>
</file>

<file path=xl/calcChain.xml><?xml version="1.0" encoding="utf-8"?>
<calcChain xmlns="http://schemas.openxmlformats.org/spreadsheetml/2006/main">
  <c r="K10" i="1" l="1"/>
  <c r="L10" i="1"/>
  <c r="M10" i="1"/>
  <c r="P10" i="1"/>
  <c r="P26" i="1" s="1"/>
  <c r="P32" i="1" s="1"/>
  <c r="Q10" i="1"/>
  <c r="Q26" i="1" s="1"/>
  <c r="K11" i="1"/>
  <c r="L11" i="1"/>
  <c r="L16" i="1" s="1"/>
  <c r="M11" i="1"/>
  <c r="P11" i="1"/>
  <c r="Q11" i="1"/>
  <c r="M12" i="1"/>
  <c r="P12" i="1"/>
  <c r="Q12" i="1"/>
  <c r="K13" i="1"/>
  <c r="L13" i="1"/>
  <c r="M13" i="1"/>
  <c r="P13" i="1"/>
  <c r="Q13" i="1"/>
  <c r="K14" i="1"/>
  <c r="K16" i="1" s="1"/>
  <c r="L14" i="1"/>
  <c r="M14" i="1"/>
  <c r="P14" i="1"/>
  <c r="Q14" i="1"/>
  <c r="K15" i="1"/>
  <c r="L15" i="1"/>
  <c r="M15" i="1"/>
  <c r="P15" i="1"/>
  <c r="Q15" i="1"/>
  <c r="B16" i="1"/>
  <c r="C16" i="1"/>
  <c r="D16" i="1"/>
  <c r="E16" i="1"/>
  <c r="P42" i="1" s="1"/>
  <c r="F16" i="1"/>
  <c r="G16" i="1"/>
  <c r="H16" i="1"/>
  <c r="I16" i="1"/>
  <c r="N16" i="1"/>
  <c r="P27" i="1"/>
  <c r="S27" i="1" s="1"/>
  <c r="Q27" i="1"/>
  <c r="P28" i="1"/>
  <c r="Q28" i="1"/>
  <c r="P29" i="1"/>
  <c r="Q29" i="1"/>
  <c r="P30" i="1"/>
  <c r="Q30" i="1"/>
  <c r="P31" i="1"/>
  <c r="Q31" i="1"/>
  <c r="E41" i="1"/>
  <c r="F41" i="1"/>
  <c r="Q42" i="1"/>
  <c r="R31" i="1" l="1"/>
  <c r="R27" i="1"/>
  <c r="R30" i="1"/>
  <c r="R28" i="1"/>
  <c r="Q32" i="1"/>
  <c r="S32" i="1" s="1"/>
  <c r="R26" i="1"/>
  <c r="M16" i="1"/>
  <c r="S31" i="1"/>
  <c r="S30" i="1"/>
  <c r="S29" i="1"/>
  <c r="R32" i="1" l="1"/>
  <c r="R29" i="1"/>
</calcChain>
</file>

<file path=xl/sharedStrings.xml><?xml version="1.0" encoding="utf-8"?>
<sst xmlns="http://schemas.openxmlformats.org/spreadsheetml/2006/main" count="49" uniqueCount="34">
  <si>
    <t>Q4 
2011</t>
  </si>
  <si>
    <t>Q4 
2010</t>
  </si>
  <si>
    <t>in billion pesos</t>
  </si>
  <si>
    <t>Q3 2010</t>
  </si>
  <si>
    <t>Q3 2009</t>
  </si>
  <si>
    <t>Total</t>
  </si>
  <si>
    <t>SBMA</t>
  </si>
  <si>
    <t>PEZA</t>
  </si>
  <si>
    <t>CDC</t>
  </si>
  <si>
    <t>-</t>
  </si>
  <si>
    <t>BOI ARMM</t>
  </si>
  <si>
    <t>BOI</t>
  </si>
  <si>
    <t>AFAB</t>
  </si>
  <si>
    <t>Q4 2011</t>
  </si>
  <si>
    <t>Q4 2010</t>
  </si>
  <si>
    <t>Growth Rate
Q4 2010 - Q4 2011</t>
  </si>
  <si>
    <t>Percent to Total Q4 2011</t>
  </si>
  <si>
    <t>Approved FDI</t>
  </si>
  <si>
    <t>Agency</t>
  </si>
  <si>
    <t>Sources of basic data: Board of Investments (BOI), Clark Development Corporation (CDC), 
                                     Philippine Economic Zone Authority (PEZA), Subic Bay Metropolitan Aurhority (SBMA),
                                      Authority of the Freeport Area of Bataan (AFAB), and Board of Investments ARMM (BOI ARMM)</t>
  </si>
  <si>
    <t>Details may not add up to totals due to rounding.</t>
  </si>
  <si>
    <t xml:space="preserve">Notes:   </t>
  </si>
  <si>
    <r>
      <t>r</t>
    </r>
    <r>
      <rPr>
        <sz val="8"/>
        <rFont val="Arial"/>
        <family val="2"/>
      </rPr>
      <t xml:space="preserve"> PEZA figure revised from 11,554.3</t>
    </r>
  </si>
  <si>
    <t>Q4</t>
  </si>
  <si>
    <r>
      <t>Q3</t>
    </r>
    <r>
      <rPr>
        <b/>
        <vertAlign val="superscript"/>
        <sz val="10"/>
        <rFont val="Arial"/>
        <family val="2"/>
      </rPr>
      <t>r</t>
    </r>
  </si>
  <si>
    <t>Q2</t>
  </si>
  <si>
    <t>Q1</t>
  </si>
  <si>
    <t>Q3</t>
  </si>
  <si>
    <r>
      <t>Q1</t>
    </r>
    <r>
      <rPr>
        <b/>
        <vertAlign val="superscript"/>
        <sz val="10"/>
        <rFont val="Arial"/>
        <family val="2"/>
      </rPr>
      <t>r</t>
    </r>
  </si>
  <si>
    <t>Growth Rate
Q4 2010  - Q4 2011</t>
  </si>
  <si>
    <t>(in million pesos)</t>
  </si>
  <si>
    <t>First Quarter 2010 to Fourth Quarter 2011</t>
  </si>
  <si>
    <t>Total Approved Foreign Direct Investments by Promotion Agency</t>
  </si>
  <si>
    <t>Table 1b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</si>
</sst>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_);_(* \(#,##0.0\);_(* &quot;-&quot;??_);_(@_)"/>
    <numFmt numFmtId="165" formatCode="#,##0.0"/>
    <numFmt numFmtId="166" formatCode="0.0_);[Red]\(0.0\)"/>
    <numFmt numFmtId="167" formatCode="0.0"/>
    <numFmt numFmtId="168" formatCode="_(* #,##0.0_);_(* \(#,##0.0\);_(* &quot;-&quot;?_);_(@_)"/>
    <numFmt numFmtId="169" formatCode="#,##0.0_);[Red]\(#,##0.0\)"/>
    <numFmt numFmtId="170" formatCode="#,##0;[Red]#,##0"/>
    <numFmt numFmtId="171" formatCode="General_)"/>
  </numFmts>
  <fonts count="14" x14ac:knownFonts="1">
    <font>
      <sz val="10"/>
      <name val="Arial"/>
    </font>
    <font>
      <sz val="10"/>
      <name val="Arial"/>
    </font>
    <font>
      <sz val="10"/>
      <color indexed="10"/>
      <name val="Arial"/>
      <family val="2"/>
    </font>
    <font>
      <sz val="10"/>
      <color indexed="9"/>
      <name val="Arial"/>
      <family val="2"/>
    </font>
    <font>
      <b/>
      <sz val="10"/>
      <name val="Arial"/>
      <family val="2"/>
    </font>
    <font>
      <sz val="10"/>
      <name val="Arial"/>
      <family val="2"/>
    </font>
    <font>
      <sz val="8"/>
      <name val="Arial"/>
      <family val="2"/>
    </font>
    <font>
      <i/>
      <sz val="8"/>
      <name val="Arial"/>
      <family val="2"/>
    </font>
    <font>
      <i/>
      <sz val="8"/>
      <color indexed="9"/>
      <name val="Arial"/>
      <family val="2"/>
    </font>
    <font>
      <vertAlign val="superscript"/>
      <sz val="8"/>
      <name val="Arial"/>
      <family val="2"/>
    </font>
    <font>
      <b/>
      <sz val="9"/>
      <name val="Arial"/>
      <family val="2"/>
    </font>
    <font>
      <b/>
      <vertAlign val="superscript"/>
      <sz val="10"/>
      <name val="Arial"/>
      <family val="2"/>
    </font>
    <font>
      <b/>
      <i/>
      <sz val="10"/>
      <name val="Arial"/>
      <family val="2"/>
    </font>
    <font>
      <sz val="12"/>
      <name val="Helv"/>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3" fontId="5" fillId="0" borderId="0" applyFont="0" applyFill="0" applyBorder="0" applyAlignment="0" applyProtection="0"/>
    <xf numFmtId="0" fontId="1" fillId="0" borderId="0"/>
    <xf numFmtId="9" fontId="1" fillId="0" borderId="0" applyFont="0" applyFill="0" applyBorder="0" applyAlignment="0" applyProtection="0"/>
  </cellStyleXfs>
  <cellXfs count="107">
    <xf numFmtId="0" fontId="0" fillId="0" borderId="0" xfId="0"/>
    <xf numFmtId="0" fontId="0" fillId="2" borderId="0" xfId="0" applyFill="1" applyBorder="1"/>
    <xf numFmtId="0" fontId="0" fillId="3" borderId="0" xfId="0" applyFill="1" applyBorder="1"/>
    <xf numFmtId="0" fontId="2" fillId="3" borderId="0" xfId="0" applyFont="1" applyFill="1" applyBorder="1"/>
    <xf numFmtId="0" fontId="3" fillId="3" borderId="0" xfId="0" applyFont="1" applyFill="1" applyBorder="1"/>
    <xf numFmtId="164" fontId="0" fillId="2" borderId="1" xfId="0" applyNumberFormat="1" applyFill="1" applyBorder="1"/>
    <xf numFmtId="0" fontId="2" fillId="3" borderId="0" xfId="0" applyFont="1" applyFill="1"/>
    <xf numFmtId="0" fontId="3" fillId="3" borderId="0" xfId="0" applyFont="1" applyFill="1"/>
    <xf numFmtId="0" fontId="0" fillId="2" borderId="1" xfId="0" applyFill="1" applyBorder="1" applyAlignment="1">
      <alignment horizontal="center" wrapText="1"/>
    </xf>
    <xf numFmtId="165" fontId="3" fillId="3" borderId="0" xfId="0" applyNumberFormat="1" applyFont="1" applyFill="1"/>
    <xf numFmtId="0" fontId="3" fillId="3" borderId="0" xfId="0" applyFont="1" applyFill="1" applyAlignment="1">
      <alignment horizontal="center"/>
    </xf>
    <xf numFmtId="166" fontId="4" fillId="3" borderId="2" xfId="1" applyNumberFormat="1" applyFont="1" applyFill="1" applyBorder="1" applyAlignment="1">
      <alignment vertical="center"/>
    </xf>
    <xf numFmtId="164" fontId="4" fillId="3" borderId="2" xfId="1" applyNumberFormat="1" applyFont="1" applyFill="1" applyBorder="1" applyAlignment="1">
      <alignment vertical="center"/>
    </xf>
    <xf numFmtId="0" fontId="4" fillId="3" borderId="2" xfId="0" applyFont="1" applyFill="1" applyBorder="1" applyAlignment="1">
      <alignment vertical="center"/>
    </xf>
    <xf numFmtId="164" fontId="0" fillId="3" borderId="0" xfId="1" applyNumberFormat="1" applyFont="1" applyFill="1" applyBorder="1" applyAlignment="1">
      <alignment vertical="center"/>
    </xf>
    <xf numFmtId="167" fontId="0" fillId="3" borderId="0" xfId="0" applyNumberFormat="1" applyFill="1" applyBorder="1" applyAlignment="1">
      <alignment vertical="center"/>
    </xf>
    <xf numFmtId="164" fontId="0" fillId="3" borderId="0" xfId="0" applyNumberFormat="1" applyFill="1" applyBorder="1" applyAlignment="1">
      <alignment vertical="center"/>
    </xf>
    <xf numFmtId="168" fontId="5" fillId="3" borderId="0" xfId="0" applyNumberFormat="1" applyFont="1" applyFill="1" applyBorder="1" applyAlignment="1">
      <alignment vertical="center"/>
    </xf>
    <xf numFmtId="0" fontId="4" fillId="3" borderId="0" xfId="0" applyFont="1" applyFill="1" applyBorder="1" applyAlignment="1">
      <alignment vertical="center"/>
    </xf>
    <xf numFmtId="166" fontId="0" fillId="3" borderId="0" xfId="1" applyNumberFormat="1" applyFont="1" applyFill="1" applyBorder="1" applyAlignment="1">
      <alignment vertical="center"/>
    </xf>
    <xf numFmtId="166" fontId="0" fillId="3" borderId="0" xfId="1" applyNumberFormat="1"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ill="1" applyBorder="1" applyAlignment="1">
      <alignment horizontal="center" vertical="center"/>
    </xf>
    <xf numFmtId="0" fontId="0" fillId="3" borderId="0" xfId="0" applyFill="1" applyBorder="1" applyAlignment="1">
      <alignment vertical="center"/>
    </xf>
    <xf numFmtId="0" fontId="5"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3" borderId="0" xfId="0" applyFont="1" applyFill="1" applyBorder="1" applyAlignment="1">
      <alignment horizontal="left" wrapText="1"/>
    </xf>
    <xf numFmtId="0" fontId="6" fillId="2" borderId="0" xfId="0" applyFont="1" applyFill="1" applyBorder="1"/>
    <xf numFmtId="0" fontId="6" fillId="3" borderId="0" xfId="0" applyFont="1" applyFill="1" applyBorder="1"/>
    <xf numFmtId="0" fontId="7" fillId="3" borderId="0" xfId="0" applyFont="1" applyFill="1" applyBorder="1" applyAlignment="1">
      <alignment horizontal="left"/>
    </xf>
    <xf numFmtId="3" fontId="7" fillId="3" borderId="0" xfId="0" applyNumberFormat="1" applyFont="1" applyFill="1" applyBorder="1" applyAlignment="1"/>
    <xf numFmtId="0" fontId="6" fillId="3" borderId="0" xfId="0" applyFont="1" applyFill="1" applyBorder="1" applyAlignment="1"/>
    <xf numFmtId="3" fontId="7" fillId="3" borderId="0" xfId="0" quotePrefix="1" applyNumberFormat="1" applyFont="1" applyFill="1" applyBorder="1" applyAlignment="1"/>
    <xf numFmtId="165" fontId="8" fillId="3" borderId="0" xfId="0" quotePrefix="1" applyNumberFormat="1" applyFont="1" applyFill="1" applyBorder="1" applyAlignment="1"/>
    <xf numFmtId="3" fontId="8" fillId="3" borderId="0" xfId="0" applyNumberFormat="1" applyFont="1" applyFill="1" applyBorder="1" applyAlignment="1"/>
    <xf numFmtId="165" fontId="8" fillId="3" borderId="0" xfId="0" applyNumberFormat="1" applyFont="1" applyFill="1" applyBorder="1"/>
    <xf numFmtId="165" fontId="8" fillId="3" borderId="0" xfId="0" applyNumberFormat="1" applyFont="1" applyFill="1" applyBorder="1" applyAlignment="1"/>
    <xf numFmtId="0" fontId="0" fillId="2" borderId="0" xfId="0" applyFill="1" applyBorder="1" applyAlignment="1">
      <alignment vertical="center"/>
    </xf>
    <xf numFmtId="169" fontId="4" fillId="3" borderId="0" xfId="0" applyNumberFormat="1" applyFont="1" applyFill="1" applyBorder="1" applyAlignment="1">
      <alignment horizontal="right" vertical="center"/>
    </xf>
    <xf numFmtId="165" fontId="4" fillId="3" borderId="0" xfId="0" applyNumberFormat="1" applyFont="1" applyFill="1" applyBorder="1" applyAlignment="1">
      <alignment horizontal="right" vertical="center"/>
    </xf>
    <xf numFmtId="164" fontId="5" fillId="3" borderId="0" xfId="0" applyNumberFormat="1" applyFont="1" applyFill="1" applyBorder="1" applyAlignment="1">
      <alignment vertical="center"/>
    </xf>
    <xf numFmtId="0" fontId="9" fillId="3" borderId="0" xfId="0" applyFont="1" applyFill="1" applyBorder="1" applyAlignment="1"/>
    <xf numFmtId="169" fontId="4" fillId="3" borderId="8" xfId="0" applyNumberFormat="1" applyFont="1" applyFill="1" applyBorder="1" applyAlignment="1">
      <alignment horizontal="right" vertical="center"/>
    </xf>
    <xf numFmtId="165" fontId="4" fillId="3" borderId="8" xfId="0" applyNumberFormat="1" applyFont="1" applyFill="1" applyBorder="1" applyAlignment="1">
      <alignment horizontal="right" vertical="center"/>
    </xf>
    <xf numFmtId="165" fontId="4" fillId="3" borderId="8" xfId="0" applyNumberFormat="1" applyFont="1" applyFill="1" applyBorder="1"/>
    <xf numFmtId="165" fontId="0" fillId="3" borderId="8" xfId="0" applyNumberFormat="1" applyFill="1" applyBorder="1"/>
    <xf numFmtId="165" fontId="0" fillId="3" borderId="9" xfId="0" applyNumberFormat="1" applyFill="1" applyBorder="1"/>
    <xf numFmtId="0" fontId="4" fillId="3" borderId="9" xfId="0" applyFont="1" applyFill="1" applyBorder="1" applyAlignment="1">
      <alignment vertical="center"/>
    </xf>
    <xf numFmtId="164" fontId="0" fillId="2" borderId="0" xfId="0" applyNumberFormat="1" applyFill="1" applyBorder="1" applyAlignment="1">
      <alignment vertical="center"/>
    </xf>
    <xf numFmtId="169" fontId="4" fillId="4" borderId="8" xfId="0" applyNumberFormat="1" applyFont="1" applyFill="1" applyBorder="1" applyAlignment="1">
      <alignment horizontal="right" vertical="center"/>
    </xf>
    <xf numFmtId="165" fontId="4" fillId="4" borderId="8" xfId="0" applyNumberFormat="1" applyFont="1" applyFill="1" applyBorder="1" applyAlignment="1">
      <alignment horizontal="right" vertical="center"/>
    </xf>
    <xf numFmtId="164" fontId="4" fillId="4" borderId="8" xfId="0" applyNumberFormat="1" applyFont="1" applyFill="1" applyBorder="1"/>
    <xf numFmtId="165" fontId="0" fillId="4" borderId="8" xfId="0" applyNumberFormat="1" applyFill="1" applyBorder="1"/>
    <xf numFmtId="165" fontId="4" fillId="4" borderId="8" xfId="0" applyNumberFormat="1" applyFont="1" applyFill="1" applyBorder="1"/>
    <xf numFmtId="0" fontId="4" fillId="4" borderId="0" xfId="0" applyFont="1" applyFill="1" applyBorder="1" applyAlignment="1">
      <alignment vertical="center"/>
    </xf>
    <xf numFmtId="164" fontId="4" fillId="3" borderId="0" xfId="0" applyNumberFormat="1" applyFont="1" applyFill="1"/>
    <xf numFmtId="165" fontId="0" fillId="3" borderId="0" xfId="0" applyNumberFormat="1" applyFill="1"/>
    <xf numFmtId="165" fontId="0" fillId="3" borderId="0" xfId="0" applyNumberFormat="1" applyFill="1" applyBorder="1"/>
    <xf numFmtId="165" fontId="4" fillId="3" borderId="0" xfId="0" applyNumberFormat="1" applyFont="1" applyFill="1" applyBorder="1"/>
    <xf numFmtId="167" fontId="5" fillId="3" borderId="0" xfId="0" applyNumberFormat="1" applyFont="1" applyFill="1" applyBorder="1" applyAlignment="1">
      <alignment vertical="center"/>
    </xf>
    <xf numFmtId="169" fontId="4" fillId="4" borderId="0" xfId="0" applyNumberFormat="1" applyFont="1" applyFill="1" applyBorder="1" applyAlignment="1">
      <alignment horizontal="right" vertical="center"/>
    </xf>
    <xf numFmtId="165" fontId="4" fillId="4" borderId="0" xfId="0" applyNumberFormat="1" applyFont="1" applyFill="1" applyBorder="1" applyAlignment="1">
      <alignment horizontal="right" vertical="center"/>
    </xf>
    <xf numFmtId="164" fontId="4" fillId="4" borderId="0" xfId="0" applyNumberFormat="1" applyFont="1" applyFill="1"/>
    <xf numFmtId="165" fontId="0" fillId="4" borderId="0" xfId="0" applyNumberFormat="1" applyFill="1" applyBorder="1"/>
    <xf numFmtId="165" fontId="4" fillId="4" borderId="0" xfId="0" applyNumberFormat="1" applyFont="1" applyFill="1" applyBorder="1"/>
    <xf numFmtId="169" fontId="4" fillId="3" borderId="0" xfId="0" applyNumberFormat="1" applyFont="1" applyFill="1" applyBorder="1" applyAlignment="1">
      <alignment horizontal="center" vertical="center" wrapText="1"/>
    </xf>
    <xf numFmtId="164" fontId="4" fillId="3" borderId="0" xfId="0" applyNumberFormat="1" applyFont="1" applyFill="1" applyBorder="1" applyAlignment="1">
      <alignment horizontal="center" vertical="center"/>
    </xf>
    <xf numFmtId="164" fontId="5" fillId="3" borderId="0" xfId="0" applyNumberFormat="1" applyFont="1" applyFill="1" applyBorder="1" applyAlignment="1">
      <alignment horizontal="center" vertical="center"/>
    </xf>
    <xf numFmtId="169" fontId="4" fillId="4" borderId="0" xfId="0" applyNumberFormat="1" applyFont="1" applyFill="1" applyBorder="1" applyAlignment="1">
      <alignment horizontal="right" vertical="center" wrapText="1"/>
    </xf>
    <xf numFmtId="165" fontId="4" fillId="4" borderId="0" xfId="0" applyNumberFormat="1" applyFont="1" applyFill="1" applyBorder="1" applyAlignment="1">
      <alignment horizontal="right" vertical="center" wrapText="1"/>
    </xf>
    <xf numFmtId="164" fontId="4" fillId="4" borderId="0" xfId="0" applyNumberFormat="1" applyFont="1" applyFill="1" applyBorder="1" applyAlignment="1">
      <alignment horizontal="center" vertical="center"/>
    </xf>
    <xf numFmtId="164" fontId="5" fillId="4" borderId="0" xfId="0" applyNumberFormat="1" applyFont="1" applyFill="1" applyBorder="1" applyAlignment="1">
      <alignment horizontal="center" vertical="center"/>
    </xf>
    <xf numFmtId="0" fontId="4" fillId="4" borderId="0" xfId="0" applyFont="1" applyFill="1" applyBorder="1" applyAlignment="1">
      <alignment horizontal="left" vertical="center"/>
    </xf>
    <xf numFmtId="165" fontId="4" fillId="3" borderId="0" xfId="0" applyNumberFormat="1" applyFont="1" applyFill="1" applyBorder="1" applyAlignment="1">
      <alignment horizontal="right" vertical="center" wrapText="1"/>
    </xf>
    <xf numFmtId="3" fontId="4" fillId="3" borderId="0" xfId="0" applyNumberFormat="1" applyFont="1" applyFill="1" applyBorder="1" applyAlignment="1">
      <alignment horizontal="center" vertical="center" wrapText="1"/>
    </xf>
    <xf numFmtId="3" fontId="4" fillId="3" borderId="0" xfId="0" applyNumberFormat="1" applyFont="1" applyFill="1" applyBorder="1" applyAlignment="1">
      <alignment horizontal="center" vertical="center"/>
    </xf>
    <xf numFmtId="169" fontId="10" fillId="3" borderId="10" xfId="0" applyNumberFormat="1" applyFont="1" applyFill="1" applyBorder="1" applyAlignment="1">
      <alignment horizontal="center" vertical="center" wrapText="1"/>
    </xf>
    <xf numFmtId="3" fontId="4" fillId="3" borderId="11" xfId="0" applyNumberFormat="1" applyFont="1" applyFill="1" applyBorder="1" applyAlignment="1">
      <alignment horizontal="center" vertical="center" wrapText="1"/>
    </xf>
    <xf numFmtId="3" fontId="4" fillId="3" borderId="12" xfId="0" applyNumberFormat="1" applyFont="1" applyFill="1" applyBorder="1" applyAlignment="1">
      <alignment horizontal="center" vertical="center"/>
    </xf>
    <xf numFmtId="3" fontId="4" fillId="3" borderId="13" xfId="0" applyNumberFormat="1" applyFont="1" applyFill="1" applyBorder="1" applyAlignment="1">
      <alignment horizontal="center" vertical="center"/>
    </xf>
    <xf numFmtId="3" fontId="4" fillId="3" borderId="14" xfId="0" applyNumberFormat="1" applyFont="1" applyFill="1" applyBorder="1" applyAlignment="1">
      <alignment horizontal="center" vertical="center"/>
    </xf>
    <xf numFmtId="3" fontId="4" fillId="3" borderId="15" xfId="0" applyNumberFormat="1" applyFont="1" applyFill="1" applyBorder="1" applyAlignment="1">
      <alignment horizontal="center" vertical="center"/>
    </xf>
    <xf numFmtId="0" fontId="4" fillId="3" borderId="8" xfId="0" applyFont="1" applyFill="1" applyBorder="1" applyAlignment="1">
      <alignment horizontal="center" vertical="center"/>
    </xf>
    <xf numFmtId="169" fontId="10" fillId="3" borderId="16" xfId="0" applyNumberFormat="1"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0" fontId="4" fillId="3" borderId="18"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4" fillId="3" borderId="20" xfId="0" applyNumberFormat="1" applyFont="1" applyFill="1" applyBorder="1" applyAlignment="1">
      <alignment horizontal="center" vertical="center"/>
    </xf>
    <xf numFmtId="169" fontId="10" fillId="3" borderId="21" xfId="0" applyNumberFormat="1" applyFont="1" applyFill="1" applyBorder="1" applyAlignment="1">
      <alignment horizontal="center" vertical="center" wrapText="1"/>
    </xf>
    <xf numFmtId="3" fontId="4" fillId="3" borderId="22"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xf>
    <xf numFmtId="3" fontId="4" fillId="3" borderId="24" xfId="0" applyNumberFormat="1" applyFont="1" applyFill="1" applyBorder="1" applyAlignment="1">
      <alignment horizontal="center" vertical="center"/>
    </xf>
    <xf numFmtId="3" fontId="4" fillId="3" borderId="25" xfId="0" applyNumberFormat="1" applyFont="1" applyFill="1" applyBorder="1" applyAlignment="1">
      <alignment horizontal="center" vertical="center"/>
    </xf>
    <xf numFmtId="3" fontId="5" fillId="3" borderId="0" xfId="0" applyNumberFormat="1" applyFont="1" applyFill="1" applyBorder="1" applyAlignment="1">
      <alignment horizontal="centerContinuous"/>
    </xf>
    <xf numFmtId="0" fontId="12" fillId="3" borderId="8" xfId="0" applyFont="1" applyFill="1" applyBorder="1" applyAlignment="1">
      <alignment horizontal="left"/>
    </xf>
    <xf numFmtId="3" fontId="5" fillId="3" borderId="0" xfId="0" applyNumberFormat="1" applyFont="1" applyFill="1" applyBorder="1" applyAlignment="1">
      <alignment horizontal="centerContinuous" vertical="center"/>
    </xf>
    <xf numFmtId="0" fontId="12" fillId="3" borderId="0" xfId="0" applyFont="1" applyFill="1" applyBorder="1" applyAlignment="1">
      <alignment horizontal="left" vertical="center"/>
    </xf>
    <xf numFmtId="3" fontId="5" fillId="3" borderId="0" xfId="0" applyNumberFormat="1" applyFont="1" applyFill="1" applyBorder="1" applyAlignment="1">
      <alignment vertical="center"/>
    </xf>
    <xf numFmtId="170" fontId="4" fillId="3" borderId="0" xfId="0" applyNumberFormat="1" applyFont="1" applyFill="1" applyBorder="1" applyAlignment="1">
      <alignment horizontal="left" vertical="center"/>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1b
Total Approved FDI
Sem1 2008 and Sem1 2009</a:t>
            </a:r>
          </a:p>
        </c:rich>
      </c:tx>
      <c:layout/>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FFCC00"/>
              </a:solidFill>
              <a:ln w="12700">
                <a:solidFill>
                  <a:srgbClr val="000000"/>
                </a:solidFill>
                <a:prstDash val="solid"/>
              </a:ln>
            </c:spPr>
          </c:dPt>
          <c:dLbls>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'1b'!#REF!</c:f>
              <c:numCache>
                <c:formatCode>General</c:formatCode>
                <c:ptCount val="1"/>
                <c:pt idx="0">
                  <c:v>1</c:v>
                </c:pt>
              </c:numCache>
            </c:numRef>
          </c:cat>
          <c:val>
            <c:numRef>
              <c:f>'1b'!#REF!</c:f>
              <c:numCache>
                <c:formatCode>General</c:formatCode>
                <c:ptCount val="1"/>
                <c:pt idx="0">
                  <c:v>1</c:v>
                </c:pt>
              </c:numCache>
            </c:numRef>
          </c:val>
        </c:ser>
        <c:dLbls>
          <c:showLegendKey val="0"/>
          <c:showVal val="0"/>
          <c:showCatName val="0"/>
          <c:showSerName val="0"/>
          <c:showPercent val="0"/>
          <c:showBubbleSize val="0"/>
        </c:dLbls>
        <c:gapWidth val="150"/>
        <c:axId val="100539776"/>
        <c:axId val="100553856"/>
      </c:barChart>
      <c:catAx>
        <c:axId val="100539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00553856"/>
        <c:crosses val="autoZero"/>
        <c:auto val="1"/>
        <c:lblAlgn val="ctr"/>
        <c:lblOffset val="100"/>
        <c:tickLblSkip val="1"/>
        <c:tickMarkSkip val="1"/>
        <c:noMultiLvlLbl val="0"/>
      </c:catAx>
      <c:valAx>
        <c:axId val="100553856"/>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US"/>
                  <a:t>in billion pesos</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005397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Figure 1a
Total Approved FDI
Fourth Quarter, 2010 and 2011</a:t>
            </a:r>
          </a:p>
        </c:rich>
      </c:tx>
      <c:layout>
        <c:manualLayout>
          <c:xMode val="edge"/>
          <c:yMode val="edge"/>
          <c:x val="0.24951483825258039"/>
          <c:y val="2.6540682414698161E-2"/>
        </c:manualLayout>
      </c:layout>
      <c:overlay val="0"/>
      <c:spPr>
        <a:noFill/>
        <a:ln w="25400">
          <a:noFill/>
        </a:ln>
      </c:spPr>
    </c:title>
    <c:autoTitleDeleted val="0"/>
    <c:plotArea>
      <c:layout>
        <c:manualLayout>
          <c:layoutTarget val="inner"/>
          <c:xMode val="edge"/>
          <c:yMode val="edge"/>
          <c:x val="0.2392638036809816"/>
          <c:y val="0.26071474036471187"/>
          <c:w val="0.72699386503067487"/>
          <c:h val="0.56071526352410628"/>
        </c:manualLayout>
      </c:layout>
      <c:barChart>
        <c:barDir val="col"/>
        <c:grouping val="clustered"/>
        <c:varyColors val="0"/>
        <c:ser>
          <c:idx val="0"/>
          <c:order val="0"/>
          <c:spPr>
            <a:solidFill>
              <a:srgbClr val="FFC000"/>
            </a:solidFill>
            <a:ln w="12700">
              <a:solidFill>
                <a:srgbClr val="000000"/>
              </a:solidFill>
              <a:prstDash val="solid"/>
            </a:ln>
          </c:spPr>
          <c:invertIfNegative val="0"/>
          <c:dPt>
            <c:idx val="0"/>
            <c:invertIfNegative val="0"/>
            <c:bubble3D val="0"/>
          </c:dPt>
          <c:dPt>
            <c:idx val="1"/>
            <c:invertIfNegative val="0"/>
            <c:bubble3D val="0"/>
            <c:spPr>
              <a:pattFill prst="solidDmnd">
                <a:fgClr>
                  <a:srgbClr val="FFC000"/>
                </a:fgClr>
                <a:bgClr>
                  <a:srgbClr val="FFFFFF"/>
                </a:bgClr>
              </a:pattFill>
              <a:ln w="12700">
                <a:solidFill>
                  <a:srgbClr val="000000"/>
                </a:solidFill>
                <a:prstDash val="solid"/>
              </a:ln>
            </c:spPr>
          </c:dPt>
          <c:dLbls>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'1b'!$P$41:$Q$41</c:f>
              <c:strCache>
                <c:ptCount val="2"/>
                <c:pt idx="0">
                  <c:v>Q4 
2010</c:v>
                </c:pt>
                <c:pt idx="1">
                  <c:v>Q4 
2011</c:v>
                </c:pt>
              </c:strCache>
            </c:strRef>
          </c:cat>
          <c:val>
            <c:numRef>
              <c:f>'1b'!$P$42:$Q$42</c:f>
              <c:numCache>
                <c:formatCode>_(* #,##0.0_);_(* \(#,##0.0\);_(* "-"??_);_(@_)</c:formatCode>
                <c:ptCount val="2"/>
                <c:pt idx="0">
                  <c:v>116.63104509495726</c:v>
                </c:pt>
                <c:pt idx="1">
                  <c:v>165.82473721995348</c:v>
                </c:pt>
              </c:numCache>
            </c:numRef>
          </c:val>
        </c:ser>
        <c:dLbls>
          <c:showLegendKey val="0"/>
          <c:showVal val="0"/>
          <c:showCatName val="0"/>
          <c:showSerName val="0"/>
          <c:showPercent val="0"/>
          <c:showBubbleSize val="0"/>
        </c:dLbls>
        <c:gapWidth val="150"/>
        <c:axId val="99821440"/>
        <c:axId val="99822976"/>
      </c:barChart>
      <c:catAx>
        <c:axId val="9982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99822976"/>
        <c:crosses val="autoZero"/>
        <c:auto val="1"/>
        <c:lblAlgn val="ctr"/>
        <c:lblOffset val="100"/>
        <c:tickLblSkip val="1"/>
        <c:tickMarkSkip val="1"/>
        <c:noMultiLvlLbl val="0"/>
      </c:catAx>
      <c:valAx>
        <c:axId val="99822976"/>
        <c:scaling>
          <c:orientation val="minMax"/>
        </c:scaling>
        <c:delete val="0"/>
        <c:axPos val="l"/>
        <c:title>
          <c:tx>
            <c:rich>
              <a:bodyPr/>
              <a:lstStyle/>
              <a:p>
                <a:pPr>
                  <a:defRPr sz="875" b="1" i="0" u="none" strike="noStrike" baseline="0">
                    <a:solidFill>
                      <a:srgbClr val="000000"/>
                    </a:solidFill>
                    <a:latin typeface="Arial"/>
                    <a:ea typeface="Arial"/>
                    <a:cs typeface="Arial"/>
                  </a:defRPr>
                </a:pPr>
                <a:r>
                  <a:rPr lang="en-US"/>
                  <a:t>in billion pesos</a:t>
                </a:r>
              </a:p>
            </c:rich>
          </c:tx>
          <c:layout>
            <c:manualLayout>
              <c:xMode val="edge"/>
              <c:yMode val="edge"/>
              <c:x val="1.0351834854998954E-2"/>
              <c:y val="0.42892275965504312"/>
            </c:manualLayout>
          </c:layout>
          <c:overlay val="0"/>
          <c:spPr>
            <a:noFill/>
            <a:ln w="25400">
              <a:noFill/>
            </a:ln>
          </c:spPr>
        </c:title>
        <c:numFmt formatCode="_(* #,##0.0_);_(* \(#,##0.0\);_(* &quot;-&quot;??_);_(@_)"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998214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Figure 1
Total Approved FDI
Third Quarter, 2010 and 2011</a:t>
            </a:r>
          </a:p>
        </c:rich>
      </c:tx>
      <c:layout>
        <c:manualLayout>
          <c:xMode val="edge"/>
          <c:yMode val="edge"/>
          <c:x val="0.2654873450553194"/>
          <c:y val="1.8382352941176471E-2"/>
        </c:manualLayout>
      </c:layout>
      <c:overlay val="0"/>
      <c:spPr>
        <a:noFill/>
        <a:ln w="25400">
          <a:noFill/>
        </a:ln>
      </c:spPr>
    </c:title>
    <c:autoTitleDeleted val="0"/>
    <c:plotArea>
      <c:layout>
        <c:manualLayout>
          <c:layoutTarget val="inner"/>
          <c:xMode val="edge"/>
          <c:yMode val="edge"/>
          <c:x val="0.1946908263355755"/>
          <c:y val="0.3125"/>
          <c:w val="0.77286358333213301"/>
          <c:h val="0.51838235294117652"/>
        </c:manualLayout>
      </c:layout>
      <c:barChart>
        <c:barDir val="col"/>
        <c:grouping val="clustered"/>
        <c:varyColors val="0"/>
        <c:ser>
          <c:idx val="0"/>
          <c:order val="0"/>
          <c:spPr>
            <a:solidFill>
              <a:srgbClr val="FFCC00"/>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dPt>
          <c:dPt>
            <c:idx val="1"/>
            <c:invertIfNegative val="0"/>
            <c:bubble3D val="0"/>
            <c:spPr>
              <a:pattFill prst="solidDmnd">
                <a:fgClr>
                  <a:srgbClr val="339966"/>
                </a:fgClr>
                <a:bgClr>
                  <a:srgbClr val="FFFFFF"/>
                </a:bgClr>
              </a:pattFill>
              <a:ln w="12700">
                <a:solidFill>
                  <a:srgbClr val="000000"/>
                </a:solidFill>
                <a:prstDash val="solid"/>
              </a:ln>
            </c:spPr>
          </c:dPt>
          <c:dLbls>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'1b'!$P$41:$Q$41</c:f>
              <c:strCache>
                <c:ptCount val="2"/>
                <c:pt idx="0">
                  <c:v>Q4 
2010</c:v>
                </c:pt>
                <c:pt idx="1">
                  <c:v>Q4 
2011</c:v>
                </c:pt>
              </c:strCache>
            </c:strRef>
          </c:cat>
          <c:val>
            <c:numRef>
              <c:f>'1b'!$P$42:$Q$42</c:f>
              <c:numCache>
                <c:formatCode>_(* #,##0.0_);_(* \(#,##0.0\);_(* "-"??_);_(@_)</c:formatCode>
                <c:ptCount val="2"/>
                <c:pt idx="0">
                  <c:v>116.63104509495726</c:v>
                </c:pt>
                <c:pt idx="1">
                  <c:v>165.82473721995348</c:v>
                </c:pt>
              </c:numCache>
            </c:numRef>
          </c:val>
        </c:ser>
        <c:dLbls>
          <c:showLegendKey val="0"/>
          <c:showVal val="0"/>
          <c:showCatName val="0"/>
          <c:showSerName val="0"/>
          <c:showPercent val="0"/>
          <c:showBubbleSize val="0"/>
        </c:dLbls>
        <c:gapWidth val="150"/>
        <c:axId val="100025088"/>
        <c:axId val="100026624"/>
      </c:barChart>
      <c:catAx>
        <c:axId val="10002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00026624"/>
        <c:crosses val="autoZero"/>
        <c:auto val="1"/>
        <c:lblAlgn val="ctr"/>
        <c:lblOffset val="100"/>
        <c:tickLblSkip val="1"/>
        <c:tickMarkSkip val="1"/>
        <c:noMultiLvlLbl val="0"/>
      </c:catAx>
      <c:valAx>
        <c:axId val="100026624"/>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in billion pesos</a:t>
                </a:r>
              </a:p>
            </c:rich>
          </c:tx>
          <c:layout>
            <c:manualLayout>
              <c:xMode val="edge"/>
              <c:yMode val="edge"/>
              <c:x val="1.4749262536873156E-2"/>
              <c:y val="0.41544117647058826"/>
            </c:manualLayout>
          </c:layout>
          <c:overlay val="0"/>
          <c:spPr>
            <a:noFill/>
            <a:ln w="25400">
              <a:noFill/>
            </a:ln>
          </c:spPr>
        </c:title>
        <c:numFmt formatCode="_(* #,##0.0_);_(* \(#,##0.0\);_(* &quot;-&quot;??_);_(@_)"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000250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542925</xdr:colOff>
      <xdr:row>47</xdr:row>
      <xdr:rowOff>0</xdr:rowOff>
    </xdr:from>
    <xdr:to>
      <xdr:col>11</xdr:col>
      <xdr:colOff>781050</xdr:colOff>
      <xdr:row>47</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400050</xdr:colOff>
      <xdr:row>29</xdr:row>
      <xdr:rowOff>9525</xdr:rowOff>
    </xdr:from>
    <xdr:to>
      <xdr:col>8</xdr:col>
      <xdr:colOff>114300</xdr:colOff>
      <xdr:row>44</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304800</xdr:colOff>
      <xdr:row>57</xdr:row>
      <xdr:rowOff>85725</xdr:rowOff>
    </xdr:from>
    <xdr:to>
      <xdr:col>18</xdr:col>
      <xdr:colOff>247650</xdr:colOff>
      <xdr:row>73</xdr:row>
      <xdr:rowOff>85725</xdr:rowOff>
    </xdr:to>
    <xdr:graphicFrame macro="">
      <xdr:nvGraphicFramePr>
        <xdr:cNvPr id="4" name="Chart 4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view="pageBreakPreview" zoomScaleNormal="70" zoomScaleSheetLayoutView="100" workbookViewId="0">
      <selection activeCell="I14" sqref="I14"/>
    </sheetView>
  </sheetViews>
  <sheetFormatPr defaultColWidth="8.85546875" defaultRowHeight="12.75" x14ac:dyDescent="0.2"/>
  <cols>
    <col min="1" max="1" width="10.140625" style="2" customWidth="1"/>
    <col min="2" max="4" width="8.140625" style="2" customWidth="1"/>
    <col min="5" max="6" width="9.140625" style="2" bestFit="1" customWidth="1"/>
    <col min="7" max="8" width="8.140625" style="2" customWidth="1"/>
    <col min="9" max="9" width="9.140625" style="2" bestFit="1" customWidth="1"/>
    <col min="10" max="10" width="9.140625" style="2" customWidth="1"/>
    <col min="11" max="11" width="10.140625" style="2" bestFit="1" customWidth="1"/>
    <col min="12" max="12" width="8.140625" style="2" customWidth="1"/>
    <col min="13" max="13" width="9.85546875" style="2" customWidth="1"/>
    <col min="14" max="14" width="8.85546875" style="2" customWidth="1"/>
    <col min="15" max="17" width="11.5703125" style="1" customWidth="1"/>
    <col min="18" max="18" width="14.5703125" style="1" customWidth="1"/>
    <col min="19" max="19" width="17.85546875" style="1" customWidth="1"/>
    <col min="20" max="16384" width="8.85546875" style="1"/>
  </cols>
  <sheetData>
    <row r="1" spans="1:17" s="44" customFormat="1" ht="14.1" customHeight="1" x14ac:dyDescent="0.2">
      <c r="A1" s="21" t="s">
        <v>33</v>
      </c>
      <c r="B1" s="103"/>
      <c r="C1" s="103"/>
      <c r="D1" s="103"/>
      <c r="E1" s="103"/>
      <c r="F1" s="103"/>
      <c r="G1" s="103"/>
      <c r="H1" s="103"/>
      <c r="I1" s="103"/>
      <c r="J1" s="103"/>
      <c r="K1" s="103"/>
      <c r="L1" s="103"/>
      <c r="M1" s="103"/>
      <c r="N1" s="103"/>
    </row>
    <row r="2" spans="1:17" s="44" customFormat="1" ht="14.1" customHeight="1" x14ac:dyDescent="0.2">
      <c r="A2" s="18" t="s">
        <v>32</v>
      </c>
      <c r="B2" s="105"/>
      <c r="C2" s="105"/>
      <c r="D2" s="105"/>
      <c r="E2" s="105"/>
      <c r="F2" s="105"/>
      <c r="G2" s="105"/>
      <c r="H2" s="105"/>
      <c r="I2" s="105"/>
      <c r="J2" s="105"/>
      <c r="K2" s="105"/>
      <c r="L2" s="105"/>
      <c r="M2" s="105"/>
      <c r="N2" s="105"/>
    </row>
    <row r="3" spans="1:17" s="44" customFormat="1" ht="14.1" customHeight="1" x14ac:dyDescent="0.2">
      <c r="A3" s="106" t="s">
        <v>31</v>
      </c>
      <c r="B3" s="105"/>
      <c r="C3" s="105"/>
      <c r="D3" s="105"/>
      <c r="E3" s="105"/>
      <c r="F3" s="105"/>
      <c r="G3" s="105"/>
      <c r="H3" s="105"/>
      <c r="I3" s="105"/>
      <c r="J3" s="105"/>
      <c r="K3" s="105"/>
      <c r="L3" s="105"/>
      <c r="M3" s="105"/>
      <c r="N3" s="105"/>
    </row>
    <row r="4" spans="1:17" s="44" customFormat="1" ht="14.1" customHeight="1" x14ac:dyDescent="0.2">
      <c r="A4" s="104" t="s">
        <v>30</v>
      </c>
      <c r="B4" s="103"/>
      <c r="C4" s="103"/>
      <c r="D4" s="103"/>
      <c r="E4" s="103"/>
      <c r="F4" s="103"/>
      <c r="G4" s="103"/>
      <c r="H4" s="103"/>
      <c r="I4" s="103"/>
      <c r="J4" s="103"/>
      <c r="K4" s="103"/>
      <c r="L4" s="103"/>
      <c r="M4" s="103"/>
      <c r="N4" s="103"/>
    </row>
    <row r="5" spans="1:17" ht="14.1" customHeight="1" thickBot="1" x14ac:dyDescent="0.25">
      <c r="A5" s="102"/>
      <c r="B5" s="101"/>
      <c r="C5" s="101"/>
      <c r="D5" s="101"/>
      <c r="E5" s="101"/>
      <c r="F5" s="101"/>
      <c r="G5" s="101"/>
      <c r="H5" s="101"/>
      <c r="I5" s="101"/>
      <c r="J5" s="101"/>
      <c r="K5" s="101"/>
      <c r="L5" s="101"/>
      <c r="M5" s="101"/>
      <c r="N5" s="101"/>
    </row>
    <row r="6" spans="1:17" s="44" customFormat="1" ht="15" customHeight="1" x14ac:dyDescent="0.2">
      <c r="A6" s="82"/>
      <c r="B6" s="100" t="s">
        <v>17</v>
      </c>
      <c r="C6" s="99"/>
      <c r="D6" s="99"/>
      <c r="E6" s="99"/>
      <c r="F6" s="99"/>
      <c r="G6" s="99"/>
      <c r="H6" s="99"/>
      <c r="I6" s="99"/>
      <c r="J6" s="99"/>
      <c r="K6" s="98"/>
      <c r="L6" s="97" t="s">
        <v>16</v>
      </c>
      <c r="M6" s="96" t="s">
        <v>29</v>
      </c>
      <c r="N6" s="24"/>
    </row>
    <row r="7" spans="1:17" s="44" customFormat="1" ht="15" customHeight="1" x14ac:dyDescent="0.2">
      <c r="A7" s="25" t="s">
        <v>18</v>
      </c>
      <c r="B7" s="95">
        <v>2010</v>
      </c>
      <c r="C7" s="93"/>
      <c r="D7" s="93"/>
      <c r="E7" s="93"/>
      <c r="F7" s="93"/>
      <c r="G7" s="94">
        <v>2011</v>
      </c>
      <c r="H7" s="93"/>
      <c r="I7" s="93"/>
      <c r="J7" s="93"/>
      <c r="K7" s="92"/>
      <c r="L7" s="91"/>
      <c r="M7" s="90"/>
      <c r="N7" s="24"/>
    </row>
    <row r="8" spans="1:17" s="44" customFormat="1" ht="15" customHeight="1" thickBot="1" x14ac:dyDescent="0.25">
      <c r="A8" s="89"/>
      <c r="B8" s="88" t="s">
        <v>28</v>
      </c>
      <c r="C8" s="87" t="s">
        <v>25</v>
      </c>
      <c r="D8" s="87" t="s">
        <v>27</v>
      </c>
      <c r="E8" s="87" t="s">
        <v>23</v>
      </c>
      <c r="F8" s="87" t="s">
        <v>5</v>
      </c>
      <c r="G8" s="87" t="s">
        <v>26</v>
      </c>
      <c r="H8" s="87" t="s">
        <v>25</v>
      </c>
      <c r="I8" s="86" t="s">
        <v>24</v>
      </c>
      <c r="J8" s="86" t="s">
        <v>23</v>
      </c>
      <c r="K8" s="85" t="s">
        <v>5</v>
      </c>
      <c r="L8" s="84"/>
      <c r="M8" s="83"/>
      <c r="N8" s="24"/>
    </row>
    <row r="9" spans="1:17" s="44" customFormat="1" ht="5.0999999999999996" customHeight="1" x14ac:dyDescent="0.2">
      <c r="A9" s="25"/>
      <c r="B9" s="82"/>
      <c r="C9" s="82"/>
      <c r="D9" s="82"/>
      <c r="E9" s="82"/>
      <c r="F9" s="82"/>
      <c r="G9" s="82"/>
      <c r="H9" s="82"/>
      <c r="I9" s="82"/>
      <c r="J9" s="82"/>
      <c r="K9" s="82"/>
      <c r="L9" s="81"/>
      <c r="M9" s="72"/>
      <c r="N9" s="24"/>
    </row>
    <row r="10" spans="1:17" s="44" customFormat="1" ht="14.45" customHeight="1" x14ac:dyDescent="0.2">
      <c r="A10" s="21" t="s">
        <v>12</v>
      </c>
      <c r="B10" s="74">
        <v>0</v>
      </c>
      <c r="C10" s="74">
        <v>0</v>
      </c>
      <c r="D10" s="74">
        <v>0</v>
      </c>
      <c r="E10" s="74">
        <v>0</v>
      </c>
      <c r="F10" s="73">
        <v>0</v>
      </c>
      <c r="G10" s="74">
        <v>0</v>
      </c>
      <c r="H10" s="74">
        <v>0</v>
      </c>
      <c r="I10" s="74">
        <v>0</v>
      </c>
      <c r="J10" s="74">
        <v>86</v>
      </c>
      <c r="K10" s="73">
        <f>SUM(G10:J10)</f>
        <v>86</v>
      </c>
      <c r="L10" s="80">
        <f>(J10/$J$16)*100</f>
        <v>5.1861984792973173E-2</v>
      </c>
      <c r="M10" s="72" t="str">
        <f>IF(ISERROR((J10/E10-1)*100),"-",(J10/E10-1)*100)</f>
        <v>-</v>
      </c>
      <c r="N10" s="66"/>
      <c r="P10" s="55">
        <f>E10</f>
        <v>0</v>
      </c>
      <c r="Q10" s="55">
        <f>J10</f>
        <v>86</v>
      </c>
    </row>
    <row r="11" spans="1:17" s="44" customFormat="1" ht="15" customHeight="1" x14ac:dyDescent="0.2">
      <c r="A11" s="79" t="s">
        <v>11</v>
      </c>
      <c r="B11" s="78">
        <v>1459.7662055000001</v>
      </c>
      <c r="C11" s="78">
        <v>2030.8973543999996</v>
      </c>
      <c r="D11" s="78">
        <v>9095.3866730400005</v>
      </c>
      <c r="E11" s="78">
        <v>9742.495787664302</v>
      </c>
      <c r="F11" s="77">
        <v>22328.546020604295</v>
      </c>
      <c r="G11" s="78">
        <v>2435.0004248385994</v>
      </c>
      <c r="H11" s="78">
        <v>8806.4517391961999</v>
      </c>
      <c r="I11" s="78">
        <v>10662.423208579998</v>
      </c>
      <c r="J11" s="78">
        <v>1330.9768218813999</v>
      </c>
      <c r="K11" s="77">
        <f>SUM(G11:J11)</f>
        <v>23234.852194496198</v>
      </c>
      <c r="L11" s="76">
        <f>(J11/$J$16)*100</f>
        <v>0.80264069414201078</v>
      </c>
      <c r="M11" s="75">
        <f>IF(ISERROR((J11/E11-1)*100),"-",(J11/E11-1)*100)</f>
        <v>-86.338440879115922</v>
      </c>
      <c r="N11" s="66"/>
      <c r="P11" s="55">
        <f>E11</f>
        <v>9742.495787664302</v>
      </c>
      <c r="Q11" s="55">
        <f>J11</f>
        <v>1330.9768218813999</v>
      </c>
    </row>
    <row r="12" spans="1:17" s="44" customFormat="1" ht="15" customHeight="1" x14ac:dyDescent="0.2">
      <c r="A12" s="21" t="s">
        <v>10</v>
      </c>
      <c r="B12" s="74">
        <v>0</v>
      </c>
      <c r="C12" s="74">
        <v>0</v>
      </c>
      <c r="D12" s="74">
        <v>0</v>
      </c>
      <c r="E12" s="74">
        <v>0</v>
      </c>
      <c r="F12" s="73">
        <v>0</v>
      </c>
      <c r="G12" s="74">
        <v>0</v>
      </c>
      <c r="H12" s="74">
        <v>0</v>
      </c>
      <c r="I12" s="74">
        <v>0</v>
      </c>
      <c r="J12" s="74">
        <v>0</v>
      </c>
      <c r="K12" s="73">
        <v>0</v>
      </c>
      <c r="L12" s="73">
        <v>0</v>
      </c>
      <c r="M12" s="72" t="str">
        <f>IF(ISERROR((J12/E12-1)*100),"-",(J12/E12-1)*100)</f>
        <v>-</v>
      </c>
      <c r="N12" s="66"/>
      <c r="P12" s="55">
        <f>E12</f>
        <v>0</v>
      </c>
      <c r="Q12" s="55">
        <f>J12</f>
        <v>0</v>
      </c>
    </row>
    <row r="13" spans="1:17" s="44" customFormat="1" ht="15" customHeight="1" x14ac:dyDescent="0.2">
      <c r="A13" s="61" t="s">
        <v>8</v>
      </c>
      <c r="B13" s="70">
        <v>23121.601310000002</v>
      </c>
      <c r="C13" s="70">
        <v>898.65446684000005</v>
      </c>
      <c r="D13" s="70">
        <v>173.13609</v>
      </c>
      <c r="E13" s="70">
        <v>2056.4347400000006</v>
      </c>
      <c r="F13" s="71">
        <v>26249.826606840004</v>
      </c>
      <c r="G13" s="70">
        <v>1851.83884896</v>
      </c>
      <c r="H13" s="70">
        <v>14602.076499999999</v>
      </c>
      <c r="I13" s="70">
        <v>2149.0155249999998</v>
      </c>
      <c r="J13" s="70">
        <v>202.98616399999997</v>
      </c>
      <c r="K13" s="69">
        <f>SUM(G13:J13)</f>
        <v>18805.91703796</v>
      </c>
      <c r="L13" s="68">
        <f>(J13/$J$16)*100</f>
        <v>0.12241006221572043</v>
      </c>
      <c r="M13" s="67">
        <f>IF(ISERROR((J13/E13-1)*100),"-",(J13/E13-1)*100)</f>
        <v>-90.129219271991104</v>
      </c>
      <c r="N13" s="66"/>
      <c r="P13" s="55">
        <f>E13</f>
        <v>2056.4347400000006</v>
      </c>
      <c r="Q13" s="55">
        <f>J13</f>
        <v>202.98616399999997</v>
      </c>
    </row>
    <row r="14" spans="1:17" s="44" customFormat="1" ht="15" customHeight="1" x14ac:dyDescent="0.2">
      <c r="A14" s="18" t="s">
        <v>7</v>
      </c>
      <c r="B14" s="64">
        <v>21161.313118212489</v>
      </c>
      <c r="C14" s="64">
        <v>6643.8195217904531</v>
      </c>
      <c r="D14" s="64">
        <v>9613.6038468252391</v>
      </c>
      <c r="E14" s="64">
        <v>104748.63956737821</v>
      </c>
      <c r="F14" s="65">
        <v>142167.37605420637</v>
      </c>
      <c r="G14" s="64">
        <v>17675.035691294524</v>
      </c>
      <c r="H14" s="64">
        <v>16770.461786657688</v>
      </c>
      <c r="I14" s="63">
        <v>14510.546652914178</v>
      </c>
      <c r="J14" s="63">
        <v>144693.66737675207</v>
      </c>
      <c r="K14" s="62">
        <f>SUM(G14:J14)</f>
        <v>193649.71150761846</v>
      </c>
      <c r="L14" s="46">
        <f>(J14/$J$16)*100</f>
        <v>87.256985780612027</v>
      </c>
      <c r="M14" s="45">
        <f>IF(ISERROR((J14/E14-1)*100),"-",(J14/E14-1)*100)</f>
        <v>38.134173364303912</v>
      </c>
      <c r="N14" s="24"/>
      <c r="P14" s="55">
        <f>E14</f>
        <v>104748.63956737821</v>
      </c>
      <c r="Q14" s="55">
        <f>J14</f>
        <v>144693.66737675207</v>
      </c>
    </row>
    <row r="15" spans="1:17" s="44" customFormat="1" ht="15" customHeight="1" thickBot="1" x14ac:dyDescent="0.25">
      <c r="A15" s="61" t="s">
        <v>6</v>
      </c>
      <c r="B15" s="59">
        <v>949.52610737855991</v>
      </c>
      <c r="C15" s="59">
        <v>4199.7263751334003</v>
      </c>
      <c r="D15" s="59">
        <v>85.014698818162501</v>
      </c>
      <c r="E15" s="59">
        <v>83.47499991474001</v>
      </c>
      <c r="F15" s="60">
        <v>5317.7421812448647</v>
      </c>
      <c r="G15" s="59">
        <v>60.156187301300001</v>
      </c>
      <c r="H15" s="59">
        <v>101.0232906</v>
      </c>
      <c r="I15" s="59">
        <v>664.60343499999999</v>
      </c>
      <c r="J15" s="59">
        <v>19511.106857319999</v>
      </c>
      <c r="K15" s="58">
        <f>SUM(G15:J15)</f>
        <v>20336.8897702213</v>
      </c>
      <c r="L15" s="57">
        <f>(J15/$J$16)*100</f>
        <v>11.76610147823726</v>
      </c>
      <c r="M15" s="56">
        <f>IF(ISERROR((J15/E15-1)*100),"-",(J15/E15-1)*100)</f>
        <v>23273.593144352588</v>
      </c>
      <c r="N15" s="24"/>
      <c r="P15" s="55">
        <f>E15</f>
        <v>83.47499991474001</v>
      </c>
      <c r="Q15" s="55">
        <f>J15</f>
        <v>19511.106857319999</v>
      </c>
    </row>
    <row r="16" spans="1:17" s="44" customFormat="1" ht="15" customHeight="1" thickBot="1" x14ac:dyDescent="0.25">
      <c r="A16" s="54" t="s">
        <v>5</v>
      </c>
      <c r="B16" s="52">
        <f>SUM(B10:B15)</f>
        <v>46692.206741091046</v>
      </c>
      <c r="C16" s="52">
        <f>SUM(C10:C15)</f>
        <v>13773.097718163852</v>
      </c>
      <c r="D16" s="52">
        <f>SUM(D10:D15)</f>
        <v>18967.141308683404</v>
      </c>
      <c r="E16" s="52">
        <f>SUM(E10:E15)</f>
        <v>116631.04509495726</v>
      </c>
      <c r="F16" s="51">
        <f>SUM(F10:F15)</f>
        <v>196063.49086289553</v>
      </c>
      <c r="G16" s="52">
        <f>SUM(G10:G15)</f>
        <v>22022.031152394426</v>
      </c>
      <c r="H16" s="53">
        <f>SUM(H10:H15)</f>
        <v>40280.013316453886</v>
      </c>
      <c r="I16" s="53">
        <f>SUM(I10:I15)</f>
        <v>27986.588821494177</v>
      </c>
      <c r="J16" s="52">
        <v>165824.73721995347</v>
      </c>
      <c r="K16" s="51">
        <f>SUM(K10:K15)</f>
        <v>256113.37051029596</v>
      </c>
      <c r="L16" s="50">
        <f>SUM(L10:L15)</f>
        <v>99.999999999999986</v>
      </c>
      <c r="M16" s="49">
        <f>IF(ISERROR((J16/E16-1)*100),"-",(J16/E16-1)*100)</f>
        <v>42.178900210440794</v>
      </c>
      <c r="N16" s="24">
        <f>((J16/E16)-1)*100</f>
        <v>42.178900210440794</v>
      </c>
    </row>
    <row r="17" spans="1:20" s="44" customFormat="1" x14ac:dyDescent="0.2">
      <c r="A17" s="38"/>
      <c r="B17" s="47"/>
      <c r="C17" s="47"/>
      <c r="D17" s="47"/>
      <c r="E17" s="47"/>
      <c r="F17" s="47"/>
      <c r="G17" s="47"/>
      <c r="H17" s="47"/>
      <c r="I17" s="47"/>
      <c r="J17" s="47"/>
      <c r="K17" s="47"/>
      <c r="L17" s="46"/>
      <c r="M17" s="45"/>
      <c r="N17" s="24"/>
    </row>
    <row r="18" spans="1:20" s="44" customFormat="1" x14ac:dyDescent="0.2">
      <c r="A18" s="38"/>
      <c r="B18" s="47"/>
      <c r="C18" s="47"/>
      <c r="D18" s="47"/>
      <c r="E18" s="47"/>
      <c r="F18" s="47"/>
      <c r="G18" s="47"/>
      <c r="H18" s="47"/>
      <c r="I18" s="47"/>
      <c r="J18" s="47"/>
      <c r="K18" s="47"/>
      <c r="L18" s="46"/>
      <c r="M18" s="45"/>
      <c r="N18" s="24"/>
    </row>
    <row r="19" spans="1:20" s="44" customFormat="1" x14ac:dyDescent="0.2">
      <c r="A19" s="48" t="s">
        <v>22</v>
      </c>
      <c r="B19" s="47"/>
      <c r="C19" s="47"/>
      <c r="D19" s="47"/>
      <c r="E19" s="47"/>
      <c r="F19" s="47"/>
      <c r="G19" s="47"/>
      <c r="H19" s="47"/>
      <c r="I19" s="47"/>
      <c r="J19" s="47"/>
      <c r="K19" s="47"/>
      <c r="L19" s="46"/>
      <c r="M19" s="45"/>
      <c r="N19" s="24"/>
    </row>
    <row r="20" spans="1:20" s="34" customFormat="1" ht="11.25" x14ac:dyDescent="0.2">
      <c r="A20" s="38" t="s">
        <v>21</v>
      </c>
      <c r="B20" s="43"/>
      <c r="C20" s="42"/>
      <c r="D20" s="41"/>
      <c r="E20" s="41"/>
      <c r="F20" s="41"/>
      <c r="G20" s="40"/>
      <c r="H20" s="40"/>
      <c r="I20" s="40"/>
      <c r="J20" s="40"/>
      <c r="K20" s="40"/>
      <c r="L20" s="39"/>
      <c r="M20" s="39"/>
      <c r="N20" s="39"/>
    </row>
    <row r="21" spans="1:20" s="34" customFormat="1" ht="11.25" x14ac:dyDescent="0.2">
      <c r="A21" s="38" t="s">
        <v>20</v>
      </c>
      <c r="B21" s="37"/>
      <c r="C21" s="37"/>
      <c r="D21" s="37"/>
      <c r="E21" s="37"/>
      <c r="F21" s="37"/>
      <c r="G21" s="37"/>
      <c r="H21" s="37"/>
      <c r="I21" s="37"/>
      <c r="J21" s="37"/>
      <c r="K21" s="37"/>
      <c r="L21" s="37"/>
      <c r="M21" s="37"/>
      <c r="N21" s="37"/>
    </row>
    <row r="22" spans="1:20" s="34" customFormat="1" ht="12" customHeight="1" x14ac:dyDescent="0.2">
      <c r="A22" s="33" t="s">
        <v>19</v>
      </c>
      <c r="B22" s="33"/>
      <c r="C22" s="33"/>
      <c r="D22" s="33"/>
      <c r="E22" s="33"/>
      <c r="F22" s="33"/>
      <c r="G22" s="33"/>
      <c r="H22" s="33"/>
      <c r="I22" s="33"/>
      <c r="J22" s="33"/>
      <c r="K22" s="33"/>
      <c r="L22" s="33"/>
      <c r="M22" s="33"/>
      <c r="N22" s="36"/>
      <c r="O22" s="35"/>
      <c r="P22" s="35"/>
      <c r="Q22" s="35"/>
      <c r="R22" s="35"/>
      <c r="S22" s="35"/>
      <c r="T22" s="35"/>
    </row>
    <row r="23" spans="1:20" ht="20.25" customHeight="1" x14ac:dyDescent="0.2">
      <c r="A23" s="33"/>
      <c r="B23" s="33"/>
      <c r="C23" s="33"/>
      <c r="D23" s="33"/>
      <c r="E23" s="33"/>
      <c r="F23" s="33"/>
      <c r="G23" s="33"/>
      <c r="H23" s="33"/>
      <c r="I23" s="33"/>
      <c r="J23" s="33"/>
      <c r="K23" s="33"/>
      <c r="L23" s="33"/>
      <c r="M23" s="33"/>
      <c r="O23" s="29" t="s">
        <v>18</v>
      </c>
      <c r="P23" s="32" t="s">
        <v>17</v>
      </c>
      <c r="Q23" s="32"/>
      <c r="R23" s="31" t="s">
        <v>16</v>
      </c>
      <c r="S23" s="30" t="s">
        <v>15</v>
      </c>
      <c r="T23" s="2"/>
    </row>
    <row r="24" spans="1:20" x14ac:dyDescent="0.2">
      <c r="O24" s="29"/>
      <c r="P24" s="28" t="s">
        <v>14</v>
      </c>
      <c r="Q24" s="28" t="s">
        <v>13</v>
      </c>
      <c r="R24" s="27"/>
      <c r="S24" s="26"/>
      <c r="T24" s="2"/>
    </row>
    <row r="25" spans="1:20" ht="4.7" customHeight="1" x14ac:dyDescent="0.2">
      <c r="O25" s="25"/>
      <c r="P25" s="24"/>
      <c r="Q25" s="23"/>
      <c r="R25" s="23"/>
      <c r="S25" s="23"/>
      <c r="T25" s="2"/>
    </row>
    <row r="26" spans="1:20" x14ac:dyDescent="0.2">
      <c r="O26" s="21" t="s">
        <v>12</v>
      </c>
      <c r="P26" s="17">
        <f>P10/1000</f>
        <v>0</v>
      </c>
      <c r="Q26" s="16">
        <f>Q10/1000</f>
        <v>8.5999999999999993E-2</v>
      </c>
      <c r="R26" s="15">
        <f>(Q26/$Q$32)*100</f>
        <v>5.1861984792973173E-2</v>
      </c>
      <c r="S26" s="22" t="s">
        <v>9</v>
      </c>
      <c r="T26" s="2"/>
    </row>
    <row r="27" spans="1:20" x14ac:dyDescent="0.2">
      <c r="O27" s="21" t="s">
        <v>11</v>
      </c>
      <c r="P27" s="17">
        <f>P11/1000</f>
        <v>9.7424957876643017</v>
      </c>
      <c r="Q27" s="16">
        <f>Q11/1000</f>
        <v>1.3309768218814</v>
      </c>
      <c r="R27" s="15">
        <f>(Q27/$Q$32)*100</f>
        <v>0.802640694142011</v>
      </c>
      <c r="S27" s="19">
        <f>(Q27/P27-1)*100</f>
        <v>-86.338440879115922</v>
      </c>
      <c r="T27" s="2"/>
    </row>
    <row r="28" spans="1:20" x14ac:dyDescent="0.2">
      <c r="O28" s="21" t="s">
        <v>10</v>
      </c>
      <c r="P28" s="17">
        <f>P12/1000</f>
        <v>0</v>
      </c>
      <c r="Q28" s="16">
        <f>Q12/1000</f>
        <v>0</v>
      </c>
      <c r="R28" s="15">
        <f>(Q28/$Q$32)*100</f>
        <v>0</v>
      </c>
      <c r="S28" s="20" t="s">
        <v>9</v>
      </c>
      <c r="T28" s="2"/>
    </row>
    <row r="29" spans="1:20" ht="13.7" customHeight="1" x14ac:dyDescent="0.2">
      <c r="O29" s="18" t="s">
        <v>8</v>
      </c>
      <c r="P29" s="17">
        <f>P13/1000</f>
        <v>2.0564347400000007</v>
      </c>
      <c r="Q29" s="16">
        <f>Q13/1000</f>
        <v>0.20298616399999997</v>
      </c>
      <c r="R29" s="15">
        <f>(Q29/$Q$32)*100</f>
        <v>0.12241006221572046</v>
      </c>
      <c r="S29" s="19">
        <f>(Q29/P29-1)*100</f>
        <v>-90.129219271991104</v>
      </c>
      <c r="T29" s="2"/>
    </row>
    <row r="30" spans="1:20" ht="18" customHeight="1" x14ac:dyDescent="0.2">
      <c r="O30" s="18" t="s">
        <v>7</v>
      </c>
      <c r="P30" s="17">
        <f>P14/1000</f>
        <v>104.74863956737821</v>
      </c>
      <c r="Q30" s="16">
        <f>Q14/1000</f>
        <v>144.69366737675207</v>
      </c>
      <c r="R30" s="15">
        <f>(Q30/$Q$32)*100</f>
        <v>87.256985780612055</v>
      </c>
      <c r="S30" s="19">
        <f>(Q30/P30-1)*100</f>
        <v>38.134173364303933</v>
      </c>
      <c r="T30" s="2"/>
    </row>
    <row r="31" spans="1:20" x14ac:dyDescent="0.2">
      <c r="O31" s="18" t="s">
        <v>6</v>
      </c>
      <c r="P31" s="17">
        <f>P15/1000</f>
        <v>8.3474999914740014E-2</v>
      </c>
      <c r="Q31" s="16">
        <f>Q15/1000</f>
        <v>19.511106857319998</v>
      </c>
      <c r="R31" s="15">
        <f>(Q31/$Q$32)*100</f>
        <v>11.766101478237262</v>
      </c>
      <c r="S31" s="14">
        <f>(Q31/P31-1)*100</f>
        <v>23273.593144352584</v>
      </c>
      <c r="T31" s="2"/>
    </row>
    <row r="32" spans="1:20" x14ac:dyDescent="0.2">
      <c r="O32" s="13" t="s">
        <v>5</v>
      </c>
      <c r="P32" s="12">
        <f>SUM(P26:P31)</f>
        <v>116.63104509495724</v>
      </c>
      <c r="Q32" s="12">
        <f>SUM(Q26:Q31)</f>
        <v>165.82473721995345</v>
      </c>
      <c r="R32" s="12">
        <f>SUM(R26:R31)</f>
        <v>100.00000000000001</v>
      </c>
      <c r="S32" s="11">
        <f>(Q32/P32-1)*100</f>
        <v>42.178900210440773</v>
      </c>
      <c r="T32" s="2"/>
    </row>
    <row r="33" spans="4:20" x14ac:dyDescent="0.2">
      <c r="O33" s="2"/>
      <c r="P33" s="2"/>
      <c r="Q33" s="2"/>
      <c r="R33" s="2"/>
      <c r="S33" s="2"/>
      <c r="T33" s="2"/>
    </row>
    <row r="34" spans="4:20" x14ac:dyDescent="0.2">
      <c r="O34" s="2"/>
      <c r="P34" s="2"/>
      <c r="Q34" s="2"/>
      <c r="R34" s="2"/>
      <c r="S34" s="2"/>
    </row>
    <row r="37" spans="4:20" x14ac:dyDescent="0.2">
      <c r="D37" s="3"/>
      <c r="E37" s="3"/>
      <c r="F37" s="3"/>
      <c r="G37" s="3"/>
      <c r="H37" s="3"/>
      <c r="I37" s="3"/>
      <c r="J37" s="3"/>
      <c r="K37" s="3"/>
    </row>
    <row r="38" spans="4:20" x14ac:dyDescent="0.2">
      <c r="D38" s="6"/>
      <c r="E38" s="7"/>
      <c r="F38" s="7"/>
      <c r="G38" s="6"/>
      <c r="H38" s="6"/>
      <c r="I38" s="6"/>
      <c r="J38" s="6"/>
      <c r="K38" s="6"/>
    </row>
    <row r="39" spans="4:20" x14ac:dyDescent="0.2">
      <c r="D39" s="6"/>
      <c r="E39" s="7"/>
      <c r="F39" s="7"/>
      <c r="G39" s="6"/>
      <c r="H39" s="6"/>
      <c r="I39" s="6"/>
      <c r="J39" s="6"/>
      <c r="K39" s="6"/>
    </row>
    <row r="40" spans="4:20" x14ac:dyDescent="0.2">
      <c r="D40" s="6"/>
      <c r="E40" s="10" t="s">
        <v>4</v>
      </c>
      <c r="F40" s="10" t="s">
        <v>3</v>
      </c>
      <c r="G40" s="6"/>
      <c r="H40" s="6"/>
      <c r="I40" s="6"/>
      <c r="J40" s="6"/>
      <c r="K40" s="6"/>
      <c r="P40" s="1" t="s">
        <v>2</v>
      </c>
    </row>
    <row r="41" spans="4:20" ht="25.5" x14ac:dyDescent="0.2">
      <c r="D41" s="6"/>
      <c r="E41" s="9">
        <f>D16/1000</f>
        <v>18.967141308683402</v>
      </c>
      <c r="F41" s="9" t="e">
        <f>#REF!/1000</f>
        <v>#REF!</v>
      </c>
      <c r="G41" s="6"/>
      <c r="H41" s="6"/>
      <c r="I41" s="6"/>
      <c r="J41" s="6"/>
      <c r="K41" s="6"/>
      <c r="P41" s="8" t="s">
        <v>1</v>
      </c>
      <c r="Q41" s="8" t="s">
        <v>0</v>
      </c>
    </row>
    <row r="42" spans="4:20" x14ac:dyDescent="0.2">
      <c r="D42" s="6"/>
      <c r="E42" s="7"/>
      <c r="F42" s="7"/>
      <c r="G42" s="6"/>
      <c r="H42" s="6"/>
      <c r="I42" s="6"/>
      <c r="J42" s="6"/>
      <c r="K42" s="6"/>
      <c r="P42" s="5">
        <f>E16/1000</f>
        <v>116.63104509495726</v>
      </c>
      <c r="Q42" s="5">
        <f>J16/1000</f>
        <v>165.82473721995348</v>
      </c>
    </row>
    <row r="43" spans="4:20" x14ac:dyDescent="0.2">
      <c r="D43" s="3"/>
      <c r="E43" s="4"/>
      <c r="F43" s="4"/>
      <c r="G43" s="3"/>
      <c r="H43" s="3"/>
      <c r="I43" s="3"/>
      <c r="J43" s="3"/>
      <c r="K43" s="3"/>
    </row>
    <row r="44" spans="4:20" x14ac:dyDescent="0.2">
      <c r="D44" s="3"/>
      <c r="E44" s="3"/>
      <c r="F44" s="3"/>
      <c r="G44" s="3"/>
      <c r="H44" s="3"/>
      <c r="I44" s="3"/>
      <c r="J44" s="3"/>
      <c r="K44" s="3"/>
    </row>
    <row r="45" spans="4:20" x14ac:dyDescent="0.2">
      <c r="D45" s="3"/>
      <c r="E45" s="3"/>
      <c r="F45" s="3"/>
      <c r="G45" s="3"/>
      <c r="H45" s="3"/>
      <c r="I45" s="3"/>
      <c r="J45" s="3"/>
      <c r="K45" s="3"/>
    </row>
    <row r="46" spans="4:20" x14ac:dyDescent="0.2">
      <c r="D46" s="3"/>
      <c r="E46" s="3"/>
      <c r="F46" s="3"/>
      <c r="G46" s="3"/>
      <c r="H46" s="3"/>
      <c r="I46" s="3"/>
      <c r="J46" s="3"/>
      <c r="K46" s="3"/>
    </row>
    <row r="47" spans="4:20" hidden="1" x14ac:dyDescent="0.2">
      <c r="D47" s="3"/>
      <c r="E47" s="3"/>
      <c r="F47" s="3"/>
      <c r="G47" s="3"/>
      <c r="H47" s="3"/>
      <c r="I47" s="3"/>
      <c r="J47" s="3"/>
      <c r="K47" s="3"/>
    </row>
    <row r="48" spans="4:20" hidden="1" x14ac:dyDescent="0.2"/>
  </sheetData>
  <mergeCells count="10">
    <mergeCell ref="S23:S24"/>
    <mergeCell ref="P23:Q23"/>
    <mergeCell ref="M6:M8"/>
    <mergeCell ref="R23:R24"/>
    <mergeCell ref="B7:F7"/>
    <mergeCell ref="A22:M23"/>
    <mergeCell ref="O23:O24"/>
    <mergeCell ref="L6:L8"/>
    <mergeCell ref="G7:K7"/>
    <mergeCell ref="B6:K6"/>
  </mergeCells>
  <printOptions horizontalCentered="1"/>
  <pageMargins left="0.75" right="0.75" top="0.75" bottom="0.5" header="0" footer="0"/>
  <pageSetup scale="78" firstPageNumber="14" orientation="portrait" horizontalDpi="1200" verticalDpi="1200" r:id="rId1"/>
  <headerFooter alignWithMargins="0">
    <oddFooter>&amp;R&amp;9 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1b</vt:lpstr>
      <vt:lpstr>'1b'!Print_Area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2016-08-12T05:27:04Z</dcterms:created>
  <dcterms:modified xsi:type="dcterms:W3CDTF">2016-08-12T05:27:15Z</dcterms:modified>
</cp:coreProperties>
</file>