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1" sheetId="1" r:id="rId1"/>
  </sheets>
  <definedNames>
    <definedName name="_xlnm.Print_Area" localSheetId="0">'1'!$A$1:$I$53</definedName>
  </definedNames>
  <calcPr calcId="144525"/>
</workbook>
</file>

<file path=xl/calcChain.xml><?xml version="1.0" encoding="utf-8"?>
<calcChain xmlns="http://schemas.openxmlformats.org/spreadsheetml/2006/main">
  <c r="F10" i="1" l="1"/>
  <c r="I10" i="1"/>
  <c r="L10" i="1"/>
  <c r="M10" i="1"/>
  <c r="F11" i="1"/>
  <c r="F14" i="1" s="1"/>
  <c r="H11" i="1"/>
  <c r="I11" i="1"/>
  <c r="L11" i="1"/>
  <c r="M11" i="1"/>
  <c r="F12" i="1"/>
  <c r="I12" i="1"/>
  <c r="L12" i="1"/>
  <c r="L24" i="1" s="1"/>
  <c r="M12" i="1"/>
  <c r="M24" i="1" s="1"/>
  <c r="F13" i="1"/>
  <c r="I13" i="1"/>
  <c r="L13" i="1"/>
  <c r="L25" i="1" s="1"/>
  <c r="M13" i="1"/>
  <c r="B14" i="1"/>
  <c r="C14" i="1"/>
  <c r="D14" i="1"/>
  <c r="E14" i="1"/>
  <c r="G14" i="1"/>
  <c r="H13" i="1" s="1"/>
  <c r="L22" i="1"/>
  <c r="M22" i="1"/>
  <c r="O22" i="1" s="1"/>
  <c r="L23" i="1"/>
  <c r="M23" i="1"/>
  <c r="O23" i="1" s="1"/>
  <c r="M25" i="1"/>
  <c r="O25" i="1" s="1"/>
  <c r="L36" i="1"/>
  <c r="M36" i="1"/>
  <c r="E37" i="1"/>
  <c r="F37" i="1"/>
  <c r="M26" i="1" l="1"/>
  <c r="O24" i="1"/>
  <c r="N24" i="1"/>
  <c r="L26" i="1"/>
  <c r="H10" i="1"/>
  <c r="I14" i="1"/>
  <c r="H12" i="1"/>
  <c r="H14" i="1" l="1"/>
  <c r="N23" i="1"/>
  <c r="O26" i="1"/>
  <c r="N22" i="1"/>
  <c r="N25" i="1"/>
  <c r="N26" i="1" l="1"/>
</calcChain>
</file>

<file path=xl/sharedStrings.xml><?xml version="1.0" encoding="utf-8"?>
<sst xmlns="http://schemas.openxmlformats.org/spreadsheetml/2006/main" count="40" uniqueCount="31">
  <si>
    <t>Q3 2010</t>
  </si>
  <si>
    <t>Q3 2009</t>
  </si>
  <si>
    <t>Q1 
2011</t>
  </si>
  <si>
    <t>Q1 
2010</t>
  </si>
  <si>
    <t>in billion pesos</t>
  </si>
  <si>
    <t>Total</t>
  </si>
  <si>
    <t>SBMA</t>
  </si>
  <si>
    <t>PEZA</t>
  </si>
  <si>
    <t>CDC</t>
  </si>
  <si>
    <t>BOI</t>
  </si>
  <si>
    <t>Q1 2010-Q1 2011</t>
  </si>
  <si>
    <t>Total Q1 2011</t>
  </si>
  <si>
    <t>Q1 2011</t>
  </si>
  <si>
    <t>Q1 2010</t>
  </si>
  <si>
    <t>Growth Rate</t>
  </si>
  <si>
    <t>Percent to</t>
  </si>
  <si>
    <t>Approved FDI</t>
  </si>
  <si>
    <t>Agency</t>
  </si>
  <si>
    <t xml:space="preserve">Sources of basic data: Board of Investments (BOI), Clark Development Corporation (CDC) 
                                     Philippine Economic Zone Authority (PEZA), and Subic Bay Metropolitan Aurhority (SBMA).                                         </t>
  </si>
  <si>
    <t>Details may not add up to totals due to rounding.</t>
  </si>
  <si>
    <t xml:space="preserve">Notes:   </t>
  </si>
  <si>
    <t>Q1</t>
  </si>
  <si>
    <t>Q4</t>
  </si>
  <si>
    <t>Q3</t>
  </si>
  <si>
    <t>Q2</t>
  </si>
  <si>
    <t>Growth Rate
Q1 2010  -   Q1 2011</t>
  </si>
  <si>
    <t>Percent to Total Q1 2011</t>
  </si>
  <si>
    <t>(in million pesos)</t>
  </si>
  <si>
    <t>First Quarter 2010 to First Quarter 2011</t>
  </si>
  <si>
    <t>Total Approved Foreign Direct Investments by Promotion Agency</t>
  </si>
  <si>
    <t>Table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</si>
</sst>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#,##0.0_);[Red]\(#,##0.0\)"/>
    <numFmt numFmtId="167" formatCode="0.0"/>
    <numFmt numFmtId="168" formatCode="#,##0;[Red]#,##0"/>
  </numFmts>
  <fonts count="11" x14ac:knownFonts="1">
    <font>
      <sz val="10"/>
      <name val="Arial"/>
    </font>
    <font>
      <sz val="10"/>
      <name val="Arial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 applyBorder="1"/>
    <xf numFmtId="0" fontId="0" fillId="3" borderId="0" xfId="0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2" fillId="3" borderId="0" xfId="0" applyFont="1" applyFill="1"/>
    <xf numFmtId="0" fontId="3" fillId="3" borderId="0" xfId="0" applyFont="1" applyFill="1"/>
    <xf numFmtId="164" fontId="3" fillId="3" borderId="0" xfId="0" applyNumberFormat="1" applyFont="1" applyFill="1"/>
    <xf numFmtId="43" fontId="0" fillId="2" borderId="1" xfId="0" applyNumberFormat="1" applyFill="1" applyBorder="1"/>
    <xf numFmtId="0" fontId="0" fillId="2" borderId="1" xfId="0" applyFill="1" applyBorder="1"/>
    <xf numFmtId="0" fontId="3" fillId="3" borderId="0" xfId="0" applyFont="1" applyFill="1" applyAlignment="1">
      <alignment horizontal="center"/>
    </xf>
    <xf numFmtId="0" fontId="0" fillId="2" borderId="1" xfId="0" applyFill="1" applyBorder="1" applyAlignment="1">
      <alignment horizontal="center" wrapText="1"/>
    </xf>
    <xf numFmtId="165" fontId="4" fillId="3" borderId="2" xfId="1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165" fontId="0" fillId="4" borderId="0" xfId="1" applyNumberFormat="1" applyFont="1" applyFill="1" applyBorder="1" applyAlignment="1">
      <alignment vertical="center"/>
    </xf>
    <xf numFmtId="165" fontId="0" fillId="4" borderId="0" xfId="1" applyNumberFormat="1" applyFont="1" applyFill="1" applyBorder="1" applyAlignment="1">
      <alignment horizontal="center" vertical="center"/>
    </xf>
    <xf numFmtId="165" fontId="5" fillId="4" borderId="0" xfId="1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165" fontId="0" fillId="3" borderId="0" xfId="1" applyNumberFormat="1" applyFont="1" applyFill="1" applyBorder="1" applyAlignment="1">
      <alignment vertical="center"/>
    </xf>
    <xf numFmtId="165" fontId="0" fillId="3" borderId="0" xfId="1" applyNumberFormat="1" applyFont="1" applyFill="1" applyBorder="1" applyAlignment="1">
      <alignment horizontal="center" vertical="center"/>
    </xf>
    <xf numFmtId="165" fontId="5" fillId="3" borderId="0" xfId="1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wrapText="1"/>
    </xf>
    <xf numFmtId="0" fontId="6" fillId="2" borderId="0" xfId="0" applyFont="1" applyFill="1" applyBorder="1"/>
    <xf numFmtId="0" fontId="7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/>
    <xf numFmtId="0" fontId="6" fillId="3" borderId="0" xfId="0" applyFont="1" applyFill="1" applyBorder="1" applyAlignment="1"/>
    <xf numFmtId="3" fontId="7" fillId="3" borderId="0" xfId="0" quotePrefix="1" applyNumberFormat="1" applyFont="1" applyFill="1" applyBorder="1" applyAlignment="1"/>
    <xf numFmtId="164" fontId="8" fillId="3" borderId="0" xfId="0" quotePrefix="1" applyNumberFormat="1" applyFont="1" applyFill="1" applyBorder="1" applyAlignment="1"/>
    <xf numFmtId="3" fontId="8" fillId="3" borderId="0" xfId="0" applyNumberFormat="1" applyFont="1" applyFill="1" applyBorder="1" applyAlignment="1"/>
    <xf numFmtId="164" fontId="8" fillId="3" borderId="0" xfId="0" applyNumberFormat="1" applyFont="1" applyFill="1" applyBorder="1"/>
    <xf numFmtId="164" fontId="8" fillId="3" borderId="0" xfId="0" applyNumberFormat="1" applyFont="1" applyFill="1" applyBorder="1" applyAlignment="1"/>
    <xf numFmtId="0" fontId="0" fillId="2" borderId="0" xfId="0" applyFill="1" applyBorder="1" applyAlignment="1">
      <alignment vertical="center"/>
    </xf>
    <xf numFmtId="166" fontId="4" fillId="3" borderId="0" xfId="0" applyNumberFormat="1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vertical="center"/>
    </xf>
    <xf numFmtId="166" fontId="4" fillId="3" borderId="5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165" fontId="0" fillId="2" borderId="0" xfId="0" applyNumberFormat="1" applyFill="1" applyBorder="1" applyAlignment="1">
      <alignment vertical="center"/>
    </xf>
    <xf numFmtId="166" fontId="4" fillId="4" borderId="0" xfId="0" applyNumberFormat="1" applyFont="1" applyFill="1" applyBorder="1" applyAlignment="1">
      <alignment horizontal="right" vertical="center"/>
    </xf>
    <xf numFmtId="164" fontId="4" fillId="4" borderId="0" xfId="0" applyNumberFormat="1" applyFont="1" applyFill="1" applyBorder="1" applyAlignment="1">
      <alignment horizontal="right" vertical="center"/>
    </xf>
    <xf numFmtId="165" fontId="5" fillId="4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6" fontId="4" fillId="3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/>
    </xf>
    <xf numFmtId="166" fontId="9" fillId="3" borderId="6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66" fontId="9" fillId="3" borderId="12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66" fontId="9" fillId="3" borderId="16" xfId="0" applyNumberFormat="1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8" xfId="0" applyNumberFormat="1" applyFont="1" applyFill="1" applyBorder="1" applyAlignment="1">
      <alignment horizontal="center" vertical="center"/>
    </xf>
    <xf numFmtId="3" fontId="4" fillId="3" borderId="19" xfId="0" applyNumberFormat="1" applyFont="1" applyFill="1" applyBorder="1" applyAlignment="1">
      <alignment horizontal="center" vertical="center"/>
    </xf>
    <xf numFmtId="3" fontId="4" fillId="3" borderId="20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Continuous"/>
    </xf>
    <xf numFmtId="0" fontId="10" fillId="3" borderId="0" xfId="0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 horizontal="centerContinuous" vertical="center"/>
    </xf>
    <xf numFmtId="0" fontId="10" fillId="3" borderId="0" xfId="0" applyFont="1" applyFill="1" applyBorder="1" applyAlignment="1">
      <alignment horizontal="left" vertical="center"/>
    </xf>
    <xf numFmtId="3" fontId="5" fillId="3" borderId="0" xfId="0" applyNumberFormat="1" applyFont="1" applyFill="1" applyBorder="1" applyAlignment="1">
      <alignment vertical="center"/>
    </xf>
    <xf numFmtId="168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1b
Total Approved FDI
Sem1 2008 and Sem1 2009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887360"/>
        <c:axId val="97901568"/>
      </c:barChart>
      <c:catAx>
        <c:axId val="9788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90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901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 pesos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887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1b
Total Approved FDI
First Quarter, 2010 and 2011</a:t>
            </a:r>
          </a:p>
        </c:rich>
      </c:tx>
      <c:layout>
        <c:manualLayout>
          <c:xMode val="edge"/>
          <c:yMode val="edge"/>
          <c:x val="0.33540437880047602"/>
          <c:y val="1.2254901960784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126609663338"/>
          <c:y val="0.18872594191832759"/>
          <c:w val="0.85921498773734262"/>
          <c:h val="0.688727138688961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olidDmnd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'1'!$L$35:$M$35</c:f>
              <c:strCache>
                <c:ptCount val="2"/>
                <c:pt idx="0">
                  <c:v>Q1 
2010</c:v>
                </c:pt>
                <c:pt idx="1">
                  <c:v>Q1 
2011</c:v>
                </c:pt>
              </c:strCache>
            </c:strRef>
          </c:cat>
          <c:val>
            <c:numRef>
              <c:f>'1'!$L$36:$M$36</c:f>
              <c:numCache>
                <c:formatCode>_(* #,##0.00_);_(* \(#,##0.00\);_(* "-"??_);_(@_)</c:formatCode>
                <c:ptCount val="2"/>
                <c:pt idx="0" formatCode="General">
                  <c:v>46.697340441091043</c:v>
                </c:pt>
                <c:pt idx="1">
                  <c:v>22.022031152394415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7298816"/>
        <c:axId val="98595968"/>
      </c:barChart>
      <c:catAx>
        <c:axId val="6729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59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595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 pesos</a:t>
                </a:r>
              </a:p>
            </c:rich>
          </c:tx>
          <c:layout>
            <c:manualLayout>
              <c:xMode val="edge"/>
              <c:yMode val="edge"/>
              <c:x val="1.0351966873706004E-2"/>
              <c:y val="0.42892259791055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98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
Total Approved FDI
First Quarter, 2010 and 2011</a:t>
            </a:r>
          </a:p>
        </c:rich>
      </c:tx>
      <c:layout>
        <c:manualLayout>
          <c:xMode val="edge"/>
          <c:yMode val="edge"/>
          <c:x val="0.2654873450553194"/>
          <c:y val="1.838235294117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54318924913939"/>
          <c:y val="0.3125"/>
          <c:w val="0.82301122041856911"/>
          <c:h val="0.518382352941176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olidDmnd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'1'!$L$35:$M$35</c:f>
              <c:strCache>
                <c:ptCount val="2"/>
                <c:pt idx="0">
                  <c:v>Q1 
2010</c:v>
                </c:pt>
                <c:pt idx="1">
                  <c:v>Q1 
2011</c:v>
                </c:pt>
              </c:strCache>
            </c:strRef>
          </c:cat>
          <c:val>
            <c:numRef>
              <c:f>'1'!$L$36:$M$36</c:f>
              <c:numCache>
                <c:formatCode>_(* #,##0.00_);_(* \(#,##0.00\);_(* "-"??_);_(@_)</c:formatCode>
                <c:ptCount val="2"/>
                <c:pt idx="0" formatCode="General">
                  <c:v>46.697340441091043</c:v>
                </c:pt>
                <c:pt idx="1">
                  <c:v>22.022031152394415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869056"/>
        <c:axId val="99897344"/>
      </c:barChart>
      <c:catAx>
        <c:axId val="9986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89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7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 pesos</a:t>
                </a:r>
              </a:p>
            </c:rich>
          </c:tx>
          <c:layout>
            <c:manualLayout>
              <c:xMode val="edge"/>
              <c:yMode val="edge"/>
              <c:x val="1.4749262536873156E-2"/>
              <c:y val="0.41544117647058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869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43</xdr:row>
      <xdr:rowOff>0</xdr:rowOff>
    </xdr:from>
    <xdr:to>
      <xdr:col>7</xdr:col>
      <xdr:colOff>781050</xdr:colOff>
      <xdr:row>43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25</xdr:row>
      <xdr:rowOff>142875</xdr:rowOff>
    </xdr:from>
    <xdr:to>
      <xdr:col>7</xdr:col>
      <xdr:colOff>495300</xdr:colOff>
      <xdr:row>50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304800</xdr:colOff>
      <xdr:row>51</xdr:row>
      <xdr:rowOff>85725</xdr:rowOff>
    </xdr:from>
    <xdr:to>
      <xdr:col>14</xdr:col>
      <xdr:colOff>247650</xdr:colOff>
      <xdr:row>67</xdr:row>
      <xdr:rowOff>85725</xdr:rowOff>
    </xdr:to>
    <xdr:graphicFrame macro="">
      <xdr:nvGraphicFramePr>
        <xdr:cNvPr id="4" name="Chart 4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view="pageBreakPreview" zoomScaleNormal="70" zoomScaleSheetLayoutView="65" workbookViewId="0">
      <selection activeCell="I35" sqref="I35"/>
    </sheetView>
  </sheetViews>
  <sheetFormatPr defaultColWidth="8.85546875" defaultRowHeight="12.75" x14ac:dyDescent="0.2"/>
  <cols>
    <col min="1" max="1" width="7.28515625" style="2" customWidth="1"/>
    <col min="2" max="2" width="10.28515625" style="2" bestFit="1" customWidth="1"/>
    <col min="3" max="3" width="10.28515625" style="2" customWidth="1"/>
    <col min="4" max="4" width="10.28515625" style="2" bestFit="1" customWidth="1"/>
    <col min="5" max="5" width="11.28515625" style="2" bestFit="1" customWidth="1"/>
    <col min="6" max="6" width="10.85546875" style="2" bestFit="1" customWidth="1"/>
    <col min="7" max="7" width="9" style="2" bestFit="1" customWidth="1"/>
    <col min="8" max="8" width="10" style="2" customWidth="1"/>
    <col min="9" max="9" width="10.5703125" style="2" customWidth="1"/>
    <col min="10" max="10" width="8.85546875" style="2" customWidth="1"/>
    <col min="11" max="13" width="11.5703125" style="1" customWidth="1"/>
    <col min="14" max="14" width="14.5703125" style="1" customWidth="1"/>
    <col min="15" max="15" width="15.28515625" style="1" customWidth="1"/>
    <col min="16" max="16384" width="8.85546875" style="1"/>
  </cols>
  <sheetData>
    <row r="1" spans="1:13" s="41" customFormat="1" ht="14.1" customHeight="1" x14ac:dyDescent="0.2">
      <c r="A1" s="82" t="s">
        <v>30</v>
      </c>
      <c r="B1" s="78"/>
      <c r="C1" s="78"/>
      <c r="D1" s="78"/>
      <c r="E1" s="78"/>
      <c r="F1" s="78"/>
      <c r="G1" s="78"/>
      <c r="H1" s="78"/>
      <c r="I1" s="78"/>
      <c r="J1" s="78"/>
    </row>
    <row r="2" spans="1:13" s="41" customFormat="1" ht="14.1" customHeight="1" x14ac:dyDescent="0.2">
      <c r="A2" s="54" t="s">
        <v>29</v>
      </c>
      <c r="B2" s="80"/>
      <c r="C2" s="80"/>
      <c r="D2" s="80"/>
      <c r="E2" s="80"/>
      <c r="F2" s="80"/>
      <c r="G2" s="80"/>
      <c r="H2" s="80"/>
      <c r="I2" s="80"/>
      <c r="J2" s="80"/>
    </row>
    <row r="3" spans="1:13" s="41" customFormat="1" ht="14.1" customHeight="1" x14ac:dyDescent="0.2">
      <c r="A3" s="81" t="s">
        <v>28</v>
      </c>
      <c r="B3" s="80"/>
      <c r="C3" s="80"/>
      <c r="D3" s="80"/>
      <c r="E3" s="80"/>
      <c r="F3" s="80"/>
      <c r="G3" s="80"/>
      <c r="H3" s="80"/>
      <c r="I3" s="80"/>
      <c r="J3" s="80"/>
    </row>
    <row r="4" spans="1:13" s="41" customFormat="1" ht="14.1" customHeight="1" x14ac:dyDescent="0.2">
      <c r="A4" s="79" t="s">
        <v>27</v>
      </c>
      <c r="B4" s="78"/>
      <c r="C4" s="78"/>
      <c r="D4" s="78"/>
      <c r="E4" s="78"/>
      <c r="F4" s="78"/>
      <c r="G4" s="78"/>
      <c r="H4" s="78"/>
      <c r="I4" s="78"/>
      <c r="J4" s="78"/>
    </row>
    <row r="5" spans="1:13" ht="14.1" customHeight="1" thickBo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</row>
    <row r="6" spans="1:13" s="41" customFormat="1" ht="15" customHeight="1" x14ac:dyDescent="0.2">
      <c r="A6" s="75"/>
      <c r="B6" s="74" t="s">
        <v>16</v>
      </c>
      <c r="C6" s="73"/>
      <c r="D6" s="73"/>
      <c r="E6" s="73"/>
      <c r="F6" s="73"/>
      <c r="G6" s="73"/>
      <c r="H6" s="72" t="s">
        <v>26</v>
      </c>
      <c r="I6" s="71" t="s">
        <v>25</v>
      </c>
      <c r="J6" s="21"/>
    </row>
    <row r="7" spans="1:13" s="41" customFormat="1" ht="15" customHeight="1" x14ac:dyDescent="0.2">
      <c r="A7" s="70" t="s">
        <v>17</v>
      </c>
      <c r="B7" s="69">
        <v>2010</v>
      </c>
      <c r="C7" s="69"/>
      <c r="D7" s="69"/>
      <c r="E7" s="69"/>
      <c r="F7" s="69"/>
      <c r="G7" s="68">
        <v>2011</v>
      </c>
      <c r="H7" s="67"/>
      <c r="I7" s="66"/>
      <c r="J7" s="21"/>
    </row>
    <row r="8" spans="1:13" s="41" customFormat="1" ht="15" customHeight="1" thickBot="1" x14ac:dyDescent="0.25">
      <c r="A8" s="65"/>
      <c r="B8" s="64" t="s">
        <v>21</v>
      </c>
      <c r="C8" s="63" t="s">
        <v>24</v>
      </c>
      <c r="D8" s="63" t="s">
        <v>23</v>
      </c>
      <c r="E8" s="63" t="s">
        <v>22</v>
      </c>
      <c r="F8" s="63" t="s">
        <v>5</v>
      </c>
      <c r="G8" s="62" t="s">
        <v>21</v>
      </c>
      <c r="H8" s="61"/>
      <c r="I8" s="60"/>
      <c r="J8" s="21"/>
    </row>
    <row r="9" spans="1:13" s="41" customFormat="1" ht="5.0999999999999996" customHeight="1" x14ac:dyDescent="0.2">
      <c r="A9" s="24"/>
      <c r="B9" s="59"/>
      <c r="C9" s="59"/>
      <c r="D9" s="59"/>
      <c r="E9" s="59"/>
      <c r="F9" s="59"/>
      <c r="G9" s="59"/>
      <c r="H9" s="58"/>
      <c r="I9" s="57"/>
      <c r="J9" s="21"/>
    </row>
    <row r="10" spans="1:13" s="41" customFormat="1" ht="15" customHeight="1" x14ac:dyDescent="0.2">
      <c r="A10" s="56" t="s">
        <v>9</v>
      </c>
      <c r="B10" s="20">
        <v>1459.7662055000001</v>
      </c>
      <c r="C10" s="20">
        <v>2030.8973543999996</v>
      </c>
      <c r="D10" s="20">
        <v>9095.3866730400005</v>
      </c>
      <c r="E10" s="20">
        <v>9742.4957876643002</v>
      </c>
      <c r="F10" s="44">
        <f>SUM(B10:E10)</f>
        <v>22328.546020604299</v>
      </c>
      <c r="G10" s="44">
        <v>2435.0004248386003</v>
      </c>
      <c r="H10" s="43">
        <f>(G10/$G$14)*100</f>
        <v>11.057110981217768</v>
      </c>
      <c r="I10" s="42">
        <f>(G10/B10-1)*100</f>
        <v>66.807562448300573</v>
      </c>
      <c r="J10" s="55"/>
      <c r="L10" s="49">
        <f>B10</f>
        <v>1459.7662055000001</v>
      </c>
      <c r="M10" s="49">
        <f>G10</f>
        <v>2435.0004248386003</v>
      </c>
    </row>
    <row r="11" spans="1:13" s="41" customFormat="1" ht="15" customHeight="1" x14ac:dyDescent="0.2">
      <c r="A11" s="53" t="s">
        <v>8</v>
      </c>
      <c r="B11" s="16">
        <v>23121.601310000002</v>
      </c>
      <c r="C11" s="16">
        <v>898.65446684000005</v>
      </c>
      <c r="D11" s="16">
        <v>173.13609</v>
      </c>
      <c r="E11" s="16">
        <v>2056.4347400000001</v>
      </c>
      <c r="F11" s="52">
        <f>SUM(B11:E11)</f>
        <v>26249.826606840001</v>
      </c>
      <c r="G11" s="52">
        <v>1851.8388489600002</v>
      </c>
      <c r="H11" s="51">
        <f>(G11/$G$14)*100</f>
        <v>8.4090283777418637</v>
      </c>
      <c r="I11" s="50">
        <f>(G11/B11-1)*100</f>
        <v>-91.99087111601095</v>
      </c>
      <c r="J11" s="55"/>
      <c r="L11" s="49">
        <f>B11</f>
        <v>23121.601310000002</v>
      </c>
      <c r="M11" s="49">
        <f>G11</f>
        <v>1851.8388489600002</v>
      </c>
    </row>
    <row r="12" spans="1:13" s="41" customFormat="1" ht="15" customHeight="1" x14ac:dyDescent="0.2">
      <c r="A12" s="54" t="s">
        <v>7</v>
      </c>
      <c r="B12" s="20">
        <v>21161.313118212489</v>
      </c>
      <c r="C12" s="20">
        <v>6643.8195217904531</v>
      </c>
      <c r="D12" s="20">
        <v>9613.6038468252409</v>
      </c>
      <c r="E12" s="20">
        <v>104748.63956737834</v>
      </c>
      <c r="F12" s="44">
        <f>SUM(B12:E12)</f>
        <v>142167.37605420651</v>
      </c>
      <c r="G12" s="44">
        <v>17675.035691294514</v>
      </c>
      <c r="H12" s="43">
        <f>(G12/$G$14)*100</f>
        <v>80.260696976503638</v>
      </c>
      <c r="I12" s="42">
        <f>(G12/B12-1)*100</f>
        <v>-16.474768873948143</v>
      </c>
      <c r="J12" s="21"/>
      <c r="L12" s="49">
        <f>B12</f>
        <v>21161.313118212489</v>
      </c>
      <c r="M12" s="49">
        <f>G12</f>
        <v>17675.035691294514</v>
      </c>
    </row>
    <row r="13" spans="1:13" s="41" customFormat="1" ht="15" customHeight="1" thickBot="1" x14ac:dyDescent="0.25">
      <c r="A13" s="53" t="s">
        <v>6</v>
      </c>
      <c r="B13" s="16">
        <v>954.65980737856</v>
      </c>
      <c r="C13" s="16">
        <v>4199.7263751334003</v>
      </c>
      <c r="D13" s="16">
        <v>85.014698818162501</v>
      </c>
      <c r="E13" s="16">
        <v>83.47499991474001</v>
      </c>
      <c r="F13" s="52">
        <f>SUM(B13:E13)</f>
        <v>5322.8758812448623</v>
      </c>
      <c r="G13" s="52">
        <v>60.156187301300008</v>
      </c>
      <c r="H13" s="51">
        <f>(G13/$G$14)*100</f>
        <v>0.27316366453672619</v>
      </c>
      <c r="I13" s="50">
        <f>(G13/B13-1)*100</f>
        <v>-93.698678122158995</v>
      </c>
      <c r="J13" s="21"/>
      <c r="L13" s="49">
        <f>B13</f>
        <v>954.65980737856</v>
      </c>
      <c r="M13" s="49">
        <f>G13</f>
        <v>60.156187301300008</v>
      </c>
    </row>
    <row r="14" spans="1:13" s="41" customFormat="1" ht="15" customHeight="1" thickBot="1" x14ac:dyDescent="0.25">
      <c r="A14" s="48" t="s">
        <v>5</v>
      </c>
      <c r="B14" s="47">
        <f>SUM(B10:B13)</f>
        <v>46697.340441091044</v>
      </c>
      <c r="C14" s="47">
        <f>SUM(C10:C13)</f>
        <v>13773.097718163852</v>
      </c>
      <c r="D14" s="47">
        <f>SUM(D10:D13)</f>
        <v>18967.141308683404</v>
      </c>
      <c r="E14" s="47">
        <f>SUM(E10:E13)</f>
        <v>116631.04509495739</v>
      </c>
      <c r="F14" s="47">
        <f>SUM(F10:F13)</f>
        <v>196068.62456289568</v>
      </c>
      <c r="G14" s="47">
        <f>SUM(G10:G13)</f>
        <v>22022.031152394415</v>
      </c>
      <c r="H14" s="46">
        <f>SUM(H10:H13)</f>
        <v>100</v>
      </c>
      <c r="I14" s="45">
        <f>(G14/B14-1)*100</f>
        <v>-52.840930673181852</v>
      </c>
      <c r="J14" s="21"/>
    </row>
    <row r="15" spans="1:13" s="41" customFormat="1" x14ac:dyDescent="0.2">
      <c r="A15" s="35"/>
      <c r="B15" s="44"/>
      <c r="C15" s="44"/>
      <c r="D15" s="44"/>
      <c r="E15" s="44"/>
      <c r="F15" s="44"/>
      <c r="G15" s="44"/>
      <c r="H15" s="43"/>
      <c r="I15" s="42"/>
      <c r="J15" s="21"/>
    </row>
    <row r="16" spans="1:13" s="32" customFormat="1" ht="11.25" x14ac:dyDescent="0.2">
      <c r="A16" s="35" t="s">
        <v>20</v>
      </c>
      <c r="B16" s="40"/>
      <c r="C16" s="39"/>
      <c r="D16" s="38"/>
      <c r="E16" s="38"/>
      <c r="F16" s="38"/>
      <c r="G16" s="37"/>
      <c r="H16" s="36"/>
      <c r="I16" s="36"/>
      <c r="J16" s="36"/>
    </row>
    <row r="17" spans="1:15" s="32" customFormat="1" ht="11.25" x14ac:dyDescent="0.2">
      <c r="A17" s="35" t="s">
        <v>19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5" s="32" customFormat="1" ht="12" customHeight="1" x14ac:dyDescent="0.2">
      <c r="A18" s="31" t="s">
        <v>18</v>
      </c>
      <c r="B18" s="31"/>
      <c r="C18" s="31"/>
      <c r="D18" s="31"/>
      <c r="E18" s="31"/>
      <c r="F18" s="31"/>
      <c r="G18" s="31"/>
      <c r="H18" s="31"/>
      <c r="I18" s="31"/>
      <c r="J18" s="33"/>
    </row>
    <row r="19" spans="1:15" x14ac:dyDescent="0.2">
      <c r="A19" s="31"/>
      <c r="B19" s="31"/>
      <c r="C19" s="31"/>
      <c r="D19" s="31"/>
      <c r="E19" s="31"/>
      <c r="F19" s="31"/>
      <c r="G19" s="31"/>
      <c r="H19" s="31"/>
      <c r="I19" s="31"/>
      <c r="K19" s="30" t="s">
        <v>17</v>
      </c>
      <c r="L19" s="29" t="s">
        <v>16</v>
      </c>
      <c r="M19" s="29"/>
      <c r="N19" s="28" t="s">
        <v>15</v>
      </c>
      <c r="O19" s="28" t="s">
        <v>14</v>
      </c>
    </row>
    <row r="20" spans="1:15" x14ac:dyDescent="0.2">
      <c r="K20" s="27"/>
      <c r="L20" s="26" t="s">
        <v>13</v>
      </c>
      <c r="M20" s="25" t="s">
        <v>12</v>
      </c>
      <c r="N20" s="25" t="s">
        <v>11</v>
      </c>
      <c r="O20" s="25" t="s">
        <v>10</v>
      </c>
    </row>
    <row r="21" spans="1:15" x14ac:dyDescent="0.2">
      <c r="K21" s="24"/>
      <c r="L21" s="21"/>
      <c r="M21" s="23"/>
      <c r="N21" s="23"/>
      <c r="O21" s="23"/>
    </row>
    <row r="22" spans="1:15" x14ac:dyDescent="0.2">
      <c r="K22" s="22" t="s">
        <v>9</v>
      </c>
      <c r="L22" s="20">
        <f>L10/1000</f>
        <v>1.4597662055</v>
      </c>
      <c r="M22" s="20">
        <f>M10/1000</f>
        <v>2.4350004248386004</v>
      </c>
      <c r="N22" s="19">
        <f>(M22/$M$26)*100</f>
        <v>11.057110981217766</v>
      </c>
      <c r="O22" s="18">
        <f>((M22/L22)-1)*100</f>
        <v>66.807562448300573</v>
      </c>
    </row>
    <row r="23" spans="1:15" x14ac:dyDescent="0.2">
      <c r="K23" s="17" t="s">
        <v>8</v>
      </c>
      <c r="L23" s="16">
        <f>L11/1000</f>
        <v>23.121601310000003</v>
      </c>
      <c r="M23" s="16">
        <f>M11/1000</f>
        <v>1.8518388489600002</v>
      </c>
      <c r="N23" s="15">
        <f>(M23/$M$26)*100</f>
        <v>8.4090283777418637</v>
      </c>
      <c r="O23" s="14">
        <f>((M23/L23)-1)*100</f>
        <v>-91.99087111601095</v>
      </c>
    </row>
    <row r="24" spans="1:15" x14ac:dyDescent="0.2">
      <c r="K24" s="21" t="s">
        <v>7</v>
      </c>
      <c r="L24" s="20">
        <f>L12/1000</f>
        <v>21.16131311821249</v>
      </c>
      <c r="M24" s="20">
        <f>M12/1000</f>
        <v>17.675035691294514</v>
      </c>
      <c r="N24" s="19">
        <f>(M24/$M$26)*100</f>
        <v>80.260696976503638</v>
      </c>
      <c r="O24" s="18">
        <f>((M24/L24)-1)*100</f>
        <v>-16.474768873948143</v>
      </c>
    </row>
    <row r="25" spans="1:15" x14ac:dyDescent="0.2">
      <c r="K25" s="17" t="s">
        <v>6</v>
      </c>
      <c r="L25" s="16">
        <f>L13/1000</f>
        <v>0.95465980737856004</v>
      </c>
      <c r="M25" s="16">
        <f>M13/1000</f>
        <v>6.0156187301300006E-2</v>
      </c>
      <c r="N25" s="15">
        <f>(M25/$M$26)*100</f>
        <v>0.27316366453672614</v>
      </c>
      <c r="O25" s="14">
        <f>((M25/L25)-1)*100</f>
        <v>-93.698678122158995</v>
      </c>
    </row>
    <row r="26" spans="1:15" x14ac:dyDescent="0.2">
      <c r="K26" s="13" t="s">
        <v>5</v>
      </c>
      <c r="L26" s="12">
        <f>SUM(L22:L25)</f>
        <v>46.697340441091058</v>
      </c>
      <c r="M26" s="12">
        <f>SUM(M22:M25)</f>
        <v>22.022031152394415</v>
      </c>
      <c r="N26" s="12">
        <f>SUM(N22:N25)</f>
        <v>100</v>
      </c>
      <c r="O26" s="12">
        <f>((M26/L26)-1)*100</f>
        <v>-52.840930673181866</v>
      </c>
    </row>
    <row r="33" spans="4:13" x14ac:dyDescent="0.2">
      <c r="D33" s="3"/>
      <c r="E33" s="3"/>
      <c r="F33" s="3"/>
      <c r="G33" s="3"/>
    </row>
    <row r="34" spans="4:13" x14ac:dyDescent="0.2">
      <c r="D34" s="5"/>
      <c r="E34" s="6"/>
      <c r="F34" s="6"/>
      <c r="G34" s="5"/>
      <c r="L34" s="1" t="s">
        <v>4</v>
      </c>
    </row>
    <row r="35" spans="4:13" ht="25.5" x14ac:dyDescent="0.2">
      <c r="D35" s="5"/>
      <c r="E35" s="6"/>
      <c r="F35" s="6"/>
      <c r="G35" s="5"/>
      <c r="L35" s="11" t="s">
        <v>3</v>
      </c>
      <c r="M35" s="11" t="s">
        <v>2</v>
      </c>
    </row>
    <row r="36" spans="4:13" x14ac:dyDescent="0.2">
      <c r="D36" s="5"/>
      <c r="E36" s="10" t="s">
        <v>1</v>
      </c>
      <c r="F36" s="10" t="s">
        <v>0</v>
      </c>
      <c r="G36" s="5"/>
      <c r="L36" s="9">
        <f>B14/1000</f>
        <v>46.697340441091043</v>
      </c>
      <c r="M36" s="8">
        <f>G14/1000</f>
        <v>22.022031152394415</v>
      </c>
    </row>
    <row r="37" spans="4:13" x14ac:dyDescent="0.2">
      <c r="D37" s="5"/>
      <c r="E37" s="7">
        <f>D14/1000</f>
        <v>18.967141308683402</v>
      </c>
      <c r="F37" s="7" t="e">
        <f>#REF!/1000</f>
        <v>#REF!</v>
      </c>
      <c r="G37" s="5"/>
    </row>
    <row r="38" spans="4:13" x14ac:dyDescent="0.2">
      <c r="D38" s="5"/>
      <c r="E38" s="6"/>
      <c r="F38" s="6"/>
      <c r="G38" s="5"/>
    </row>
    <row r="39" spans="4:13" x14ac:dyDescent="0.2">
      <c r="D39" s="3"/>
      <c r="E39" s="4"/>
      <c r="F39" s="4"/>
      <c r="G39" s="3"/>
    </row>
    <row r="40" spans="4:13" x14ac:dyDescent="0.2">
      <c r="D40" s="3"/>
      <c r="E40" s="3"/>
      <c r="F40" s="3"/>
      <c r="G40" s="3"/>
    </row>
    <row r="41" spans="4:13" x14ac:dyDescent="0.2">
      <c r="D41" s="3"/>
      <c r="E41" s="3"/>
      <c r="F41" s="3"/>
      <c r="G41" s="3"/>
    </row>
    <row r="42" spans="4:13" x14ac:dyDescent="0.2">
      <c r="D42" s="3"/>
      <c r="E42" s="3"/>
      <c r="F42" s="3"/>
      <c r="G42" s="3"/>
    </row>
    <row r="43" spans="4:13" hidden="1" x14ac:dyDescent="0.2">
      <c r="D43" s="3"/>
      <c r="E43" s="3"/>
      <c r="F43" s="3"/>
      <c r="G43" s="3"/>
    </row>
    <row r="44" spans="4:13" hidden="1" x14ac:dyDescent="0.2"/>
  </sheetData>
  <mergeCells count="7">
    <mergeCell ref="L19:M19"/>
    <mergeCell ref="H6:H8"/>
    <mergeCell ref="I6:I8"/>
    <mergeCell ref="B7:F7"/>
    <mergeCell ref="B6:G6"/>
    <mergeCell ref="A18:I19"/>
    <mergeCell ref="K19:K20"/>
  </mergeCells>
  <pageMargins left="0.92" right="0.37" top="1.1299999999999999" bottom="1" header="0.5" footer="0.5"/>
  <pageSetup paperSize="9" firstPageNumber="14" orientation="portrait" useFirstPageNumber="1" r:id="rId1"/>
  <headerFooter alignWithMargins="0">
    <oddFooter>&amp;R&amp;"Arial,Bold"&amp;P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2016-08-12T05:31:22Z</dcterms:created>
  <dcterms:modified xsi:type="dcterms:W3CDTF">2016-08-12T05:31:38Z</dcterms:modified>
</cp:coreProperties>
</file>