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5" windowWidth="21075" windowHeight="10035"/>
  </bookViews>
  <sheets>
    <sheet name="2a" sheetId="1" r:id="rId1"/>
  </sheets>
  <externalReferences>
    <externalReference r:id="rId2"/>
  </externalReferences>
  <definedNames>
    <definedName name="_xlnm.Print_Area" localSheetId="0">'2a'!$A$1:$M$65</definedName>
  </definedNames>
  <calcPr calcId="144525"/>
</workbook>
</file>

<file path=xl/calcChain.xml><?xml version="1.0" encoding="utf-8"?>
<calcChain xmlns="http://schemas.openxmlformats.org/spreadsheetml/2006/main">
  <c r="A3" i="1" l="1"/>
  <c r="L6" i="1"/>
  <c r="M6" i="1"/>
  <c r="P7" i="1"/>
  <c r="Q11" i="1" s="1"/>
  <c r="B8" i="1"/>
  <c r="C8" i="1"/>
  <c r="D8" i="1"/>
  <c r="E8" i="1"/>
  <c r="P8" i="1"/>
  <c r="F10" i="1"/>
  <c r="K10" i="1"/>
  <c r="M10" i="1"/>
  <c r="U10" i="1"/>
  <c r="W10" i="1"/>
  <c r="Y10" i="1"/>
  <c r="Z10" i="1" s="1"/>
  <c r="F11" i="1"/>
  <c r="K11" i="1"/>
  <c r="M11" i="1"/>
  <c r="U11" i="1"/>
  <c r="W11" i="1"/>
  <c r="F12" i="1"/>
  <c r="K12" i="1"/>
  <c r="M12" i="1"/>
  <c r="U12" i="1"/>
  <c r="W12" i="1"/>
  <c r="F13" i="1"/>
  <c r="K13" i="1"/>
  <c r="M13" i="1"/>
  <c r="U13" i="1"/>
  <c r="F14" i="1"/>
  <c r="K14" i="1"/>
  <c r="K31" i="1" s="1"/>
  <c r="M14" i="1"/>
  <c r="Q14" i="1"/>
  <c r="F15" i="1"/>
  <c r="K15" i="1"/>
  <c r="M15" i="1"/>
  <c r="U15" i="1"/>
  <c r="F16" i="1"/>
  <c r="K16" i="1"/>
  <c r="M16" i="1"/>
  <c r="Q16" i="1"/>
  <c r="F17" i="1"/>
  <c r="K17" i="1"/>
  <c r="M17" i="1"/>
  <c r="U17" i="1"/>
  <c r="F18" i="1"/>
  <c r="K18" i="1"/>
  <c r="M18" i="1"/>
  <c r="Q18" i="1"/>
  <c r="F19" i="1"/>
  <c r="K19" i="1"/>
  <c r="M19" i="1"/>
  <c r="U19" i="1"/>
  <c r="F20" i="1"/>
  <c r="K20" i="1"/>
  <c r="M20" i="1"/>
  <c r="Q20" i="1"/>
  <c r="F21" i="1"/>
  <c r="K21" i="1"/>
  <c r="M21" i="1"/>
  <c r="T21" i="1"/>
  <c r="U21" i="1" s="1"/>
  <c r="F22" i="1"/>
  <c r="K22" i="1"/>
  <c r="M22" i="1"/>
  <c r="F23" i="1"/>
  <c r="K23" i="1"/>
  <c r="M23" i="1"/>
  <c r="F24" i="1"/>
  <c r="K24" i="1"/>
  <c r="M24" i="1"/>
  <c r="S24" i="1"/>
  <c r="U24" i="1" s="1"/>
  <c r="F25" i="1"/>
  <c r="K25" i="1"/>
  <c r="M25" i="1"/>
  <c r="F26" i="1"/>
  <c r="K26" i="1"/>
  <c r="M26" i="1"/>
  <c r="F27" i="1"/>
  <c r="K27" i="1"/>
  <c r="M27" i="1"/>
  <c r="S27" i="1"/>
  <c r="F28" i="1"/>
  <c r="K28" i="1"/>
  <c r="M28" i="1"/>
  <c r="Q28" i="1"/>
  <c r="F29" i="1"/>
  <c r="K29" i="1"/>
  <c r="M29" i="1"/>
  <c r="Q29" i="1"/>
  <c r="F30" i="1"/>
  <c r="K30" i="1"/>
  <c r="M30" i="1"/>
  <c r="Q30" i="1"/>
  <c r="T30" i="1"/>
  <c r="B31" i="1"/>
  <c r="C31" i="1"/>
  <c r="D31" i="1"/>
  <c r="E31" i="1"/>
  <c r="F31" i="1"/>
  <c r="G31" i="1"/>
  <c r="H31" i="1"/>
  <c r="I31" i="1"/>
  <c r="J31" i="1"/>
  <c r="L14" i="1" s="1"/>
  <c r="O65" i="1"/>
  <c r="P65" i="1" s="1"/>
  <c r="T26" i="1" l="1"/>
  <c r="L26" i="1"/>
  <c r="L23" i="1"/>
  <c r="L19" i="1"/>
  <c r="L15" i="1"/>
  <c r="L10" i="1"/>
  <c r="L29" i="1"/>
  <c r="L27" i="1"/>
  <c r="Q26" i="1"/>
  <c r="Q23" i="1"/>
  <c r="U20" i="1"/>
  <c r="L20" i="1"/>
  <c r="Q19" i="1"/>
  <c r="U16" i="1"/>
  <c r="L16" i="1"/>
  <c r="Q15" i="1"/>
  <c r="Q10" i="1"/>
  <c r="L25" i="1"/>
  <c r="L24" i="1"/>
  <c r="L22" i="1"/>
  <c r="L21" i="1"/>
  <c r="L17" i="1"/>
  <c r="N17" i="1" s="1"/>
  <c r="L13" i="1"/>
  <c r="L12" i="1"/>
  <c r="L11" i="1"/>
  <c r="M31" i="1"/>
  <c r="L30" i="1"/>
  <c r="L28" i="1"/>
  <c r="Q27" i="1"/>
  <c r="Q25" i="1"/>
  <c r="Q24" i="1"/>
  <c r="Q22" i="1"/>
  <c r="Q21" i="1"/>
  <c r="U18" i="1"/>
  <c r="L18" i="1"/>
  <c r="Q17" i="1"/>
  <c r="U14" i="1"/>
  <c r="Q13" i="1"/>
  <c r="Q12" i="1"/>
  <c r="N25" i="1" l="1"/>
  <c r="N19" i="1"/>
  <c r="N11" i="1"/>
  <c r="N21" i="1"/>
  <c r="N23" i="1"/>
  <c r="N18" i="1"/>
  <c r="N30" i="1"/>
  <c r="N12" i="1"/>
  <c r="N22" i="1"/>
  <c r="N20" i="1"/>
  <c r="N10" i="1"/>
  <c r="L31" i="1"/>
  <c r="N26" i="1"/>
  <c r="N14" i="1"/>
  <c r="N13" i="1"/>
  <c r="N24" i="1"/>
  <c r="N16" i="1"/>
  <c r="N29" i="1"/>
  <c r="N15" i="1"/>
  <c r="N28" i="1"/>
</calcChain>
</file>

<file path=xl/sharedStrings.xml><?xml version="1.0" encoding="utf-8"?>
<sst xmlns="http://schemas.openxmlformats.org/spreadsheetml/2006/main" count="78" uniqueCount="36">
  <si>
    <t xml:space="preserve">Sources of basic data: Board of Investments (BOI), Clark Development Corporation (CDC), Cagayan Economic Zone Authority (CEZA)
                                     Philippine Economic Zone Authority (PEZA), Subic Bay Metropolitan Aurhority (SBMA),
                                      Authority of the Freeport Area of Bataan (AFAB), and Board of Investments ARMM (BOI ARMM).                                   </t>
  </si>
  <si>
    <t>Details may not add up to totals due to rounding.</t>
  </si>
  <si>
    <t xml:space="preserve">Notes:   </t>
  </si>
  <si>
    <r>
      <t>r</t>
    </r>
    <r>
      <rPr>
        <sz val="8"/>
        <rFont val="Arial"/>
        <family val="2"/>
      </rPr>
      <t xml:space="preserve"> revised figure for PEZA</t>
    </r>
  </si>
  <si>
    <t>Total</t>
  </si>
  <si>
    <t>Others</t>
  </si>
  <si>
    <t>India</t>
  </si>
  <si>
    <t>USA</t>
  </si>
  <si>
    <t>Hongkong</t>
  </si>
  <si>
    <t>UK</t>
  </si>
  <si>
    <t>Malaysia</t>
  </si>
  <si>
    <t>-</t>
  </si>
  <si>
    <t>Thailand</t>
  </si>
  <si>
    <t>Denmark</t>
  </si>
  <si>
    <t>Taiwan</t>
  </si>
  <si>
    <t>China, People's Republic of</t>
  </si>
  <si>
    <t>Switzerland</t>
  </si>
  <si>
    <t>Australia</t>
  </si>
  <si>
    <t>Singapore</t>
  </si>
  <si>
    <t>Netherlands</t>
  </si>
  <si>
    <t>Canada</t>
  </si>
  <si>
    <t>Korea</t>
  </si>
  <si>
    <t>Germany</t>
  </si>
  <si>
    <t>Japan</t>
  </si>
  <si>
    <t>France</t>
  </si>
  <si>
    <t>Cayman Islands</t>
  </si>
  <si>
    <t>British Virgin Islands</t>
  </si>
  <si>
    <t>Q4</t>
  </si>
  <si>
    <r>
      <t>Q3</t>
    </r>
    <r>
      <rPr>
        <b/>
        <vertAlign val="superscript"/>
        <sz val="10"/>
        <rFont val="Arial"/>
        <family val="2"/>
      </rPr>
      <t xml:space="preserve"> </t>
    </r>
  </si>
  <si>
    <r>
      <t>Q2</t>
    </r>
    <r>
      <rPr>
        <b/>
        <vertAlign val="superscript"/>
        <sz val="10"/>
        <rFont val="Arial"/>
        <family val="2"/>
      </rPr>
      <t>r</t>
    </r>
  </si>
  <si>
    <t>Q1</t>
  </si>
  <si>
    <t>Country</t>
  </si>
  <si>
    <t>Approved FI</t>
  </si>
  <si>
    <t>(in million pesos)</t>
  </si>
  <si>
    <t>Total Approved Foreign Investments by Country of Investor</t>
  </si>
  <si>
    <t>Table 2a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</si>
</sst>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_(* #,##0.0_);_(* \(#,##0.0\);_(* &quot;-&quot;??_);_(@_)"/>
    <numFmt numFmtId="165" formatCode="#,##0.0"/>
    <numFmt numFmtId="166" formatCode="#,##0.00000000000"/>
    <numFmt numFmtId="167" formatCode="#,##0.00000"/>
    <numFmt numFmtId="168" formatCode="_(* #,##0_);_(* \(#,##0\);_(* &quot;-&quot;??_);_(@_)"/>
    <numFmt numFmtId="169" formatCode="#,##0.0_);[Red]\(#,##0.0\)"/>
    <numFmt numFmtId="170" formatCode="_(* #,##0.0_);_(* \(#,##0.0\);_(* &quot;-&quot;?_);_(@_)"/>
    <numFmt numFmtId="171" formatCode="#,##0;[Red]#,##0"/>
    <numFmt numFmtId="172" formatCode="General_)"/>
  </numFmts>
  <fonts count="17" x14ac:knownFonts="1">
    <font>
      <sz val="10"/>
      <name val="Arial"/>
    </font>
    <font>
      <sz val="11"/>
      <color theme="1"/>
      <name val="Calibri"/>
      <family val="2"/>
      <scheme val="minor"/>
    </font>
    <font>
      <sz val="10"/>
      <name val="Arial"/>
    </font>
    <font>
      <sz val="10"/>
      <name val="Arial"/>
      <family val="2"/>
    </font>
    <font>
      <u/>
      <sz val="10"/>
      <name val="Arial"/>
      <family val="2"/>
    </font>
    <font>
      <u/>
      <sz val="10"/>
      <color indexed="9"/>
      <name val="Arial"/>
      <family val="2"/>
    </font>
    <font>
      <sz val="10"/>
      <color indexed="9"/>
      <name val="Arial"/>
      <family val="2"/>
    </font>
    <font>
      <b/>
      <sz val="10"/>
      <name val="Arial"/>
      <family val="2"/>
    </font>
    <font>
      <sz val="8"/>
      <name val="Arial"/>
      <family val="2"/>
    </font>
    <font>
      <i/>
      <sz val="8"/>
      <name val="Arial"/>
      <family val="2"/>
    </font>
    <font>
      <i/>
      <sz val="8"/>
      <color indexed="9"/>
      <name val="Arial"/>
      <family val="2"/>
    </font>
    <font>
      <i/>
      <sz val="8"/>
      <color rgb="FFFF0000"/>
      <name val="Arial"/>
      <family val="2"/>
    </font>
    <font>
      <vertAlign val="superscript"/>
      <sz val="8"/>
      <name val="Arial"/>
      <family val="2"/>
    </font>
    <font>
      <b/>
      <sz val="9"/>
      <name val="Arial"/>
      <family val="2"/>
    </font>
    <font>
      <b/>
      <vertAlign val="superscript"/>
      <sz val="10"/>
      <name val="Arial"/>
      <family val="2"/>
    </font>
    <font>
      <b/>
      <i/>
      <sz val="10"/>
      <name val="Arial"/>
      <family val="2"/>
    </font>
    <font>
      <sz val="12"/>
      <name val="Helv"/>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s>
  <borders count="19">
    <border>
      <left/>
      <right/>
      <top/>
      <bottom/>
      <diagonal/>
    </border>
    <border>
      <left/>
      <right/>
      <top style="thin">
        <color indexed="8"/>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s>
  <cellStyleXfs count="15">
    <xf numFmtId="0" fontId="0" fillId="0" borderId="0"/>
    <xf numFmtId="43" fontId="2" fillId="0" borderId="0" applyFont="0" applyFill="0" applyBorder="0" applyAlignment="0" applyProtection="0"/>
    <xf numFmtId="9" fontId="2"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0" fontId="3" fillId="0" borderId="0"/>
    <xf numFmtId="0" fontId="3" fillId="0" borderId="0"/>
    <xf numFmtId="0" fontId="1" fillId="0" borderId="0"/>
    <xf numFmtId="9" fontId="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110">
    <xf numFmtId="0" fontId="0" fillId="0" borderId="0" xfId="0"/>
    <xf numFmtId="0" fontId="3" fillId="2" borderId="0" xfId="0" applyFont="1" applyFill="1"/>
    <xf numFmtId="0" fontId="3" fillId="2" borderId="0" xfId="0" applyFont="1" applyFill="1" applyAlignment="1">
      <alignment wrapText="1"/>
    </xf>
    <xf numFmtId="0" fontId="4" fillId="2" borderId="0" xfId="0" applyFont="1" applyFill="1"/>
    <xf numFmtId="0" fontId="5" fillId="2" borderId="0" xfId="0" applyFont="1" applyFill="1"/>
    <xf numFmtId="0" fontId="6" fillId="2" borderId="0" xfId="0" applyFont="1" applyFill="1"/>
    <xf numFmtId="43" fontId="3" fillId="2" borderId="0" xfId="0" applyNumberFormat="1" applyFont="1" applyFill="1"/>
    <xf numFmtId="164" fontId="3" fillId="2" borderId="0" xfId="1" applyNumberFormat="1" applyFont="1" applyFill="1" applyAlignment="1">
      <alignment horizontal="right"/>
    </xf>
    <xf numFmtId="165" fontId="7" fillId="2" borderId="0" xfId="0" applyNumberFormat="1" applyFont="1" applyFill="1" applyBorder="1" applyAlignment="1">
      <alignment vertical="center"/>
    </xf>
    <xf numFmtId="164" fontId="3" fillId="2" borderId="0" xfId="0" applyNumberFormat="1" applyFont="1" applyFill="1"/>
    <xf numFmtId="0" fontId="8" fillId="2" borderId="0" xfId="0" applyFont="1" applyFill="1"/>
    <xf numFmtId="0" fontId="8" fillId="2" borderId="0" xfId="0" applyFont="1" applyFill="1" applyBorder="1" applyAlignment="1">
      <alignment horizontal="left" wrapText="1"/>
    </xf>
    <xf numFmtId="166" fontId="9" fillId="2" borderId="0" xfId="0" applyNumberFormat="1" applyFont="1" applyFill="1" applyBorder="1" applyAlignment="1">
      <alignment horizontal="left"/>
    </xf>
    <xf numFmtId="3" fontId="9" fillId="2" borderId="0" xfId="0" applyNumberFormat="1" applyFont="1" applyFill="1" applyBorder="1" applyAlignment="1"/>
    <xf numFmtId="167" fontId="9" fillId="2" borderId="0" xfId="0" applyNumberFormat="1" applyFont="1" applyFill="1" applyBorder="1" applyAlignment="1"/>
    <xf numFmtId="0" fontId="8" fillId="2" borderId="0" xfId="0" applyFont="1" applyFill="1" applyBorder="1" applyAlignment="1"/>
    <xf numFmtId="4" fontId="9" fillId="2" borderId="0" xfId="0" quotePrefix="1" applyNumberFormat="1" applyFont="1" applyFill="1" applyBorder="1" applyAlignment="1"/>
    <xf numFmtId="3" fontId="9" fillId="2" borderId="0" xfId="0" quotePrefix="1" applyNumberFormat="1" applyFont="1" applyFill="1" applyBorder="1" applyAlignment="1"/>
    <xf numFmtId="165" fontId="10" fillId="2" borderId="0" xfId="0" quotePrefix="1" applyNumberFormat="1" applyFont="1" applyFill="1" applyBorder="1" applyAlignment="1"/>
    <xf numFmtId="165" fontId="11" fillId="2" borderId="0" xfId="0" quotePrefix="1" applyNumberFormat="1" applyFont="1" applyFill="1" applyBorder="1" applyAlignment="1"/>
    <xf numFmtId="3" fontId="10" fillId="2" borderId="0" xfId="0" applyNumberFormat="1" applyFont="1" applyFill="1" applyBorder="1" applyAlignment="1"/>
    <xf numFmtId="165" fontId="10" fillId="2" borderId="0" xfId="0" applyNumberFormat="1" applyFont="1" applyFill="1" applyBorder="1"/>
    <xf numFmtId="165" fontId="10" fillId="2" borderId="0" xfId="0" applyNumberFormat="1" applyFont="1" applyFill="1" applyBorder="1" applyAlignment="1"/>
    <xf numFmtId="0" fontId="3" fillId="2" borderId="0" xfId="0" applyFont="1" applyFill="1" applyAlignment="1">
      <alignment vertical="center"/>
    </xf>
    <xf numFmtId="168" fontId="0" fillId="0" borderId="1" xfId="0" applyNumberFormat="1" applyBorder="1"/>
    <xf numFmtId="169" fontId="7" fillId="2" borderId="0" xfId="1" applyNumberFormat="1" applyFont="1" applyFill="1" applyBorder="1" applyAlignment="1">
      <alignment horizontal="right" vertical="center"/>
    </xf>
    <xf numFmtId="169" fontId="7" fillId="2" borderId="0" xfId="0" applyNumberFormat="1" applyFont="1" applyFill="1" applyBorder="1" applyAlignment="1">
      <alignment horizontal="right" vertical="center"/>
    </xf>
    <xf numFmtId="0" fontId="12" fillId="2" borderId="0" xfId="0" applyFont="1" applyFill="1" applyBorder="1" applyAlignment="1"/>
    <xf numFmtId="169" fontId="7" fillId="2" borderId="2" xfId="1" applyNumberFormat="1" applyFont="1" applyFill="1" applyBorder="1" applyAlignment="1">
      <alignment horizontal="right" vertical="center"/>
    </xf>
    <xf numFmtId="169" fontId="7" fillId="2" borderId="3" xfId="1" applyNumberFormat="1" applyFont="1" applyFill="1" applyBorder="1" applyAlignment="1">
      <alignment horizontal="right" vertical="center"/>
    </xf>
    <xf numFmtId="169" fontId="7" fillId="2" borderId="2" xfId="0" applyNumberFormat="1" applyFont="1" applyFill="1" applyBorder="1" applyAlignment="1">
      <alignment horizontal="right" vertical="center"/>
    </xf>
    <xf numFmtId="169" fontId="7" fillId="2" borderId="3" xfId="0" applyNumberFormat="1" applyFont="1" applyFill="1" applyBorder="1" applyAlignment="1">
      <alignment horizontal="right" vertical="center"/>
    </xf>
    <xf numFmtId="0" fontId="7" fillId="2" borderId="2" xfId="0" applyFont="1" applyFill="1" applyBorder="1" applyAlignment="1">
      <alignment horizontal="left" vertical="center" indent="1"/>
    </xf>
    <xf numFmtId="43" fontId="3" fillId="2" borderId="0" xfId="0" applyNumberFormat="1" applyFont="1" applyFill="1" applyAlignment="1">
      <alignment vertical="center"/>
    </xf>
    <xf numFmtId="164" fontId="0" fillId="0" borderId="3" xfId="0" applyNumberFormat="1" applyBorder="1"/>
    <xf numFmtId="10" fontId="3" fillId="2" borderId="0" xfId="2" applyNumberFormat="1" applyFont="1" applyFill="1" applyAlignment="1">
      <alignment vertical="center"/>
    </xf>
    <xf numFmtId="164" fontId="3" fillId="0" borderId="3" xfId="3" applyNumberFormat="1" applyBorder="1"/>
    <xf numFmtId="165" fontId="7" fillId="0" borderId="0" xfId="3" applyNumberFormat="1" applyFont="1" applyFill="1" applyBorder="1" applyAlignment="1">
      <alignment vertical="center"/>
    </xf>
    <xf numFmtId="169" fontId="7" fillId="0" borderId="3" xfId="1" applyNumberFormat="1" applyFont="1" applyFill="1" applyBorder="1" applyAlignment="1">
      <alignment horizontal="right" vertical="center"/>
    </xf>
    <xf numFmtId="170" fontId="7" fillId="2" borderId="0" xfId="0" applyNumberFormat="1" applyFont="1" applyFill="1" applyBorder="1"/>
    <xf numFmtId="164" fontId="3" fillId="3" borderId="0" xfId="4" applyNumberFormat="1" applyFont="1" applyFill="1" applyAlignment="1">
      <alignment horizontal="right" vertical="center"/>
    </xf>
    <xf numFmtId="164" fontId="7" fillId="0" borderId="3" xfId="0" applyNumberFormat="1" applyFont="1" applyFill="1" applyBorder="1"/>
    <xf numFmtId="164" fontId="3" fillId="3" borderId="0" xfId="1" applyNumberFormat="1" applyFont="1" applyFill="1" applyAlignment="1">
      <alignment horizontal="right" vertical="center"/>
    </xf>
    <xf numFmtId="164" fontId="0" fillId="0" borderId="3" xfId="0" applyNumberFormat="1" applyFill="1" applyBorder="1"/>
    <xf numFmtId="165" fontId="7" fillId="0" borderId="0" xfId="0" applyNumberFormat="1" applyFont="1" applyFill="1" applyBorder="1" applyAlignment="1">
      <alignment vertical="center"/>
    </xf>
    <xf numFmtId="164" fontId="3" fillId="4" borderId="0" xfId="4" applyNumberFormat="1" applyFont="1" applyFill="1" applyAlignment="1">
      <alignment horizontal="right" vertical="center"/>
    </xf>
    <xf numFmtId="165" fontId="7" fillId="4" borderId="0" xfId="3" applyNumberFormat="1" applyFont="1" applyFill="1" applyBorder="1" applyAlignment="1">
      <alignment vertical="center"/>
    </xf>
    <xf numFmtId="169" fontId="7" fillId="5" borderId="0" xfId="1" applyNumberFormat="1" applyFont="1" applyFill="1" applyBorder="1" applyAlignment="1">
      <alignment horizontal="right" vertical="center"/>
    </xf>
    <xf numFmtId="170" fontId="7" fillId="5" borderId="0" xfId="0" applyNumberFormat="1" applyFont="1" applyFill="1" applyBorder="1"/>
    <xf numFmtId="164" fontId="3" fillId="5" borderId="0" xfId="4" applyNumberFormat="1" applyFont="1" applyFill="1" applyAlignment="1">
      <alignment horizontal="right" vertical="center"/>
    </xf>
    <xf numFmtId="164" fontId="3" fillId="5" borderId="0" xfId="1" applyNumberFormat="1" applyFont="1" applyFill="1" applyAlignment="1">
      <alignment horizontal="right" vertical="center"/>
    </xf>
    <xf numFmtId="170" fontId="0" fillId="5" borderId="0" xfId="0" applyNumberFormat="1" applyFill="1" applyBorder="1"/>
    <xf numFmtId="165" fontId="7" fillId="5" borderId="0" xfId="0" applyNumberFormat="1" applyFont="1" applyFill="1" applyBorder="1" applyAlignment="1">
      <alignment vertical="center"/>
    </xf>
    <xf numFmtId="164" fontId="0" fillId="0" borderId="0" xfId="0" applyNumberFormat="1" applyBorder="1" applyAlignment="1">
      <alignment vertical="center"/>
    </xf>
    <xf numFmtId="165" fontId="7" fillId="2" borderId="0" xfId="3" applyNumberFormat="1" applyFont="1" applyFill="1" applyBorder="1" applyAlignment="1">
      <alignment vertical="center"/>
    </xf>
    <xf numFmtId="169" fontId="7" fillId="0" borderId="0" xfId="1" applyNumberFormat="1" applyFont="1" applyFill="1" applyBorder="1" applyAlignment="1">
      <alignment horizontal="right" vertical="center"/>
    </xf>
    <xf numFmtId="164" fontId="0" fillId="0" borderId="0" xfId="0" applyNumberFormat="1" applyBorder="1"/>
    <xf numFmtId="164" fontId="3" fillId="2" borderId="0" xfId="4" applyNumberFormat="1" applyFont="1" applyFill="1" applyAlignment="1">
      <alignment horizontal="right" vertical="center"/>
    </xf>
    <xf numFmtId="170" fontId="7" fillId="0" borderId="0" xfId="0" applyNumberFormat="1" applyFont="1" applyFill="1" applyBorder="1"/>
    <xf numFmtId="164" fontId="3" fillId="2" borderId="0" xfId="1" applyNumberFormat="1" applyFont="1" applyFill="1" applyAlignment="1">
      <alignment horizontal="right" vertical="center"/>
    </xf>
    <xf numFmtId="170" fontId="0" fillId="0" borderId="0" xfId="0" applyNumberFormat="1" applyFill="1" applyBorder="1"/>
    <xf numFmtId="164" fontId="3" fillId="0" borderId="0" xfId="3" applyNumberFormat="1" applyBorder="1"/>
    <xf numFmtId="169" fontId="7" fillId="4" borderId="0" xfId="1" applyNumberFormat="1" applyFont="1" applyFill="1" applyBorder="1" applyAlignment="1">
      <alignment horizontal="right" vertical="center"/>
    </xf>
    <xf numFmtId="164" fontId="7" fillId="5" borderId="0" xfId="4" applyNumberFormat="1" applyFont="1" applyFill="1" applyAlignment="1">
      <alignment horizontal="right" vertical="center"/>
    </xf>
    <xf numFmtId="170" fontId="0" fillId="2" borderId="0" xfId="0" applyNumberFormat="1" applyFill="1" applyBorder="1"/>
    <xf numFmtId="0" fontId="7" fillId="2" borderId="0" xfId="3" applyFont="1" applyFill="1" applyBorder="1"/>
    <xf numFmtId="170" fontId="7" fillId="4" borderId="0" xfId="0" applyNumberFormat="1" applyFont="1" applyFill="1" applyBorder="1"/>
    <xf numFmtId="164" fontId="3" fillId="4" borderId="0" xfId="1" quotePrefix="1" applyNumberFormat="1" applyFont="1" applyFill="1" applyAlignment="1">
      <alignment horizontal="center" vertical="center"/>
    </xf>
    <xf numFmtId="170" fontId="0" fillId="4" borderId="0" xfId="0" applyNumberFormat="1" applyFill="1" applyBorder="1"/>
    <xf numFmtId="165" fontId="7" fillId="4" borderId="0" xfId="0" applyNumberFormat="1" applyFont="1" applyFill="1" applyBorder="1" applyAlignment="1">
      <alignment vertical="center"/>
    </xf>
    <xf numFmtId="164" fontId="3" fillId="2" borderId="0" xfId="0" applyNumberFormat="1" applyFont="1" applyFill="1" applyAlignment="1">
      <alignment vertical="center"/>
    </xf>
    <xf numFmtId="164" fontId="3" fillId="4" borderId="0" xfId="1" applyNumberFormat="1" applyFont="1" applyFill="1" applyAlignment="1">
      <alignment horizontal="right" vertical="center"/>
    </xf>
    <xf numFmtId="164" fontId="3" fillId="0" borderId="0" xfId="3" applyNumberFormat="1" applyBorder="1" applyAlignment="1">
      <alignment vertical="center"/>
    </xf>
    <xf numFmtId="165" fontId="3" fillId="4" borderId="0" xfId="3" applyNumberFormat="1" applyFont="1" applyFill="1" applyBorder="1" applyAlignment="1">
      <alignment vertical="center"/>
    </xf>
    <xf numFmtId="165" fontId="7" fillId="5" borderId="0" xfId="3" applyNumberFormat="1" applyFont="1" applyFill="1" applyBorder="1" applyAlignment="1">
      <alignment vertical="center"/>
    </xf>
    <xf numFmtId="170" fontId="0" fillId="4" borderId="0" xfId="0" applyNumberFormat="1" applyFill="1" applyBorder="1" applyAlignment="1">
      <alignment horizontal="right"/>
    </xf>
    <xf numFmtId="170" fontId="0" fillId="2" borderId="0" xfId="0" applyNumberFormat="1" applyFill="1" applyBorder="1" applyAlignment="1">
      <alignment horizontal="right"/>
    </xf>
    <xf numFmtId="164" fontId="0" fillId="0" borderId="0" xfId="0" applyNumberFormat="1" applyBorder="1" applyAlignment="1"/>
    <xf numFmtId="164" fontId="3" fillId="2" borderId="0" xfId="4" applyNumberFormat="1" applyFont="1" applyFill="1" applyAlignment="1">
      <alignment horizontal="right"/>
    </xf>
    <xf numFmtId="168" fontId="0" fillId="0" borderId="0" xfId="0" applyNumberFormat="1" applyAlignment="1"/>
    <xf numFmtId="0" fontId="7" fillId="2" borderId="0" xfId="0" applyFont="1" applyFill="1" applyBorder="1" applyAlignment="1">
      <alignment wrapText="1"/>
    </xf>
    <xf numFmtId="169" fontId="7" fillId="2" borderId="0" xfId="0" applyNumberFormat="1" applyFont="1" applyFill="1" applyBorder="1" applyAlignment="1">
      <alignment horizontal="center" vertical="center" wrapText="1"/>
    </xf>
    <xf numFmtId="3" fontId="7" fillId="2" borderId="0" xfId="0" applyNumberFormat="1" applyFont="1" applyFill="1" applyBorder="1" applyAlignment="1">
      <alignment horizontal="center" vertical="center" wrapText="1"/>
    </xf>
    <xf numFmtId="3" fontId="7" fillId="2" borderId="0" xfId="0" applyNumberFormat="1" applyFont="1" applyFill="1" applyBorder="1" applyAlignment="1">
      <alignment horizontal="center" vertical="center"/>
    </xf>
    <xf numFmtId="0" fontId="7" fillId="2" borderId="4" xfId="0" applyFont="1" applyFill="1" applyBorder="1" applyAlignment="1">
      <alignment horizontal="center" vertical="center"/>
    </xf>
    <xf numFmtId="169" fontId="3" fillId="2" borderId="0" xfId="0" applyNumberFormat="1" applyFont="1" applyFill="1" applyAlignment="1">
      <alignment vertical="center"/>
    </xf>
    <xf numFmtId="169" fontId="13" fillId="2" borderId="5" xfId="0" applyNumberFormat="1" applyFont="1" applyFill="1" applyBorder="1" applyAlignment="1">
      <alignment horizontal="center" vertical="center" wrapText="1"/>
    </xf>
    <xf numFmtId="3" fontId="7" fillId="2" borderId="6" xfId="0" applyNumberFormat="1" applyFont="1" applyFill="1" applyBorder="1" applyAlignment="1">
      <alignment horizontal="center" vertical="center" wrapText="1"/>
    </xf>
    <xf numFmtId="0" fontId="7" fillId="0" borderId="6" xfId="0" applyFont="1" applyFill="1" applyBorder="1" applyAlignment="1">
      <alignment horizontal="center" vertical="center"/>
    </xf>
    <xf numFmtId="3" fontId="7" fillId="2" borderId="7" xfId="0" applyNumberFormat="1" applyFont="1" applyFill="1" applyBorder="1" applyAlignment="1">
      <alignment horizontal="center" vertical="center"/>
    </xf>
    <xf numFmtId="3" fontId="7" fillId="2" borderId="8" xfId="0" applyNumberFormat="1" applyFont="1" applyFill="1" applyBorder="1" applyAlignment="1">
      <alignment horizontal="center" vertical="center"/>
    </xf>
    <xf numFmtId="0" fontId="7" fillId="2" borderId="8" xfId="0" applyFont="1" applyFill="1" applyBorder="1" applyAlignment="1">
      <alignment horizontal="center" vertical="center"/>
    </xf>
    <xf numFmtId="169" fontId="13" fillId="2" borderId="9" xfId="0" applyNumberFormat="1" applyFont="1" applyFill="1" applyBorder="1" applyAlignment="1">
      <alignment horizontal="center" vertical="center" wrapText="1"/>
    </xf>
    <xf numFmtId="3" fontId="7" fillId="2" borderId="10" xfId="0" applyNumberFormat="1" applyFont="1" applyFill="1" applyBorder="1" applyAlignment="1">
      <alignment horizontal="center" vertical="center" wrapText="1"/>
    </xf>
    <xf numFmtId="0" fontId="7" fillId="2" borderId="11" xfId="0" applyNumberFormat="1" applyFont="1" applyFill="1" applyBorder="1" applyAlignment="1">
      <alignment horizontal="center" vertical="center"/>
    </xf>
    <xf numFmtId="0" fontId="7" fillId="2" borderId="12" xfId="0" applyNumberFormat="1" applyFont="1" applyFill="1" applyBorder="1" applyAlignment="1">
      <alignment horizontal="center" vertical="center"/>
    </xf>
    <xf numFmtId="0" fontId="7" fillId="2" borderId="9" xfId="0" applyNumberFormat="1" applyFont="1" applyFill="1" applyBorder="1" applyAlignment="1">
      <alignment horizontal="center" vertical="center"/>
    </xf>
    <xf numFmtId="0" fontId="7" fillId="2" borderId="13" xfId="0" applyFont="1" applyFill="1" applyBorder="1" applyAlignment="1">
      <alignment horizontal="center" vertical="center"/>
    </xf>
    <xf numFmtId="169" fontId="13" fillId="2" borderId="14" xfId="0" applyNumberFormat="1" applyFont="1" applyFill="1" applyBorder="1" applyAlignment="1">
      <alignment horizontal="center" vertical="center" wrapText="1"/>
    </xf>
    <xf numFmtId="3" fontId="7" fillId="2" borderId="15" xfId="0" applyNumberFormat="1" applyFont="1" applyFill="1" applyBorder="1" applyAlignment="1">
      <alignment horizontal="center" vertical="center" wrapText="1"/>
    </xf>
    <xf numFmtId="3" fontId="7" fillId="2" borderId="16" xfId="0" applyNumberFormat="1" applyFont="1" applyFill="1" applyBorder="1" applyAlignment="1">
      <alignment horizontal="center" vertical="center"/>
    </xf>
    <xf numFmtId="3" fontId="7" fillId="2" borderId="17" xfId="0" applyNumberFormat="1" applyFont="1" applyFill="1" applyBorder="1" applyAlignment="1">
      <alignment horizontal="center" vertical="center"/>
    </xf>
    <xf numFmtId="3" fontId="7" fillId="2" borderId="14" xfId="0" applyNumberFormat="1" applyFont="1" applyFill="1" applyBorder="1" applyAlignment="1">
      <alignment horizontal="center" vertical="center"/>
    </xf>
    <xf numFmtId="3" fontId="7" fillId="2" borderId="18" xfId="0" applyNumberFormat="1" applyFont="1" applyFill="1" applyBorder="1" applyAlignment="1">
      <alignment horizontal="center" vertical="center"/>
    </xf>
    <xf numFmtId="0" fontId="3" fillId="2" borderId="0" xfId="0" applyFont="1" applyFill="1" applyBorder="1" applyAlignment="1">
      <alignment vertical="center"/>
    </xf>
    <xf numFmtId="0" fontId="15" fillId="2" borderId="0" xfId="0" applyFont="1" applyFill="1" applyBorder="1" applyAlignment="1">
      <alignment vertical="center"/>
    </xf>
    <xf numFmtId="168" fontId="3" fillId="2" borderId="0" xfId="0" applyNumberFormat="1" applyFont="1" applyFill="1" applyAlignment="1">
      <alignment vertical="center"/>
    </xf>
    <xf numFmtId="168" fontId="0" fillId="0" borderId="0" xfId="0" applyNumberFormat="1"/>
    <xf numFmtId="171" fontId="7" fillId="2" borderId="0" xfId="0" applyNumberFormat="1" applyFont="1" applyFill="1" applyBorder="1" applyAlignment="1">
      <alignment horizontal="left" vertical="center"/>
    </xf>
    <xf numFmtId="0" fontId="7" fillId="2" borderId="0" xfId="0" applyFont="1" applyFill="1" applyBorder="1" applyAlignment="1">
      <alignment vertical="center"/>
    </xf>
  </cellXfs>
  <cellStyles count="15">
    <cellStyle name="Comma" xfId="1" builtinId="3"/>
    <cellStyle name="Comma 2" xfId="4"/>
    <cellStyle name="Comma 3" xfId="5"/>
    <cellStyle name="Comma 3 2" xfId="6"/>
    <cellStyle name="Normal" xfId="0" builtinId="0"/>
    <cellStyle name="Normal 2" xfId="7"/>
    <cellStyle name="Normal 2 2" xfId="3"/>
    <cellStyle name="Normal 3" xfId="8"/>
    <cellStyle name="Normal 3 2" xfId="9"/>
    <cellStyle name="Normal 4" xfId="10"/>
    <cellStyle name="Percent" xfId="2" builtinId="5"/>
    <cellStyle name="Percent 2" xfId="11"/>
    <cellStyle name="Percent 2 2" xfId="12"/>
    <cellStyle name="Percent 3" xfId="13"/>
    <cellStyle name="Percent 3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t>Figure 2b
Total Approved FDIs by Country of Investor
Sem1 2008 and Sem1 2009</a:t>
            </a:r>
          </a:p>
        </c:rich>
      </c:tx>
      <c:overlay val="0"/>
      <c:spPr>
        <a:noFill/>
        <a:ln w="25400">
          <a:noFill/>
        </a:ln>
      </c:spPr>
    </c:title>
    <c:autoTitleDeleted val="0"/>
    <c:view3D>
      <c:rotX val="15"/>
      <c:rotY val="3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Pt>
            <c:idx val="0"/>
            <c:bubble3D val="0"/>
          </c:dPt>
          <c:dLbls>
            <c:dLbl>
              <c:idx val="0"/>
              <c:tx>
                <c:rich>
                  <a:bodyPr/>
                  <a:lstStyle/>
                  <a:p>
                    <a:pPr>
                      <a:defRPr sz="225" b="0" i="0" u="none" strike="noStrike" baseline="0">
                        <a:solidFill>
                          <a:srgbClr val="000000"/>
                        </a:solidFill>
                        <a:latin typeface="Arial"/>
                        <a:ea typeface="Arial"/>
                        <a:cs typeface="Arial"/>
                      </a:defRPr>
                    </a:pPr>
                    <a:r>
                      <a:t>Australia
1.8%</a:t>
                    </a:r>
                  </a:p>
                </c:rich>
              </c:tx>
              <c:spPr>
                <a:noFill/>
                <a:ln w="25400">
                  <a:noFill/>
                </a:ln>
              </c:spPr>
              <c:dLblPos val="bestFit"/>
              <c:showLegendKey val="0"/>
              <c:showVal val="0"/>
              <c:showCatName val="0"/>
              <c:showSerName val="0"/>
              <c:showPercent val="0"/>
              <c:showBubbleSize val="0"/>
            </c:dLbl>
            <c:dLbl>
              <c:idx val="1"/>
              <c:tx>
                <c:rich>
                  <a:bodyPr/>
                  <a:lstStyle/>
                  <a:p>
                    <a:pPr>
                      <a:defRPr sz="225" b="0" i="0" u="none" strike="noStrike" baseline="0">
                        <a:solidFill>
                          <a:srgbClr val="000000"/>
                        </a:solidFill>
                        <a:latin typeface="Arial"/>
                        <a:ea typeface="Arial"/>
                        <a:cs typeface="Arial"/>
                      </a:defRPr>
                    </a:pPr>
                    <a:r>
                      <a:t>British Virgin Is
3.5%</a:t>
                    </a:r>
                  </a:p>
                </c:rich>
              </c:tx>
              <c:spPr>
                <a:noFill/>
                <a:ln w="25400">
                  <a:noFill/>
                </a:ln>
              </c:spPr>
              <c:dLblPos val="bestFit"/>
              <c:showLegendKey val="0"/>
              <c:showVal val="0"/>
              <c:showCatName val="0"/>
              <c:showSerName val="0"/>
              <c:showPercent val="0"/>
              <c:showBubbleSize val="0"/>
            </c:dLbl>
            <c:dLbl>
              <c:idx val="2"/>
              <c:tx>
                <c:rich>
                  <a:bodyPr/>
                  <a:lstStyle/>
                  <a:p>
                    <a:pPr>
                      <a:defRPr sz="225" b="0" i="0" u="none" strike="noStrike" baseline="0">
                        <a:solidFill>
                          <a:srgbClr val="000000"/>
                        </a:solidFill>
                        <a:latin typeface="Arial"/>
                        <a:ea typeface="Arial"/>
                        <a:cs typeface="Arial"/>
                      </a:defRPr>
                    </a:pPr>
                    <a:r>
                      <a:t>Germany
0.3%</a:t>
                    </a:r>
                  </a:p>
                </c:rich>
              </c:tx>
              <c:spPr>
                <a:noFill/>
                <a:ln w="25400">
                  <a:noFill/>
                </a:ln>
              </c:spPr>
              <c:dLblPos val="bestFit"/>
              <c:showLegendKey val="0"/>
              <c:showVal val="0"/>
              <c:showCatName val="0"/>
              <c:showSerName val="0"/>
              <c:showPercent val="0"/>
              <c:showBubbleSize val="0"/>
            </c:dLbl>
            <c:dLbl>
              <c:idx val="3"/>
              <c:tx>
                <c:rich>
                  <a:bodyPr/>
                  <a:lstStyle/>
                  <a:p>
                    <a:pPr>
                      <a:defRPr sz="225" b="0" i="0" u="none" strike="noStrike" baseline="0">
                        <a:solidFill>
                          <a:srgbClr val="000000"/>
                        </a:solidFill>
                        <a:latin typeface="Arial"/>
                        <a:ea typeface="Arial"/>
                        <a:cs typeface="Arial"/>
                      </a:defRPr>
                    </a:pPr>
                    <a:r>
                      <a:t>Hongkong
16.1%</a:t>
                    </a:r>
                  </a:p>
                </c:rich>
              </c:tx>
              <c:spPr>
                <a:noFill/>
                <a:ln w="25400">
                  <a:noFill/>
                </a:ln>
              </c:spPr>
              <c:dLblPos val="bestFit"/>
              <c:showLegendKey val="0"/>
              <c:showVal val="0"/>
              <c:showCatName val="0"/>
              <c:showSerName val="0"/>
              <c:showPercent val="0"/>
              <c:showBubbleSize val="0"/>
            </c:dLbl>
            <c:dLbl>
              <c:idx val="4"/>
              <c:tx>
                <c:rich>
                  <a:bodyPr/>
                  <a:lstStyle/>
                  <a:p>
                    <a:pPr>
                      <a:defRPr sz="225" b="0" i="0" u="none" strike="noStrike" baseline="0">
                        <a:solidFill>
                          <a:srgbClr val="000000"/>
                        </a:solidFill>
                        <a:latin typeface="Arial"/>
                        <a:ea typeface="Arial"/>
                        <a:cs typeface="Arial"/>
                      </a:defRPr>
                    </a:pPr>
                    <a:r>
                      <a:t>Japan
14.1%</a:t>
                    </a:r>
                  </a:p>
                </c:rich>
              </c:tx>
              <c:spPr>
                <a:noFill/>
                <a:ln w="25400">
                  <a:noFill/>
                </a:ln>
              </c:spPr>
              <c:dLblPos val="bestFit"/>
              <c:showLegendKey val="0"/>
              <c:showVal val="0"/>
              <c:showCatName val="0"/>
              <c:showSerName val="0"/>
              <c:showPercent val="0"/>
              <c:showBubbleSize val="0"/>
            </c:dLbl>
            <c:dLbl>
              <c:idx val="5"/>
              <c:tx>
                <c:rich>
                  <a:bodyPr/>
                  <a:lstStyle/>
                  <a:p>
                    <a:pPr>
                      <a:defRPr sz="225" b="0" i="0" u="none" strike="noStrike" baseline="0">
                        <a:solidFill>
                          <a:srgbClr val="000000"/>
                        </a:solidFill>
                        <a:latin typeface="Arial"/>
                        <a:ea typeface="Arial"/>
                        <a:cs typeface="Arial"/>
                      </a:defRPr>
                    </a:pPr>
                    <a:r>
                      <a:t>Korea
22.7%</a:t>
                    </a:r>
                  </a:p>
                </c:rich>
              </c:tx>
              <c:spPr>
                <a:noFill/>
                <a:ln w="25400">
                  <a:noFill/>
                </a:ln>
              </c:spPr>
              <c:dLblPos val="bestFit"/>
              <c:showLegendKey val="0"/>
              <c:showVal val="0"/>
              <c:showCatName val="0"/>
              <c:showSerName val="0"/>
              <c:showPercent val="0"/>
              <c:showBubbleSize val="0"/>
            </c:dLbl>
            <c:dLbl>
              <c:idx val="6"/>
              <c:tx>
                <c:rich>
                  <a:bodyPr/>
                  <a:lstStyle/>
                  <a:p>
                    <a:pPr>
                      <a:defRPr sz="225" b="0" i="0" u="none" strike="noStrike" baseline="0">
                        <a:solidFill>
                          <a:srgbClr val="000000"/>
                        </a:solidFill>
                        <a:latin typeface="Arial"/>
                        <a:ea typeface="Arial"/>
                        <a:cs typeface="Arial"/>
                      </a:defRPr>
                    </a:pPr>
                    <a:r>
                      <a:t>Netherlands
7.7%</a:t>
                    </a:r>
                  </a:p>
                </c:rich>
              </c:tx>
              <c:spPr>
                <a:noFill/>
                <a:ln w="25400">
                  <a:noFill/>
                </a:ln>
              </c:spPr>
              <c:dLblPos val="bestFit"/>
              <c:showLegendKey val="0"/>
              <c:showVal val="0"/>
              <c:showCatName val="0"/>
              <c:showSerName val="0"/>
              <c:showPercent val="0"/>
              <c:showBubbleSize val="0"/>
            </c:dLbl>
            <c:dLbl>
              <c:idx val="7"/>
              <c:tx>
                <c:rich>
                  <a:bodyPr/>
                  <a:lstStyle/>
                  <a:p>
                    <a:pPr>
                      <a:defRPr sz="225" b="0" i="0" u="none" strike="noStrike" baseline="0">
                        <a:solidFill>
                          <a:srgbClr val="000000"/>
                        </a:solidFill>
                        <a:latin typeface="Arial"/>
                        <a:ea typeface="Arial"/>
                        <a:cs typeface="Arial"/>
                      </a:defRPr>
                    </a:pPr>
                    <a:r>
                      <a:t>PROC
1.4%</a:t>
                    </a:r>
                  </a:p>
                </c:rich>
              </c:tx>
              <c:spPr>
                <a:noFill/>
                <a:ln w="25400">
                  <a:noFill/>
                </a:ln>
              </c:spPr>
              <c:dLblPos val="bestFit"/>
              <c:showLegendKey val="0"/>
              <c:showVal val="0"/>
              <c:showCatName val="0"/>
              <c:showSerName val="0"/>
              <c:showPercent val="0"/>
              <c:showBubbleSize val="0"/>
            </c:dLbl>
            <c:dLbl>
              <c:idx val="8"/>
              <c:tx>
                <c:rich>
                  <a:bodyPr/>
                  <a:lstStyle/>
                  <a:p>
                    <a:pPr>
                      <a:defRPr sz="225" b="0" i="0" u="none" strike="noStrike" baseline="0">
                        <a:solidFill>
                          <a:srgbClr val="000000"/>
                        </a:solidFill>
                        <a:latin typeface="Arial"/>
                        <a:ea typeface="Arial"/>
                        <a:cs typeface="Arial"/>
                      </a:defRPr>
                    </a:pPr>
                    <a:r>
                      <a:t>Singapore
1.9%</a:t>
                    </a:r>
                  </a:p>
                </c:rich>
              </c:tx>
              <c:spPr>
                <a:noFill/>
                <a:ln w="25400">
                  <a:noFill/>
                </a:ln>
              </c:spPr>
              <c:dLblPos val="bestFit"/>
              <c:showLegendKey val="0"/>
              <c:showVal val="0"/>
              <c:showCatName val="0"/>
              <c:showSerName val="0"/>
              <c:showPercent val="0"/>
              <c:showBubbleSize val="0"/>
            </c:dLbl>
            <c:dLbl>
              <c:idx val="9"/>
              <c:tx>
                <c:rich>
                  <a:bodyPr/>
                  <a:lstStyle/>
                  <a:p>
                    <a:pPr>
                      <a:defRPr sz="225" b="0" i="0" u="none" strike="noStrike" baseline="0">
                        <a:solidFill>
                          <a:srgbClr val="000000"/>
                        </a:solidFill>
                        <a:latin typeface="Arial"/>
                        <a:ea typeface="Arial"/>
                        <a:cs typeface="Arial"/>
                      </a:defRPr>
                    </a:pPr>
                    <a:r>
                      <a:t>Switzerland
3.0%</a:t>
                    </a:r>
                  </a:p>
                </c:rich>
              </c:tx>
              <c:spPr>
                <a:noFill/>
                <a:ln w="25400">
                  <a:noFill/>
                </a:ln>
              </c:spPr>
              <c:dLblPos val="bestFit"/>
              <c:showLegendKey val="0"/>
              <c:showVal val="0"/>
              <c:showCatName val="0"/>
              <c:showSerName val="0"/>
              <c:showPercent val="0"/>
              <c:showBubbleSize val="0"/>
            </c:dLbl>
            <c:dLbl>
              <c:idx val="10"/>
              <c:tx>
                <c:rich>
                  <a:bodyPr/>
                  <a:lstStyle/>
                  <a:p>
                    <a:pPr>
                      <a:defRPr sz="225" b="0" i="0" u="none" strike="noStrike" baseline="0">
                        <a:solidFill>
                          <a:srgbClr val="000000"/>
                        </a:solidFill>
                        <a:latin typeface="Arial"/>
                        <a:ea typeface="Arial"/>
                        <a:cs typeface="Arial"/>
                      </a:defRPr>
                    </a:pPr>
                    <a:r>
                      <a:t>USA
9.2%</a:t>
                    </a:r>
                  </a:p>
                </c:rich>
              </c:tx>
              <c:spPr>
                <a:noFill/>
                <a:ln w="25400">
                  <a:noFill/>
                </a:ln>
              </c:spPr>
              <c:dLblPos val="bestFit"/>
              <c:showLegendKey val="0"/>
              <c:showVal val="0"/>
              <c:showCatName val="0"/>
              <c:showSerName val="0"/>
              <c:showPercent val="0"/>
              <c:showBubbleSize val="0"/>
            </c:dLbl>
            <c:dLbl>
              <c:idx val="11"/>
              <c:tx>
                <c:rich>
                  <a:bodyPr/>
                  <a:lstStyle/>
                  <a:p>
                    <a:pPr>
                      <a:defRPr sz="225" b="0" i="0" u="none" strike="noStrike" baseline="0">
                        <a:solidFill>
                          <a:srgbClr val="000000"/>
                        </a:solidFill>
                        <a:latin typeface="Arial"/>
                        <a:ea typeface="Arial"/>
                        <a:cs typeface="Arial"/>
                      </a:defRPr>
                    </a:pPr>
                    <a:r>
                      <a:t>UK
13.5%</a:t>
                    </a:r>
                  </a:p>
                </c:rich>
              </c:tx>
              <c:spPr>
                <a:noFill/>
                <a:ln w="25400">
                  <a:noFill/>
                </a:ln>
              </c:spPr>
              <c:dLblPos val="bestFit"/>
              <c:showLegendKey val="0"/>
              <c:showVal val="0"/>
              <c:showCatName val="0"/>
              <c:showSerName val="0"/>
              <c:showPercent val="0"/>
              <c:showBubbleSize val="0"/>
            </c:dLbl>
            <c:dLbl>
              <c:idx val="12"/>
              <c:tx>
                <c:rich>
                  <a:bodyPr/>
                  <a:lstStyle/>
                  <a:p>
                    <a:pPr>
                      <a:defRPr sz="225" b="0" i="0" u="none" strike="noStrike" baseline="0">
                        <a:solidFill>
                          <a:srgbClr val="000000"/>
                        </a:solidFill>
                        <a:latin typeface="Arial"/>
                        <a:ea typeface="Arial"/>
                        <a:cs typeface="Arial"/>
                      </a:defRPr>
                    </a:pPr>
                    <a:r>
                      <a:t>Others
5.3%</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numRef>
              <c:f>'2a'!#REF!</c:f>
              <c:numCache>
                <c:formatCode>General</c:formatCode>
                <c:ptCount val="1"/>
                <c:pt idx="0">
                  <c:v>1</c:v>
                </c:pt>
              </c:numCache>
            </c:numRef>
          </c:cat>
          <c:val>
            <c:numRef>
              <c:f>'2a'!#REF!</c:f>
              <c:numCache>
                <c:formatCode>General</c:formatCode>
                <c:ptCount val="1"/>
                <c:pt idx="0">
                  <c:v>1</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Figure 2a
Total Approved FIs by Country of Investor
Fourth Quarter 2012</a:t>
            </a:r>
          </a:p>
        </c:rich>
      </c:tx>
      <c:layout>
        <c:manualLayout>
          <c:xMode val="edge"/>
          <c:yMode val="edge"/>
          <c:x val="0.16377952755905514"/>
          <c:y val="4.7826317383403996E-2"/>
        </c:manualLayout>
      </c:layout>
      <c:overlay val="0"/>
      <c:spPr>
        <a:noFill/>
        <a:ln w="25400">
          <a:noFill/>
        </a:ln>
      </c:spPr>
    </c:title>
    <c:autoTitleDeleted val="0"/>
    <c:view3D>
      <c:rotX val="15"/>
      <c:rotY val="280"/>
      <c:rAngAx val="0"/>
      <c:perspective val="0"/>
    </c:view3D>
    <c:floor>
      <c:thickness val="0"/>
    </c:floor>
    <c:sideWall>
      <c:thickness val="0"/>
    </c:sideWall>
    <c:backWall>
      <c:thickness val="0"/>
    </c:backWall>
    <c:plotArea>
      <c:layout>
        <c:manualLayout>
          <c:layoutTarget val="inner"/>
          <c:xMode val="edge"/>
          <c:yMode val="edge"/>
          <c:x val="0.24078624078624078"/>
          <c:y val="0.38360655737704918"/>
          <c:w val="0.55036855036855037"/>
          <c:h val="0.29180327868852457"/>
        </c:manualLayout>
      </c:layout>
      <c:pie3DChart>
        <c:varyColors val="1"/>
        <c:ser>
          <c:idx val="0"/>
          <c:order val="0"/>
          <c:spPr>
            <a:solidFill>
              <a:srgbClr val="9999FF"/>
            </a:solidFill>
            <a:ln w="12700">
              <a:solidFill>
                <a:schemeClr val="tx2">
                  <a:lumMod val="60000"/>
                  <a:lumOff val="40000"/>
                </a:schemeClr>
              </a:solidFill>
              <a:prstDash val="solid"/>
            </a:ln>
          </c:spPr>
          <c:explosion val="5"/>
          <c:dPt>
            <c:idx val="0"/>
            <c:bubble3D val="0"/>
            <c:explosion val="26"/>
            <c:spPr>
              <a:solidFill>
                <a:srgbClr val="FFC000"/>
              </a:solidFill>
              <a:ln w="12700">
                <a:solidFill>
                  <a:schemeClr val="tx2">
                    <a:lumMod val="60000"/>
                    <a:lumOff val="40000"/>
                  </a:schemeClr>
                </a:solidFill>
                <a:prstDash val="solid"/>
              </a:ln>
            </c:spPr>
          </c:dPt>
          <c:dPt>
            <c:idx val="1"/>
            <c:bubble3D val="0"/>
            <c:spPr>
              <a:pattFill prst="wdUpDiag">
                <a:fgClr>
                  <a:srgbClr val="FF8080"/>
                </a:fgClr>
                <a:bgClr>
                  <a:srgbClr val="FFFFFF"/>
                </a:bgClr>
              </a:pattFill>
              <a:ln w="12700">
                <a:solidFill>
                  <a:schemeClr val="tx2">
                    <a:lumMod val="60000"/>
                    <a:lumOff val="40000"/>
                  </a:schemeClr>
                </a:solidFill>
                <a:prstDash val="solid"/>
              </a:ln>
            </c:spPr>
          </c:dPt>
          <c:dPt>
            <c:idx val="2"/>
            <c:bubble3D val="0"/>
            <c:spPr>
              <a:pattFill prst="pct90">
                <a:fgClr>
                  <a:srgbClr val="FFFF99"/>
                </a:fgClr>
                <a:bgClr>
                  <a:srgbClr val="333333"/>
                </a:bgClr>
              </a:pattFill>
              <a:ln w="12700">
                <a:solidFill>
                  <a:schemeClr val="tx2">
                    <a:lumMod val="60000"/>
                    <a:lumOff val="40000"/>
                  </a:schemeClr>
                </a:solidFill>
                <a:prstDash val="solid"/>
              </a:ln>
            </c:spPr>
          </c:dPt>
          <c:dPt>
            <c:idx val="3"/>
            <c:bubble3D val="0"/>
            <c:spPr>
              <a:solidFill>
                <a:srgbClr val="FF0000"/>
              </a:solidFill>
              <a:ln w="12700">
                <a:solidFill>
                  <a:schemeClr val="tx2">
                    <a:lumMod val="60000"/>
                    <a:lumOff val="40000"/>
                  </a:schemeClr>
                </a:solidFill>
                <a:prstDash val="solid"/>
              </a:ln>
            </c:spPr>
          </c:dPt>
          <c:dPt>
            <c:idx val="4"/>
            <c:bubble3D val="0"/>
            <c:spPr>
              <a:pattFill prst="solidDmnd">
                <a:fgClr>
                  <a:srgbClr val="FFFFFF"/>
                </a:fgClr>
                <a:bgClr>
                  <a:srgbClr val="339966"/>
                </a:bgClr>
              </a:pattFill>
              <a:ln w="12700">
                <a:solidFill>
                  <a:schemeClr val="tx2">
                    <a:lumMod val="60000"/>
                    <a:lumOff val="40000"/>
                  </a:schemeClr>
                </a:solidFill>
                <a:prstDash val="solid"/>
              </a:ln>
            </c:spPr>
          </c:dPt>
          <c:dPt>
            <c:idx val="5"/>
            <c:bubble3D val="0"/>
            <c:spPr>
              <a:solidFill>
                <a:srgbClr val="7030A0"/>
              </a:solidFill>
              <a:ln w="12700">
                <a:solidFill>
                  <a:schemeClr val="tx2">
                    <a:lumMod val="60000"/>
                    <a:lumOff val="40000"/>
                  </a:schemeClr>
                </a:solidFill>
                <a:prstDash val="solid"/>
              </a:ln>
            </c:spPr>
          </c:dPt>
          <c:dPt>
            <c:idx val="6"/>
            <c:bubble3D val="0"/>
            <c:spPr>
              <a:solidFill>
                <a:srgbClr val="008080"/>
              </a:solidFill>
              <a:ln w="12700">
                <a:solidFill>
                  <a:schemeClr val="tx2">
                    <a:lumMod val="60000"/>
                    <a:lumOff val="40000"/>
                  </a:schemeClr>
                </a:solidFill>
                <a:prstDash val="solid"/>
              </a:ln>
            </c:spPr>
          </c:dPt>
          <c:dPt>
            <c:idx val="7"/>
            <c:bubble3D val="0"/>
            <c:spPr>
              <a:solidFill>
                <a:srgbClr val="FF99CC"/>
              </a:solidFill>
              <a:ln w="12700">
                <a:solidFill>
                  <a:schemeClr val="tx2">
                    <a:lumMod val="60000"/>
                    <a:lumOff val="40000"/>
                  </a:schemeClr>
                </a:solidFill>
                <a:prstDash val="solid"/>
              </a:ln>
            </c:spPr>
          </c:dPt>
          <c:dPt>
            <c:idx val="8"/>
            <c:bubble3D val="0"/>
            <c:spPr>
              <a:solidFill>
                <a:srgbClr val="CCFFFF"/>
              </a:solidFill>
              <a:ln w="12700">
                <a:solidFill>
                  <a:schemeClr val="tx2">
                    <a:lumMod val="60000"/>
                    <a:lumOff val="40000"/>
                  </a:schemeClr>
                </a:solidFill>
                <a:prstDash val="solid"/>
              </a:ln>
            </c:spPr>
          </c:dPt>
          <c:dPt>
            <c:idx val="9"/>
            <c:bubble3D val="0"/>
            <c:spPr>
              <a:solidFill>
                <a:schemeClr val="tx2">
                  <a:lumMod val="60000"/>
                  <a:lumOff val="40000"/>
                </a:schemeClr>
              </a:solidFill>
              <a:ln w="12700">
                <a:solidFill>
                  <a:schemeClr val="tx2">
                    <a:lumMod val="60000"/>
                    <a:lumOff val="40000"/>
                  </a:schemeClr>
                </a:solidFill>
                <a:prstDash val="solid"/>
              </a:ln>
            </c:spPr>
          </c:dPt>
          <c:dPt>
            <c:idx val="10"/>
            <c:bubble3D val="0"/>
          </c:dPt>
          <c:dPt>
            <c:idx val="11"/>
            <c:bubble3D val="0"/>
          </c:dPt>
          <c:dLbls>
            <c:dLbl>
              <c:idx val="0"/>
              <c:layout>
                <c:manualLayout>
                  <c:x val="0.24087291299889724"/>
                  <c:y val="-7.2809603717568075E-2"/>
                </c:manualLayout>
              </c:layout>
              <c:numFmt formatCode="0.0%" sourceLinked="0"/>
              <c:spPr>
                <a:noFill/>
                <a:ln w="3175">
                  <a:solidFill>
                    <a:srgbClr val="000000"/>
                  </a:solidFill>
                  <a:prstDash val="solid"/>
                </a:ln>
              </c:spPr>
              <c:txPr>
                <a:bodyPr/>
                <a:lstStyle/>
                <a:p>
                  <a:pPr>
                    <a:defRPr sz="9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
              <c:layout>
                <c:manualLayout>
                  <c:x val="0.1287617673090074"/>
                  <c:y val="-7.6994895463371862E-2"/>
                </c:manualLayout>
              </c:layout>
              <c:numFmt formatCode="0.0%" sourceLinked="0"/>
              <c:spPr>
                <a:noFill/>
                <a:ln w="3175">
                  <a:solidFill>
                    <a:srgbClr val="000000"/>
                  </a:solidFill>
                  <a:prstDash val="solid"/>
                </a:ln>
              </c:spPr>
              <c:txPr>
                <a:bodyPr/>
                <a:lstStyle/>
                <a:p>
                  <a:pPr>
                    <a:defRPr sz="9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
              <c:layout>
                <c:manualLayout>
                  <c:x val="0.20686501790240175"/>
                  <c:y val="4.8357252520763089E-2"/>
                </c:manualLayout>
              </c:layout>
              <c:numFmt formatCode="0.0%" sourceLinked="0"/>
              <c:spPr>
                <a:noFill/>
                <a:ln w="3175">
                  <a:solidFill>
                    <a:srgbClr val="000000"/>
                  </a:solidFill>
                  <a:prstDash val="solid"/>
                </a:ln>
              </c:spPr>
              <c:txPr>
                <a:bodyPr/>
                <a:lstStyle/>
                <a:p>
                  <a:pPr>
                    <a:defRPr sz="9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3"/>
              <c:layout>
                <c:manualLayout>
                  <c:x val="0.21299424491038577"/>
                  <c:y val="0.10201180794204345"/>
                </c:manualLayout>
              </c:layout>
              <c:dLblPos val="bestFit"/>
              <c:showLegendKey val="0"/>
              <c:showVal val="0"/>
              <c:showCatName val="1"/>
              <c:showSerName val="0"/>
              <c:showPercent val="1"/>
              <c:showBubbleSize val="0"/>
            </c:dLbl>
            <c:dLbl>
              <c:idx val="4"/>
              <c:layout>
                <c:manualLayout>
                  <c:x val="0.18312455054816451"/>
                  <c:y val="0.21915991425914255"/>
                </c:manualLayout>
              </c:layout>
              <c:tx>
                <c:rich>
                  <a:bodyPr/>
                  <a:lstStyle/>
                  <a:p>
                    <a:r>
                      <a:t>Korea
3.4%</a:t>
                    </a:r>
                  </a:p>
                </c:rich>
              </c:tx>
              <c:dLblPos val="bestFit"/>
              <c:showLegendKey val="0"/>
              <c:showVal val="0"/>
              <c:showCatName val="0"/>
              <c:showSerName val="0"/>
              <c:showPercent val="0"/>
              <c:showBubbleSize val="0"/>
            </c:dLbl>
            <c:dLbl>
              <c:idx val="5"/>
              <c:layout>
                <c:manualLayout>
                  <c:x val="0.11291891602221348"/>
                  <c:y val="0.25915526094717711"/>
                </c:manualLayout>
              </c:layout>
              <c:dLblPos val="bestFit"/>
              <c:showLegendKey val="0"/>
              <c:showVal val="0"/>
              <c:showCatName val="1"/>
              <c:showSerName val="0"/>
              <c:showPercent val="1"/>
              <c:showBubbleSize val="0"/>
            </c:dLbl>
            <c:dLbl>
              <c:idx val="6"/>
              <c:layout>
                <c:manualLayout>
                  <c:x val="5.3943346778958741E-2"/>
                  <c:y val="0.3105502443640506"/>
                </c:manualLayout>
              </c:layout>
              <c:tx>
                <c:rich>
                  <a:bodyPr/>
                  <a:lstStyle/>
                  <a:p>
                    <a:r>
                      <a:t>British Virgin Islands 1.4%</a:t>
                    </a:r>
                  </a:p>
                </c:rich>
              </c:tx>
              <c:dLblPos val="bestFit"/>
              <c:showLegendKey val="0"/>
              <c:showVal val="0"/>
              <c:showCatName val="0"/>
              <c:showSerName val="0"/>
              <c:showPercent val="0"/>
              <c:showBubbleSize val="0"/>
            </c:dLbl>
            <c:dLbl>
              <c:idx val="7"/>
              <c:layout>
                <c:manualLayout>
                  <c:x val="-0.1465155065417254"/>
                  <c:y val="8.0637529808243139E-2"/>
                </c:manualLayout>
              </c:layout>
              <c:dLblPos val="bestFit"/>
              <c:showLegendKey val="0"/>
              <c:showVal val="0"/>
              <c:showCatName val="1"/>
              <c:showSerName val="0"/>
              <c:showPercent val="1"/>
              <c:showBubbleSize val="0"/>
            </c:dLbl>
            <c:dLbl>
              <c:idx val="8"/>
              <c:layout>
                <c:manualLayout>
                  <c:x val="-9.9828678847372065E-2"/>
                  <c:y val="-0.1812986390040088"/>
                </c:manualLayout>
              </c:layout>
              <c:dLblPos val="bestFit"/>
              <c:showLegendKey val="0"/>
              <c:showVal val="0"/>
              <c:showCatName val="1"/>
              <c:showSerName val="0"/>
              <c:showPercent val="1"/>
              <c:showBubbleSize val="0"/>
            </c:dLbl>
            <c:dLbl>
              <c:idx val="9"/>
              <c:layout>
                <c:manualLayout>
                  <c:x val="-0.11330293188270033"/>
                  <c:y val="0.25165163247177547"/>
                </c:manualLayout>
              </c:layout>
              <c:dLblPos val="bestFit"/>
              <c:showLegendKey val="0"/>
              <c:showVal val="0"/>
              <c:showCatName val="1"/>
              <c:showSerName val="0"/>
              <c:showPercent val="1"/>
              <c:showBubbleSize val="0"/>
            </c:dLbl>
            <c:dLbl>
              <c:idx val="10"/>
              <c:layout>
                <c:manualLayout>
                  <c:x val="-0.1015086604820066"/>
                  <c:y val="-3.0299643311255085E-2"/>
                </c:manualLayout>
              </c:layout>
              <c:dLblPos val="bestFit"/>
              <c:showLegendKey val="0"/>
              <c:showVal val="0"/>
              <c:showCatName val="1"/>
              <c:showSerName val="0"/>
              <c:showPercent val="1"/>
              <c:showBubbleSize val="0"/>
            </c:dLbl>
            <c:dLbl>
              <c:idx val="11"/>
              <c:layout>
                <c:manualLayout>
                  <c:x val="1.4758986170046744E-2"/>
                  <c:y val="-0.24303844326511301"/>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2"/>
              <c:layout>
                <c:manualLayout>
                  <c:xMode val="edge"/>
                  <c:yMode val="edge"/>
                  <c:x val="0.53502235469448589"/>
                  <c:y val="0.35378393761171079"/>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3"/>
              <c:layout>
                <c:manualLayout>
                  <c:xMode val="edge"/>
                  <c:yMode val="edge"/>
                  <c:x val="0.48733233979135621"/>
                  <c:y val="0.27811916482770327"/>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4"/>
              <c:layout>
                <c:manualLayout>
                  <c:xMode val="edge"/>
                  <c:yMode val="edge"/>
                  <c:x val="0.56035767511177348"/>
                  <c:y val="0.44785365512696335"/>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5"/>
              <c:layout>
                <c:manualLayout>
                  <c:xMode val="edge"/>
                  <c:yMode val="edge"/>
                  <c:x val="0.50074515648286144"/>
                  <c:y val="0.53783338492416144"/>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6"/>
              <c:layout>
                <c:manualLayout>
                  <c:xMode val="edge"/>
                  <c:yMode val="edge"/>
                  <c:x val="0.45603576751117736"/>
                  <c:y val="0.60736317613108726"/>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7"/>
              <c:layout>
                <c:manualLayout>
                  <c:xMode val="edge"/>
                  <c:yMode val="edge"/>
                  <c:x val="0.43368107302533532"/>
                  <c:y val="0.65848802260676809"/>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8"/>
              <c:layout>
                <c:manualLayout>
                  <c:xMode val="edge"/>
                  <c:yMode val="edge"/>
                  <c:x val="0.34724292101341281"/>
                  <c:y val="0.61758814542622342"/>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9"/>
              <c:layout>
                <c:manualLayout>
                  <c:xMode val="edge"/>
                  <c:yMode val="edge"/>
                  <c:x val="0.28614008941877794"/>
                  <c:y val="0.61963313928525066"/>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0"/>
              <c:layout>
                <c:manualLayout>
                  <c:xMode val="edge"/>
                  <c:yMode val="edge"/>
                  <c:x val="0.21609538002980627"/>
                  <c:y val="0.65235304102968639"/>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numFmt formatCode="0.0%" sourceLinked="0"/>
            <c:spPr>
              <a:noFill/>
              <a:ln w="25400">
                <a:noFill/>
              </a:ln>
            </c:spPr>
            <c:txPr>
              <a:bodyPr/>
              <a:lstStyle/>
              <a:p>
                <a:pPr>
                  <a:defRPr sz="900" b="1"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strRef>
              <c:f>'2a'!$S$10:$S$21</c:f>
              <c:strCache>
                <c:ptCount val="12"/>
                <c:pt idx="0">
                  <c:v>Netherlands</c:v>
                </c:pt>
                <c:pt idx="1">
                  <c:v>Japan</c:v>
                </c:pt>
                <c:pt idx="2">
                  <c:v>USA</c:v>
                </c:pt>
                <c:pt idx="3">
                  <c:v>Singapore</c:v>
                </c:pt>
                <c:pt idx="4">
                  <c:v>Korea</c:v>
                </c:pt>
                <c:pt idx="5">
                  <c:v>UK</c:v>
                </c:pt>
                <c:pt idx="6">
                  <c:v>British Virgin Islands</c:v>
                </c:pt>
                <c:pt idx="7">
                  <c:v>Thailand</c:v>
                </c:pt>
                <c:pt idx="8">
                  <c:v>Cayman Islands</c:v>
                </c:pt>
                <c:pt idx="9">
                  <c:v>France</c:v>
                </c:pt>
                <c:pt idx="10">
                  <c:v>Germany</c:v>
                </c:pt>
                <c:pt idx="11">
                  <c:v>Others</c:v>
                </c:pt>
              </c:strCache>
            </c:strRef>
          </c:cat>
          <c:val>
            <c:numRef>
              <c:f>'2a'!$T$10:$T$21</c:f>
              <c:numCache>
                <c:formatCode>General</c:formatCode>
                <c:ptCount val="12"/>
                <c:pt idx="0">
                  <c:v>100888.99269128253</c:v>
                </c:pt>
                <c:pt idx="1">
                  <c:v>50907.337525555246</c:v>
                </c:pt>
                <c:pt idx="2" formatCode="_(* #,##0.0_);_(* \(#,##0.0\);_(* &quot;-&quot;??_);_(@_)">
                  <c:v>32820.661337694641</c:v>
                </c:pt>
                <c:pt idx="3">
                  <c:v>10735.699121518515</c:v>
                </c:pt>
                <c:pt idx="4">
                  <c:v>7711.8445851312999</c:v>
                </c:pt>
                <c:pt idx="5">
                  <c:v>4864.4638872281703</c:v>
                </c:pt>
                <c:pt idx="6">
                  <c:v>3131.5606697353492</c:v>
                </c:pt>
                <c:pt idx="7">
                  <c:v>2611.1519464308658</c:v>
                </c:pt>
                <c:pt idx="8">
                  <c:v>1824.6918984127699</c:v>
                </c:pt>
                <c:pt idx="9">
                  <c:v>1333.073900552097</c:v>
                </c:pt>
                <c:pt idx="10" formatCode="_(* #,##0.0_);_(* \(#,##0.0\);_(* &quot;-&quot;??_);_(@_)">
                  <c:v>1240.046230088228</c:v>
                </c:pt>
                <c:pt idx="11" formatCode="_(* #,##0.0_);_(* \(#,##0.0\);_(* &quot;-&quot;??_);_(@_)">
                  <c:v>12145.840411155958</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0.75" l="0.75" r="0.75" t="1" header="0" footer="0"/>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Figure 2
Total Approved FDIs by Country of Investor
First Quarter 2011</a:t>
            </a:r>
          </a:p>
        </c:rich>
      </c:tx>
      <c:layout>
        <c:manualLayout>
          <c:xMode val="edge"/>
          <c:yMode val="edge"/>
          <c:x val="0.22815568785609117"/>
          <c:y val="3.1707198104661695E-2"/>
        </c:manualLayout>
      </c:layout>
      <c:overlay val="0"/>
      <c:spPr>
        <a:noFill/>
        <a:ln w="25400">
          <a:noFill/>
        </a:ln>
      </c:spPr>
    </c:title>
    <c:autoTitleDeleted val="0"/>
    <c:view3D>
      <c:rotX val="15"/>
      <c:rotY val="220"/>
      <c:rAngAx val="0"/>
      <c:perspective val="0"/>
    </c:view3D>
    <c:floor>
      <c:thickness val="0"/>
    </c:floor>
    <c:sideWall>
      <c:thickness val="0"/>
    </c:sideWall>
    <c:backWall>
      <c:thickness val="0"/>
    </c:backWall>
    <c:plotArea>
      <c:layout>
        <c:manualLayout>
          <c:layoutTarget val="inner"/>
          <c:xMode val="edge"/>
          <c:yMode val="edge"/>
          <c:x val="0.12098009188361408"/>
          <c:y val="0.38600451467268621"/>
          <c:w val="0.73966309341500769"/>
          <c:h val="0.43340857787810383"/>
        </c:manualLayout>
      </c:layout>
      <c:pie3DChart>
        <c:varyColors val="1"/>
        <c:ser>
          <c:idx val="0"/>
          <c:order val="0"/>
          <c:spPr>
            <a:solidFill>
              <a:srgbClr val="9999FF"/>
            </a:solidFill>
            <a:ln w="12700">
              <a:solidFill>
                <a:srgbClr val="000000"/>
              </a:solidFill>
              <a:prstDash val="solid"/>
            </a:ln>
          </c:spPr>
          <c:explosion val="25"/>
          <c:dPt>
            <c:idx val="0"/>
            <c:bubble3D val="0"/>
          </c:dPt>
          <c:dPt>
            <c:idx val="1"/>
            <c:bubble3D val="0"/>
            <c:spPr>
              <a:pattFill prst="pct90">
                <a:fgClr>
                  <a:srgbClr val="CCFFCC"/>
                </a:fgClr>
                <a:bgClr>
                  <a:srgbClr val="333333"/>
                </a:bgClr>
              </a:pattFill>
              <a:ln w="12700">
                <a:solidFill>
                  <a:srgbClr val="000000"/>
                </a:solidFill>
                <a:prstDash val="solid"/>
              </a:ln>
            </c:spPr>
          </c:dPt>
          <c:dPt>
            <c:idx val="2"/>
            <c:bubble3D val="0"/>
            <c:spPr>
              <a:pattFill prst="solidDmnd">
                <a:fgClr>
                  <a:srgbClr val="FFFF00"/>
                </a:fgClr>
                <a:bgClr>
                  <a:srgbClr val="C0C0C0"/>
                </a:bgClr>
              </a:pattFill>
              <a:ln w="12700">
                <a:solidFill>
                  <a:srgbClr val="000000"/>
                </a:solidFill>
                <a:prstDash val="solid"/>
              </a:ln>
            </c:spPr>
          </c:dPt>
          <c:dLbls>
            <c:dLbl>
              <c:idx val="0"/>
              <c:layout>
                <c:manualLayout>
                  <c:x val="2.9611533738711598E-2"/>
                  <c:y val="-0.16501658024454263"/>
                </c:manualLayout>
              </c:layout>
              <c:dLblPos val="bestFit"/>
              <c:showLegendKey val="0"/>
              <c:showVal val="0"/>
              <c:showCatName val="1"/>
              <c:showSerName val="0"/>
              <c:showPercent val="1"/>
              <c:showBubbleSize val="0"/>
            </c:dLbl>
            <c:dLbl>
              <c:idx val="1"/>
              <c:layout>
                <c:manualLayout>
                  <c:x val="-0.13004495353494006"/>
                  <c:y val="-4.7999487868894457E-2"/>
                </c:manualLayout>
              </c:layout>
              <c:dLblPos val="bestFit"/>
              <c:showLegendKey val="0"/>
              <c:showVal val="0"/>
              <c:showCatName val="1"/>
              <c:showSerName val="0"/>
              <c:showPercent val="1"/>
              <c:showBubbleSize val="0"/>
            </c:dLbl>
            <c:dLbl>
              <c:idx val="2"/>
              <c:layout>
                <c:manualLayout>
                  <c:x val="-1.3741243561573456E-2"/>
                  <c:y val="-0.13368798412393573"/>
                </c:manualLayout>
              </c:layout>
              <c:dLblPos val="bestFit"/>
              <c:showLegendKey val="0"/>
              <c:showVal val="0"/>
              <c:showCatName val="1"/>
              <c:showSerName val="0"/>
              <c:showPercent val="1"/>
              <c:showBubbleSize val="0"/>
            </c:dLbl>
            <c:dLbl>
              <c:idx val="3"/>
              <c:layout>
                <c:manualLayout>
                  <c:x val="0.11098176847943972"/>
                  <c:y val="4.1827283784648922E-2"/>
                </c:manualLayout>
              </c:layout>
              <c:dLblPos val="bestFit"/>
              <c:showLegendKey val="0"/>
              <c:showVal val="0"/>
              <c:showCatName val="1"/>
              <c:showSerName val="0"/>
              <c:showPercent val="1"/>
              <c:showBubbleSize val="0"/>
            </c:dLbl>
            <c:dLbl>
              <c:idx val="4"/>
              <c:layout>
                <c:manualLayout>
                  <c:x val="8.9659822793227553E-2"/>
                  <c:y val="3.5465079060239407E-2"/>
                </c:manualLayout>
              </c:layout>
              <c:dLblPos val="bestFit"/>
              <c:showLegendKey val="0"/>
              <c:showVal val="0"/>
              <c:showCatName val="1"/>
              <c:showSerName val="0"/>
              <c:showPercent val="1"/>
              <c:showBubbleSize val="0"/>
            </c:dLbl>
            <c:dLbl>
              <c:idx val="5"/>
              <c:layout>
                <c:manualLayout>
                  <c:x val="8.1101440391309357E-2"/>
                  <c:y val="9.3573010690736827E-2"/>
                </c:manualLayout>
              </c:layout>
              <c:dLblPos val="bestFit"/>
              <c:showLegendKey val="0"/>
              <c:showVal val="0"/>
              <c:showCatName val="1"/>
              <c:showSerName val="0"/>
              <c:showPercent val="1"/>
              <c:showBubbleSize val="0"/>
            </c:dLbl>
            <c:dLbl>
              <c:idx val="6"/>
              <c:layout>
                <c:manualLayout>
                  <c:x val="-6.8059651518556391E-2"/>
                  <c:y val="3.9980539017988655E-2"/>
                </c:manualLayout>
              </c:layout>
              <c:dLblPos val="bestFit"/>
              <c:showLegendKey val="0"/>
              <c:showVal val="0"/>
              <c:showCatName val="1"/>
              <c:showSerName val="0"/>
              <c:showPercent val="1"/>
              <c:showBubbleSize val="0"/>
            </c:dLbl>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strRef>
              <c:f>'2a'!$O$28:$O$30</c:f>
              <c:strCache>
                <c:ptCount val="3"/>
                <c:pt idx="0">
                  <c:v>Hongkong</c:v>
                </c:pt>
                <c:pt idx="1">
                  <c:v>India</c:v>
                </c:pt>
                <c:pt idx="2">
                  <c:v>Others</c:v>
                </c:pt>
              </c:strCache>
            </c:strRef>
          </c:cat>
          <c:val>
            <c:numRef>
              <c:f>'2a'!$P$28:$P$30</c:f>
              <c:numCache>
                <c:formatCode>_(* #,##0.0_);_(* \(#,##0.0\);_(* "-"??_);_(@_)</c:formatCode>
                <c:ptCount val="3"/>
                <c:pt idx="0">
                  <c:v>347.61030245452417</c:v>
                </c:pt>
                <c:pt idx="1">
                  <c:v>45.535394572996154</c:v>
                </c:pt>
                <c:pt idx="2">
                  <c:v>8021.099164140117</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Figure 3a
Total Approved FDIs by Country of Investor
Third Quarter 2011</a:t>
            </a:r>
          </a:p>
        </c:rich>
      </c:tx>
      <c:layout>
        <c:manualLayout>
          <c:xMode val="edge"/>
          <c:yMode val="edge"/>
          <c:x val="0.29806264871096722"/>
          <c:y val="6.3395032142721297E-2"/>
        </c:manualLayout>
      </c:layout>
      <c:overlay val="0"/>
      <c:spPr>
        <a:noFill/>
        <a:ln w="25400">
          <a:noFill/>
        </a:ln>
      </c:spPr>
    </c:title>
    <c:autoTitleDeleted val="0"/>
    <c:view3D>
      <c:rotX val="15"/>
      <c:rotY val="280"/>
      <c:rAngAx val="0"/>
      <c:perspective val="0"/>
    </c:view3D>
    <c:floor>
      <c:thickness val="0"/>
    </c:floor>
    <c:sideWall>
      <c:thickness val="0"/>
    </c:sideWall>
    <c:backWall>
      <c:thickness val="0"/>
    </c:backWall>
    <c:plotArea>
      <c:layout>
        <c:manualLayout>
          <c:layoutTarget val="inner"/>
          <c:xMode val="edge"/>
          <c:yMode val="edge"/>
          <c:x val="0.27818206514742999"/>
          <c:y val="0.41449392689630576"/>
          <c:w val="0.45272767465169977"/>
          <c:h val="0.28695733400513473"/>
        </c:manualLayout>
      </c:layout>
      <c:pie3DChart>
        <c:varyColors val="1"/>
        <c:ser>
          <c:idx val="0"/>
          <c:order val="0"/>
          <c:spPr>
            <a:solidFill>
              <a:srgbClr val="9999FF"/>
            </a:solidFill>
            <a:ln w="12700">
              <a:solidFill>
                <a:srgbClr val="000000"/>
              </a:solidFill>
              <a:prstDash val="solid"/>
            </a:ln>
          </c:spPr>
          <c:explosion val="28"/>
          <c:dPt>
            <c:idx val="0"/>
            <c:bubble3D val="0"/>
            <c:spPr>
              <a:pattFill prst="lgGrid">
                <a:fgClr>
                  <a:srgbClr val="FFFFFF"/>
                </a:fgClr>
                <a:bgClr>
                  <a:srgbClr val="FF00FF"/>
                </a:bgClr>
              </a:pattFill>
              <a:ln w="12700">
                <a:solidFill>
                  <a:srgbClr val="000000"/>
                </a:solidFill>
                <a:prstDash val="solid"/>
              </a:ln>
            </c:spPr>
          </c:dPt>
          <c:dPt>
            <c:idx val="1"/>
            <c:bubble3D val="0"/>
            <c:spPr>
              <a:pattFill prst="wdUpDiag">
                <a:fgClr>
                  <a:srgbClr val="FF8080"/>
                </a:fgClr>
                <a:bgClr>
                  <a:srgbClr val="FFFFFF"/>
                </a:bgClr>
              </a:pattFill>
              <a:ln w="12700">
                <a:solidFill>
                  <a:srgbClr val="000000"/>
                </a:solidFill>
                <a:prstDash val="solid"/>
              </a:ln>
            </c:spPr>
          </c:dPt>
          <c:dPt>
            <c:idx val="2"/>
            <c:bubble3D val="0"/>
            <c:spPr>
              <a:pattFill prst="pct90">
                <a:fgClr>
                  <a:srgbClr val="FFFF99"/>
                </a:fgClr>
                <a:bgClr>
                  <a:srgbClr val="333333"/>
                </a:bgClr>
              </a:pattFill>
              <a:ln w="12700">
                <a:solidFill>
                  <a:srgbClr val="000000"/>
                </a:solidFill>
                <a:prstDash val="solid"/>
              </a:ln>
            </c:spPr>
          </c:dPt>
          <c:dPt>
            <c:idx val="3"/>
            <c:bubble3D val="0"/>
            <c:spPr>
              <a:pattFill prst="zigZag">
                <a:fgClr>
                  <a:srgbClr val="FFFFFF"/>
                </a:fgClr>
                <a:bgClr>
                  <a:srgbClr val="0000FF"/>
                </a:bgClr>
              </a:pattFill>
              <a:ln w="12700">
                <a:solidFill>
                  <a:srgbClr val="000000"/>
                </a:solidFill>
                <a:prstDash val="solid"/>
              </a:ln>
            </c:spPr>
          </c:dPt>
          <c:dPt>
            <c:idx val="4"/>
            <c:bubble3D val="0"/>
            <c:spPr>
              <a:pattFill prst="solidDmnd">
                <a:fgClr>
                  <a:srgbClr val="FFFFFF"/>
                </a:fgClr>
                <a:bgClr>
                  <a:srgbClr val="339966"/>
                </a:bgClr>
              </a:pattFill>
              <a:ln w="12700">
                <a:solidFill>
                  <a:srgbClr val="000000"/>
                </a:solidFill>
                <a:prstDash val="solid"/>
              </a:ln>
            </c:spPr>
          </c:dPt>
          <c:dPt>
            <c:idx val="5"/>
            <c:bubble3D val="0"/>
            <c:spPr>
              <a:solidFill>
                <a:srgbClr val="FFFF99"/>
              </a:solidFill>
              <a:ln w="12700">
                <a:solidFill>
                  <a:srgbClr val="000000"/>
                </a:solidFill>
                <a:prstDash val="solid"/>
              </a:ln>
            </c:spPr>
          </c:dPt>
          <c:dPt>
            <c:idx val="6"/>
            <c:bubble3D val="0"/>
            <c:spPr>
              <a:solidFill>
                <a:srgbClr val="008080"/>
              </a:solidFill>
              <a:ln w="12700">
                <a:solidFill>
                  <a:srgbClr val="000000"/>
                </a:solidFill>
                <a:prstDash val="solid"/>
              </a:ln>
            </c:spPr>
          </c:dPt>
          <c:dPt>
            <c:idx val="7"/>
            <c:bubble3D val="0"/>
            <c:spPr>
              <a:solidFill>
                <a:srgbClr val="FF99CC"/>
              </a:solidFill>
              <a:ln w="12700">
                <a:solidFill>
                  <a:srgbClr val="000000"/>
                </a:solidFill>
                <a:prstDash val="solid"/>
              </a:ln>
            </c:spPr>
          </c:dPt>
          <c:dPt>
            <c:idx val="8"/>
            <c:bubble3D val="0"/>
            <c:spPr>
              <a:solidFill>
                <a:srgbClr val="CCFFFF"/>
              </a:solidFill>
              <a:ln w="12700">
                <a:solidFill>
                  <a:srgbClr val="000000"/>
                </a:solidFill>
                <a:prstDash val="solid"/>
              </a:ln>
            </c:spPr>
          </c:dPt>
          <c:dPt>
            <c:idx val="9"/>
            <c:bubble3D val="0"/>
            <c:spPr>
              <a:solidFill>
                <a:srgbClr val="FF00FF"/>
              </a:solidFill>
              <a:ln w="12700">
                <a:solidFill>
                  <a:srgbClr val="000000"/>
                </a:solidFill>
                <a:prstDash val="solid"/>
              </a:ln>
            </c:spPr>
          </c:dPt>
          <c:dPt>
            <c:idx val="10"/>
            <c:bubble3D val="0"/>
          </c:dPt>
          <c:dPt>
            <c:idx val="11"/>
            <c:bubble3D val="0"/>
          </c:dPt>
          <c:dPt>
            <c:idx val="12"/>
            <c:bubble3D val="0"/>
          </c:dPt>
          <c:dLbls>
            <c:dLbl>
              <c:idx val="0"/>
              <c:layout>
                <c:manualLayout>
                  <c:x val="7.2746594591373226E-2"/>
                  <c:y val="-4.5770589978604385E-2"/>
                </c:manualLayout>
              </c:layout>
              <c:numFmt formatCode="0.0%" sourceLinked="0"/>
              <c:spPr>
                <a:noFill/>
                <a:ln w="3175">
                  <a:solidFill>
                    <a:srgbClr val="000000"/>
                  </a:solidFill>
                  <a:prstDash val="solid"/>
                </a:ln>
              </c:spPr>
              <c:txPr>
                <a:bodyPr/>
                <a:lstStyle/>
                <a:p>
                  <a:pPr>
                    <a:defRPr sz="9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
              <c:layout>
                <c:manualLayout>
                  <c:x val="4.5764331660979776E-2"/>
                  <c:y val="-1.1952552230871803E-2"/>
                </c:manualLayout>
              </c:layout>
              <c:numFmt formatCode="0.0%" sourceLinked="0"/>
              <c:spPr>
                <a:noFill/>
                <a:ln w="3175">
                  <a:solidFill>
                    <a:srgbClr val="000000"/>
                  </a:solidFill>
                  <a:prstDash val="solid"/>
                </a:ln>
              </c:spPr>
              <c:txPr>
                <a:bodyPr/>
                <a:lstStyle/>
                <a:p>
                  <a:pPr>
                    <a:defRPr sz="9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
              <c:layout>
                <c:manualLayout>
                  <c:x val="4.6408686681167835E-2"/>
                  <c:y val="3.495216926433703E-2"/>
                </c:manualLayout>
              </c:layout>
              <c:numFmt formatCode="0.0%" sourceLinked="0"/>
              <c:spPr>
                <a:noFill/>
                <a:ln w="3175">
                  <a:solidFill>
                    <a:srgbClr val="000000"/>
                  </a:solidFill>
                  <a:prstDash val="solid"/>
                </a:ln>
              </c:spPr>
              <c:txPr>
                <a:bodyPr/>
                <a:lstStyle/>
                <a:p>
                  <a:pPr>
                    <a:defRPr sz="9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3"/>
              <c:layout>
                <c:manualLayout>
                  <c:x val="0.12827183625174932"/>
                  <c:y val="0.10175966619606074"/>
                </c:manualLayout>
              </c:layout>
              <c:dLblPos val="bestFit"/>
              <c:showLegendKey val="0"/>
              <c:showVal val="0"/>
              <c:showCatName val="1"/>
              <c:showSerName val="0"/>
              <c:showPercent val="1"/>
              <c:showBubbleSize val="0"/>
            </c:dLbl>
            <c:dLbl>
              <c:idx val="4"/>
              <c:layout>
                <c:manualLayout>
                  <c:x val="7.5178466688419002E-2"/>
                  <c:y val="0.16368906464774002"/>
                </c:manualLayout>
              </c:layout>
              <c:dLblPos val="bestFit"/>
              <c:showLegendKey val="0"/>
              <c:showVal val="0"/>
              <c:showCatName val="1"/>
              <c:showSerName val="0"/>
              <c:showPercent val="1"/>
              <c:showBubbleSize val="0"/>
            </c:dLbl>
            <c:dLbl>
              <c:idx val="5"/>
              <c:layout>
                <c:manualLayout>
                  <c:x val="2.1997782267283127E-3"/>
                  <c:y val="0.20203848333348418"/>
                </c:manualLayout>
              </c:layout>
              <c:dLblPos val="bestFit"/>
              <c:showLegendKey val="0"/>
              <c:showVal val="0"/>
              <c:showCatName val="1"/>
              <c:showSerName val="0"/>
              <c:showPercent val="1"/>
              <c:showBubbleSize val="0"/>
            </c:dLbl>
            <c:dLbl>
              <c:idx val="6"/>
              <c:layout>
                <c:manualLayout>
                  <c:x val="-8.9378039281166721E-2"/>
                  <c:y val="0.14107316792988997"/>
                </c:manualLayout>
              </c:layout>
              <c:dLblPos val="bestFit"/>
              <c:showLegendKey val="0"/>
              <c:showVal val="0"/>
              <c:showCatName val="1"/>
              <c:showSerName val="0"/>
              <c:showPercent val="1"/>
              <c:showBubbleSize val="0"/>
            </c:dLbl>
            <c:dLbl>
              <c:idx val="7"/>
              <c:layout>
                <c:manualLayout>
                  <c:x val="-0.10362199471918564"/>
                  <c:y val="2.5641810491872679E-2"/>
                </c:manualLayout>
              </c:layout>
              <c:dLblPos val="bestFit"/>
              <c:showLegendKey val="0"/>
              <c:showVal val="0"/>
              <c:showCatName val="1"/>
              <c:showSerName val="0"/>
              <c:showPercent val="1"/>
              <c:showBubbleSize val="0"/>
            </c:dLbl>
            <c:dLbl>
              <c:idx val="8"/>
              <c:layout>
                <c:manualLayout>
                  <c:x val="-6.6645281699502984E-2"/>
                  <c:y val="-7.2833025086085398E-2"/>
                </c:manualLayout>
              </c:layout>
              <c:dLblPos val="bestFit"/>
              <c:showLegendKey val="0"/>
              <c:showVal val="0"/>
              <c:showCatName val="1"/>
              <c:showSerName val="0"/>
              <c:showPercent val="1"/>
              <c:showBubbleSize val="0"/>
            </c:dLbl>
            <c:dLbl>
              <c:idx val="9"/>
              <c:layout>
                <c:manualLayout>
                  <c:x val="7.3101409640866201E-3"/>
                  <c:y val="-0.16532522359423665"/>
                </c:manualLayout>
              </c:layout>
              <c:dLblPos val="bestFit"/>
              <c:showLegendKey val="0"/>
              <c:showVal val="0"/>
              <c:showCatName val="1"/>
              <c:showSerName val="0"/>
              <c:showPercent val="1"/>
              <c:showBubbleSize val="0"/>
            </c:dLbl>
            <c:dLbl>
              <c:idx val="10"/>
              <c:layout>
                <c:manualLayout>
                  <c:x val="-9.5558867362146055E-2"/>
                  <c:y val="1.5171563997403823E-2"/>
                </c:manualLayout>
              </c:layout>
              <c:dLblPos val="bestFit"/>
              <c:showLegendKey val="0"/>
              <c:showVal val="0"/>
              <c:showCatName val="1"/>
              <c:showSerName val="0"/>
              <c:showPercent val="1"/>
              <c:showBubbleSize val="0"/>
            </c:dLbl>
            <c:dLbl>
              <c:idx val="11"/>
              <c:layout>
                <c:manualLayout>
                  <c:x val="0.13539450892036409"/>
                  <c:y val="-0.20133959641235408"/>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2"/>
              <c:layout>
                <c:manualLayout>
                  <c:x val="0.31870300370426874"/>
                  <c:y val="-0.11749484819223763"/>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3"/>
              <c:layout>
                <c:manualLayout>
                  <c:xMode val="edge"/>
                  <c:yMode val="edge"/>
                  <c:x val="0.48733233979135621"/>
                  <c:y val="0.27811916482770327"/>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4"/>
              <c:layout>
                <c:manualLayout>
                  <c:xMode val="edge"/>
                  <c:yMode val="edge"/>
                  <c:x val="0.56035767511177348"/>
                  <c:y val="0.44785365512696335"/>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5"/>
              <c:layout>
                <c:manualLayout>
                  <c:xMode val="edge"/>
                  <c:yMode val="edge"/>
                  <c:x val="0.50074515648286144"/>
                  <c:y val="0.53783338492416144"/>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6"/>
              <c:layout>
                <c:manualLayout>
                  <c:xMode val="edge"/>
                  <c:yMode val="edge"/>
                  <c:x val="0.45603576751117736"/>
                  <c:y val="0.60736317613108726"/>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7"/>
              <c:layout>
                <c:manualLayout>
                  <c:xMode val="edge"/>
                  <c:yMode val="edge"/>
                  <c:x val="0.43368107302533532"/>
                  <c:y val="0.65848802260676809"/>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8"/>
              <c:layout>
                <c:manualLayout>
                  <c:xMode val="edge"/>
                  <c:yMode val="edge"/>
                  <c:x val="0.34724292101341281"/>
                  <c:y val="0.61758814542622342"/>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9"/>
              <c:layout>
                <c:manualLayout>
                  <c:xMode val="edge"/>
                  <c:yMode val="edge"/>
                  <c:x val="0.28614008941877794"/>
                  <c:y val="0.61963313928525066"/>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0"/>
              <c:layout>
                <c:manualLayout>
                  <c:xMode val="edge"/>
                  <c:yMode val="edge"/>
                  <c:x val="0.21609538002980627"/>
                  <c:y val="0.65235304102968639"/>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numFmt formatCode="0.0%" sourceLinked="0"/>
            <c:spPr>
              <a:noFill/>
              <a:ln w="25400">
                <a:noFill/>
              </a:ln>
            </c:spPr>
            <c:txPr>
              <a:bodyPr/>
              <a:lstStyle/>
              <a:p>
                <a:pPr>
                  <a:defRPr sz="900" b="1"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strRef>
              <c:f>'2a'!$O$10:$O$22</c:f>
              <c:strCache>
                <c:ptCount val="13"/>
                <c:pt idx="0">
                  <c:v>Netherlands</c:v>
                </c:pt>
                <c:pt idx="1">
                  <c:v>Japan</c:v>
                </c:pt>
                <c:pt idx="2">
                  <c:v>USA</c:v>
                </c:pt>
                <c:pt idx="3">
                  <c:v>Singapore</c:v>
                </c:pt>
                <c:pt idx="4">
                  <c:v>Korea</c:v>
                </c:pt>
                <c:pt idx="5">
                  <c:v>UK</c:v>
                </c:pt>
                <c:pt idx="6">
                  <c:v>British Virgin Islands</c:v>
                </c:pt>
                <c:pt idx="7">
                  <c:v>Thailand</c:v>
                </c:pt>
                <c:pt idx="8">
                  <c:v>Cayman Islands</c:v>
                </c:pt>
                <c:pt idx="9">
                  <c:v>France</c:v>
                </c:pt>
                <c:pt idx="10">
                  <c:v>Germany</c:v>
                </c:pt>
                <c:pt idx="11">
                  <c:v>Taiwan</c:v>
                </c:pt>
                <c:pt idx="12">
                  <c:v>Canada</c:v>
                </c:pt>
              </c:strCache>
            </c:strRef>
          </c:cat>
          <c:val>
            <c:numRef>
              <c:f>'2a'!$Q$10:$Q$22</c:f>
              <c:numCache>
                <c:formatCode>0.00%</c:formatCode>
                <c:ptCount val="13"/>
                <c:pt idx="0">
                  <c:v>0.43823744362056477</c:v>
                </c:pt>
                <c:pt idx="1">
                  <c:v>0.22112919223006838</c:v>
                </c:pt>
                <c:pt idx="2">
                  <c:v>0.14256503448874666</c:v>
                </c:pt>
                <c:pt idx="3">
                  <c:v>4.6633286872932979E-2</c:v>
                </c:pt>
                <c:pt idx="4">
                  <c:v>3.3498392306567822E-2</c:v>
                </c:pt>
                <c:pt idx="5">
                  <c:v>2.1130057518233394E-2</c:v>
                </c:pt>
                <c:pt idx="6">
                  <c:v>1.3602744024285462E-2</c:v>
                </c:pt>
                <c:pt idx="7">
                  <c:v>1.134221408484337E-2</c:v>
                </c:pt>
                <c:pt idx="8">
                  <c:v>7.9260213787887522E-3</c:v>
                </c:pt>
                <c:pt idx="9">
                  <c:v>5.7905514045807792E-3</c:v>
                </c:pt>
                <c:pt idx="10">
                  <c:v>5.3864616480816547E-3</c:v>
                </c:pt>
                <c:pt idx="11">
                  <c:v>3.487123225196777E-3</c:v>
                </c:pt>
                <c:pt idx="12">
                  <c:v>2.4419364830146019E-3</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Figure 3a
Total Approved FDIs by Country of Investor
Fourth Quarter 2011</a:t>
            </a:r>
          </a:p>
        </c:rich>
      </c:tx>
      <c:layout>
        <c:manualLayout>
          <c:xMode val="edge"/>
          <c:yMode val="edge"/>
          <c:x val="0.16080749767067981"/>
          <c:y val="6.3394851668777993E-2"/>
        </c:manualLayout>
      </c:layout>
      <c:overlay val="0"/>
      <c:spPr>
        <a:noFill/>
        <a:ln w="25400">
          <a:noFill/>
        </a:ln>
      </c:spPr>
    </c:title>
    <c:autoTitleDeleted val="0"/>
    <c:view3D>
      <c:rotX val="15"/>
      <c:rotY val="280"/>
      <c:rAngAx val="0"/>
      <c:perspective val="0"/>
    </c:view3D>
    <c:floor>
      <c:thickness val="0"/>
    </c:floor>
    <c:sideWall>
      <c:thickness val="0"/>
    </c:sideWall>
    <c:backWall>
      <c:thickness val="0"/>
    </c:backWall>
    <c:plotArea>
      <c:layout>
        <c:manualLayout>
          <c:layoutTarget val="inner"/>
          <c:xMode val="edge"/>
          <c:yMode val="edge"/>
          <c:x val="0.24509862586795791"/>
          <c:y val="0.38170347003154576"/>
          <c:w val="0.53921697690950743"/>
          <c:h val="0.27444794952681389"/>
        </c:manualLayout>
      </c:layout>
      <c:pie3DChart>
        <c:varyColors val="1"/>
        <c:ser>
          <c:idx val="0"/>
          <c:order val="0"/>
          <c:spPr>
            <a:solidFill>
              <a:srgbClr val="9999FF"/>
            </a:solidFill>
            <a:ln w="12700">
              <a:solidFill>
                <a:schemeClr val="tx2">
                  <a:lumMod val="60000"/>
                  <a:lumOff val="40000"/>
                </a:schemeClr>
              </a:solidFill>
              <a:prstDash val="solid"/>
            </a:ln>
          </c:spPr>
          <c:explosion val="7"/>
          <c:dPt>
            <c:idx val="0"/>
            <c:bubble3D val="0"/>
            <c:spPr>
              <a:solidFill>
                <a:srgbClr val="FFC000"/>
              </a:solidFill>
              <a:ln w="12700">
                <a:solidFill>
                  <a:schemeClr val="tx2">
                    <a:lumMod val="60000"/>
                    <a:lumOff val="40000"/>
                  </a:schemeClr>
                </a:solidFill>
                <a:prstDash val="solid"/>
              </a:ln>
            </c:spPr>
          </c:dPt>
          <c:dPt>
            <c:idx val="1"/>
            <c:bubble3D val="0"/>
            <c:spPr>
              <a:pattFill prst="wdUpDiag">
                <a:fgClr>
                  <a:srgbClr val="FF8080"/>
                </a:fgClr>
                <a:bgClr>
                  <a:srgbClr val="FFFFFF"/>
                </a:bgClr>
              </a:pattFill>
              <a:ln w="12700">
                <a:solidFill>
                  <a:schemeClr val="tx2">
                    <a:lumMod val="60000"/>
                    <a:lumOff val="40000"/>
                  </a:schemeClr>
                </a:solidFill>
                <a:prstDash val="solid"/>
              </a:ln>
            </c:spPr>
          </c:dPt>
          <c:dPt>
            <c:idx val="2"/>
            <c:bubble3D val="0"/>
            <c:spPr>
              <a:pattFill prst="pct90">
                <a:fgClr>
                  <a:srgbClr val="FFFF99"/>
                </a:fgClr>
                <a:bgClr>
                  <a:srgbClr val="333333"/>
                </a:bgClr>
              </a:pattFill>
              <a:ln w="12700">
                <a:solidFill>
                  <a:schemeClr val="tx2">
                    <a:lumMod val="60000"/>
                    <a:lumOff val="40000"/>
                  </a:schemeClr>
                </a:solidFill>
                <a:prstDash val="solid"/>
              </a:ln>
            </c:spPr>
          </c:dPt>
          <c:dPt>
            <c:idx val="3"/>
            <c:bubble3D val="0"/>
            <c:spPr>
              <a:solidFill>
                <a:srgbClr val="FF0000"/>
              </a:solidFill>
              <a:ln w="12700">
                <a:solidFill>
                  <a:schemeClr val="tx2">
                    <a:lumMod val="60000"/>
                    <a:lumOff val="40000"/>
                  </a:schemeClr>
                </a:solidFill>
                <a:prstDash val="solid"/>
              </a:ln>
            </c:spPr>
          </c:dPt>
          <c:dPt>
            <c:idx val="4"/>
            <c:bubble3D val="0"/>
            <c:spPr>
              <a:pattFill prst="solidDmnd">
                <a:fgClr>
                  <a:srgbClr val="FFFFFF"/>
                </a:fgClr>
                <a:bgClr>
                  <a:srgbClr val="339966"/>
                </a:bgClr>
              </a:pattFill>
              <a:ln w="12700">
                <a:solidFill>
                  <a:schemeClr val="tx2">
                    <a:lumMod val="60000"/>
                    <a:lumOff val="40000"/>
                  </a:schemeClr>
                </a:solidFill>
                <a:prstDash val="solid"/>
              </a:ln>
            </c:spPr>
          </c:dPt>
          <c:dPt>
            <c:idx val="5"/>
            <c:bubble3D val="0"/>
            <c:spPr>
              <a:solidFill>
                <a:srgbClr val="7030A0"/>
              </a:solidFill>
              <a:ln w="12700">
                <a:solidFill>
                  <a:schemeClr val="tx2">
                    <a:lumMod val="60000"/>
                    <a:lumOff val="40000"/>
                  </a:schemeClr>
                </a:solidFill>
                <a:prstDash val="solid"/>
              </a:ln>
            </c:spPr>
          </c:dPt>
          <c:dPt>
            <c:idx val="6"/>
            <c:bubble3D val="0"/>
            <c:spPr>
              <a:solidFill>
                <a:srgbClr val="008080"/>
              </a:solidFill>
              <a:ln w="12700">
                <a:solidFill>
                  <a:schemeClr val="tx2">
                    <a:lumMod val="60000"/>
                    <a:lumOff val="40000"/>
                  </a:schemeClr>
                </a:solidFill>
                <a:prstDash val="solid"/>
              </a:ln>
            </c:spPr>
          </c:dPt>
          <c:dPt>
            <c:idx val="7"/>
            <c:bubble3D val="0"/>
            <c:spPr>
              <a:solidFill>
                <a:srgbClr val="FF99CC"/>
              </a:solidFill>
              <a:ln w="12700">
                <a:solidFill>
                  <a:schemeClr val="tx2">
                    <a:lumMod val="60000"/>
                    <a:lumOff val="40000"/>
                  </a:schemeClr>
                </a:solidFill>
                <a:prstDash val="solid"/>
              </a:ln>
            </c:spPr>
          </c:dPt>
          <c:dPt>
            <c:idx val="8"/>
            <c:bubble3D val="0"/>
            <c:spPr>
              <a:solidFill>
                <a:srgbClr val="CCFFFF"/>
              </a:solidFill>
              <a:ln w="12700">
                <a:solidFill>
                  <a:schemeClr val="tx2">
                    <a:lumMod val="60000"/>
                    <a:lumOff val="40000"/>
                  </a:schemeClr>
                </a:solidFill>
                <a:prstDash val="solid"/>
              </a:ln>
            </c:spPr>
          </c:dPt>
          <c:dPt>
            <c:idx val="9"/>
            <c:bubble3D val="0"/>
            <c:spPr>
              <a:solidFill>
                <a:schemeClr val="tx2">
                  <a:lumMod val="60000"/>
                  <a:lumOff val="40000"/>
                </a:schemeClr>
              </a:solidFill>
              <a:ln w="12700">
                <a:solidFill>
                  <a:schemeClr val="tx2">
                    <a:lumMod val="60000"/>
                    <a:lumOff val="40000"/>
                  </a:schemeClr>
                </a:solidFill>
                <a:prstDash val="solid"/>
              </a:ln>
            </c:spPr>
          </c:dPt>
          <c:dLbls>
            <c:dLbl>
              <c:idx val="0"/>
              <c:layout>
                <c:manualLayout>
                  <c:x val="0.24087291299889724"/>
                  <c:y val="-7.2809603717568075E-2"/>
                </c:manualLayout>
              </c:layout>
              <c:numFmt formatCode="0.0%" sourceLinked="0"/>
              <c:spPr>
                <a:noFill/>
                <a:ln w="3175">
                  <a:solidFill>
                    <a:srgbClr val="000000"/>
                  </a:solidFill>
                  <a:prstDash val="solid"/>
                </a:ln>
              </c:spPr>
              <c:txPr>
                <a:bodyPr/>
                <a:lstStyle/>
                <a:p>
                  <a:pPr>
                    <a:defRPr sz="9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
              <c:layout>
                <c:manualLayout>
                  <c:x val="5.5316734056891539E-2"/>
                  <c:y val="-0.16734391807581428"/>
                </c:manualLayout>
              </c:layout>
              <c:numFmt formatCode="0.0%" sourceLinked="0"/>
              <c:spPr>
                <a:noFill/>
                <a:ln w="3175">
                  <a:solidFill>
                    <a:srgbClr val="000000"/>
                  </a:solidFill>
                  <a:prstDash val="solid"/>
                </a:ln>
              </c:spPr>
              <c:txPr>
                <a:bodyPr/>
                <a:lstStyle/>
                <a:p>
                  <a:pPr>
                    <a:defRPr sz="9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
              <c:layout>
                <c:manualLayout>
                  <c:x val="0.21644476258649489"/>
                  <c:y val="1.0316251452175075E-3"/>
                </c:manualLayout>
              </c:layout>
              <c:numFmt formatCode="0.0%" sourceLinked="0"/>
              <c:spPr>
                <a:noFill/>
                <a:ln w="3175">
                  <a:solidFill>
                    <a:srgbClr val="000000"/>
                  </a:solidFill>
                  <a:prstDash val="solid"/>
                </a:ln>
              </c:spPr>
              <c:txPr>
                <a:bodyPr/>
                <a:lstStyle/>
                <a:p>
                  <a:pPr>
                    <a:defRPr sz="9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3"/>
              <c:layout>
                <c:manualLayout>
                  <c:x val="0.48402329315715131"/>
                  <c:y val="0.11968951422055851"/>
                </c:manualLayout>
              </c:layout>
              <c:dLblPos val="bestFit"/>
              <c:showLegendKey val="0"/>
              <c:showVal val="0"/>
              <c:showCatName val="1"/>
              <c:showSerName val="0"/>
              <c:showPercent val="1"/>
              <c:showBubbleSize val="0"/>
            </c:dLbl>
            <c:dLbl>
              <c:idx val="4"/>
              <c:layout>
                <c:manualLayout>
                  <c:x val="0.36821915688057411"/>
                  <c:y val="0.23115769545200296"/>
                </c:manualLayout>
              </c:layout>
              <c:dLblPos val="bestFit"/>
              <c:showLegendKey val="0"/>
              <c:showVal val="0"/>
              <c:showCatName val="1"/>
              <c:showSerName val="0"/>
              <c:showPercent val="1"/>
              <c:showBubbleSize val="0"/>
            </c:dLbl>
            <c:dLbl>
              <c:idx val="5"/>
              <c:layout>
                <c:manualLayout>
                  <c:x val="0.1797561054253968"/>
                  <c:y val="0.26308850737920053"/>
                </c:manualLayout>
              </c:layout>
              <c:dLblPos val="bestFit"/>
              <c:showLegendKey val="0"/>
              <c:showVal val="0"/>
              <c:showCatName val="1"/>
              <c:showSerName val="0"/>
              <c:showPercent val="1"/>
              <c:showBubbleSize val="0"/>
            </c:dLbl>
            <c:dLbl>
              <c:idx val="6"/>
              <c:layout>
                <c:manualLayout>
                  <c:x val="-2.8932267987386091E-2"/>
                  <c:y val="0.26293842777849485"/>
                </c:manualLayout>
              </c:layout>
              <c:tx>
                <c:rich>
                  <a:bodyPr/>
                  <a:lstStyle/>
                  <a:p>
                    <a:pPr>
                      <a:defRPr sz="900" b="1" i="0" u="none" strike="noStrike" baseline="0">
                        <a:solidFill>
                          <a:srgbClr val="000000"/>
                        </a:solidFill>
                        <a:latin typeface="Arial"/>
                        <a:ea typeface="Arial"/>
                        <a:cs typeface="Arial"/>
                      </a:defRPr>
                    </a:pPr>
                    <a:r>
                      <a:t>Cayman Island
2.0%</a:t>
                    </a:r>
                  </a:p>
                </c:rich>
              </c:tx>
              <c:spPr>
                <a:noFill/>
                <a:ln w="25400">
                  <a:noFill/>
                </a:ln>
              </c:spPr>
              <c:dLblPos val="bestFit"/>
              <c:showLegendKey val="0"/>
              <c:showVal val="0"/>
              <c:showCatName val="0"/>
              <c:showSerName val="0"/>
              <c:showPercent val="0"/>
              <c:showBubbleSize val="0"/>
            </c:dLbl>
            <c:dLbl>
              <c:idx val="7"/>
              <c:dLblPos val="bestFit"/>
              <c:showLegendKey val="0"/>
              <c:showVal val="0"/>
              <c:showCatName val="1"/>
              <c:showSerName val="0"/>
              <c:showPercent val="1"/>
              <c:showBubbleSize val="0"/>
            </c:dLbl>
            <c:dLbl>
              <c:idx val="8"/>
              <c:layout>
                <c:manualLayout>
                  <c:x val="-0.10013632816782424"/>
                  <c:y val="-0.18496828879996555"/>
                </c:manualLayout>
              </c:layout>
              <c:dLblPos val="bestFit"/>
              <c:showLegendKey val="0"/>
              <c:showVal val="0"/>
              <c:showCatName val="1"/>
              <c:showSerName val="0"/>
              <c:showPercent val="1"/>
              <c:showBubbleSize val="0"/>
            </c:dLbl>
            <c:dLbl>
              <c:idx val="9"/>
              <c:layout>
                <c:manualLayout>
                  <c:x val="2.0165218905376404E-2"/>
                  <c:y val="-0.19114151714642227"/>
                </c:manualLayout>
              </c:layout>
              <c:dLblPos val="bestFit"/>
              <c:showLegendKey val="0"/>
              <c:showVal val="0"/>
              <c:showCatName val="1"/>
              <c:showSerName val="0"/>
              <c:showPercent val="1"/>
              <c:showBubbleSize val="0"/>
            </c:dLbl>
            <c:dLbl>
              <c:idx val="10"/>
              <c:layout>
                <c:manualLayout>
                  <c:x val="-9.5558867362146055E-2"/>
                  <c:y val="1.5171563997403823E-2"/>
                </c:manualLayout>
              </c:layout>
              <c:dLblPos val="bestFit"/>
              <c:showLegendKey val="0"/>
              <c:showVal val="0"/>
              <c:showCatName val="1"/>
              <c:showSerName val="0"/>
              <c:showPercent val="1"/>
              <c:showBubbleSize val="0"/>
            </c:dLbl>
            <c:dLbl>
              <c:idx val="11"/>
              <c:layout>
                <c:manualLayout>
                  <c:xMode val="edge"/>
                  <c:yMode val="edge"/>
                  <c:x val="0.35171385991058124"/>
                  <c:y val="0.26993918939159434"/>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2"/>
              <c:layout>
                <c:manualLayout>
                  <c:xMode val="edge"/>
                  <c:yMode val="edge"/>
                  <c:x val="0.53502235469448589"/>
                  <c:y val="0.35378393761171079"/>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3"/>
              <c:layout>
                <c:manualLayout>
                  <c:xMode val="edge"/>
                  <c:yMode val="edge"/>
                  <c:x val="0.48733233979135621"/>
                  <c:y val="0.27811916482770327"/>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4"/>
              <c:layout>
                <c:manualLayout>
                  <c:xMode val="edge"/>
                  <c:yMode val="edge"/>
                  <c:x val="0.56035767511177348"/>
                  <c:y val="0.44785365512696335"/>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5"/>
              <c:layout>
                <c:manualLayout>
                  <c:xMode val="edge"/>
                  <c:yMode val="edge"/>
                  <c:x val="0.50074515648286144"/>
                  <c:y val="0.53783338492416144"/>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6"/>
              <c:layout>
                <c:manualLayout>
                  <c:xMode val="edge"/>
                  <c:yMode val="edge"/>
                  <c:x val="0.45603576751117736"/>
                  <c:y val="0.60736317613108726"/>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7"/>
              <c:layout>
                <c:manualLayout>
                  <c:xMode val="edge"/>
                  <c:yMode val="edge"/>
                  <c:x val="0.43368107302533532"/>
                  <c:y val="0.65848802260676809"/>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8"/>
              <c:layout>
                <c:manualLayout>
                  <c:xMode val="edge"/>
                  <c:yMode val="edge"/>
                  <c:x val="0.34724292101341281"/>
                  <c:y val="0.61758814542622342"/>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19"/>
              <c:layout>
                <c:manualLayout>
                  <c:xMode val="edge"/>
                  <c:yMode val="edge"/>
                  <c:x val="0.28614008941877794"/>
                  <c:y val="0.61963313928525066"/>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dLbl>
              <c:idx val="20"/>
              <c:layout>
                <c:manualLayout>
                  <c:xMode val="edge"/>
                  <c:yMode val="edge"/>
                  <c:x val="0.21609538002980627"/>
                  <c:y val="0.65235304102968639"/>
                </c:manualLayout>
              </c:layout>
              <c:numFmt formatCode="0.0%" sourceLinked="0"/>
              <c:spPr>
                <a:noFill/>
                <a:ln w="25400">
                  <a:noFill/>
                </a:ln>
              </c:spPr>
              <c:txPr>
                <a:bodyPr/>
                <a:lstStyle/>
                <a:p>
                  <a:pPr>
                    <a:defRPr sz="800" b="1" i="0" u="none" strike="noStrike" baseline="0">
                      <a:solidFill>
                        <a:srgbClr val="000000"/>
                      </a:solidFill>
                      <a:latin typeface="Arial"/>
                      <a:ea typeface="Arial"/>
                      <a:cs typeface="Arial"/>
                    </a:defRPr>
                  </a:pPr>
                  <a:endParaRPr lang="en-US"/>
                </a:p>
              </c:txPr>
              <c:dLblPos val="bestFit"/>
              <c:showLegendKey val="0"/>
              <c:showVal val="0"/>
              <c:showCatName val="1"/>
              <c:showSerName val="0"/>
              <c:showPercent val="1"/>
              <c:showBubbleSize val="0"/>
            </c:dLbl>
            <c:numFmt formatCode="0.0%" sourceLinked="0"/>
            <c:spPr>
              <a:noFill/>
              <a:ln w="25400">
                <a:noFill/>
              </a:ln>
            </c:spPr>
            <c:txPr>
              <a:bodyPr/>
              <a:lstStyle/>
              <a:p>
                <a:pPr>
                  <a:defRPr sz="900" b="1"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dLbls>
          <c:cat>
            <c:strRef>
              <c:f>'2a'!$O$10:$O$20</c:f>
              <c:strCache>
                <c:ptCount val="11"/>
                <c:pt idx="0">
                  <c:v>Netherlands</c:v>
                </c:pt>
                <c:pt idx="1">
                  <c:v>Japan</c:v>
                </c:pt>
                <c:pt idx="2">
                  <c:v>USA</c:v>
                </c:pt>
                <c:pt idx="3">
                  <c:v>Singapore</c:v>
                </c:pt>
                <c:pt idx="4">
                  <c:v>Korea</c:v>
                </c:pt>
                <c:pt idx="5">
                  <c:v>UK</c:v>
                </c:pt>
                <c:pt idx="6">
                  <c:v>British Virgin Islands</c:v>
                </c:pt>
                <c:pt idx="7">
                  <c:v>Thailand</c:v>
                </c:pt>
                <c:pt idx="8">
                  <c:v>Cayman Islands</c:v>
                </c:pt>
                <c:pt idx="9">
                  <c:v>France</c:v>
                </c:pt>
                <c:pt idx="10">
                  <c:v>Germany</c:v>
                </c:pt>
              </c:strCache>
            </c:strRef>
          </c:cat>
          <c:val>
            <c:numRef>
              <c:f>'2a'!$Q$10:$Q$19</c:f>
              <c:numCache>
                <c:formatCode>0.00%</c:formatCode>
                <c:ptCount val="10"/>
                <c:pt idx="0">
                  <c:v>0.43823744362056477</c:v>
                </c:pt>
                <c:pt idx="1">
                  <c:v>0.22112919223006838</c:v>
                </c:pt>
                <c:pt idx="2">
                  <c:v>0.14256503448874666</c:v>
                </c:pt>
                <c:pt idx="3">
                  <c:v>4.6633286872932979E-2</c:v>
                </c:pt>
                <c:pt idx="4">
                  <c:v>3.3498392306567822E-2</c:v>
                </c:pt>
                <c:pt idx="5">
                  <c:v>2.1130057518233394E-2</c:v>
                </c:pt>
                <c:pt idx="6">
                  <c:v>1.3602744024285462E-2</c:v>
                </c:pt>
                <c:pt idx="7">
                  <c:v>1.134221408484337E-2</c:v>
                </c:pt>
                <c:pt idx="8">
                  <c:v>7.9260213787887522E-3</c:v>
                </c:pt>
                <c:pt idx="9">
                  <c:v>5.7905514045807792E-3</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781050</xdr:colOff>
      <xdr:row>56</xdr:row>
      <xdr:rowOff>0</xdr:rowOff>
    </xdr:from>
    <xdr:to>
      <xdr:col>7</xdr:col>
      <xdr:colOff>0</xdr:colOff>
      <xdr:row>56</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266700</xdr:colOff>
      <xdr:row>37</xdr:row>
      <xdr:rowOff>95250</xdr:rowOff>
    </xdr:from>
    <xdr:to>
      <xdr:col>10</xdr:col>
      <xdr:colOff>38100</xdr:colOff>
      <xdr:row>64</xdr:row>
      <xdr:rowOff>9525</xdr:rowOff>
    </xdr:to>
    <xdr:graphicFrame macro="">
      <xdr:nvGraphicFramePr>
        <xdr:cNvPr id="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542925</xdr:colOff>
      <xdr:row>30</xdr:row>
      <xdr:rowOff>123825</xdr:rowOff>
    </xdr:from>
    <xdr:to>
      <xdr:col>23</xdr:col>
      <xdr:colOff>219075</xdr:colOff>
      <xdr:row>58</xdr:row>
      <xdr:rowOff>104775</xdr:rowOff>
    </xdr:to>
    <xdr:graphicFrame macro="">
      <xdr:nvGraphicFramePr>
        <xdr:cNvPr id="4" name="Chart 1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619125</xdr:colOff>
      <xdr:row>71</xdr:row>
      <xdr:rowOff>142875</xdr:rowOff>
    </xdr:from>
    <xdr:to>
      <xdr:col>19</xdr:col>
      <xdr:colOff>266700</xdr:colOff>
      <xdr:row>92</xdr:row>
      <xdr:rowOff>28575</xdr:rowOff>
    </xdr:to>
    <xdr:graphicFrame macro="">
      <xdr:nvGraphicFramePr>
        <xdr:cNvPr id="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77</xdr:row>
      <xdr:rowOff>0</xdr:rowOff>
    </xdr:from>
    <xdr:to>
      <xdr:col>9</xdr:col>
      <xdr:colOff>161925</xdr:colOff>
      <xdr:row>95</xdr:row>
      <xdr:rowOff>104775</xdr:rowOff>
    </xdr:to>
    <xdr:graphicFrame macro="">
      <xdr:nvGraphicFramePr>
        <xdr:cNvPr id="6" name="Chart 4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2/4Q2012/7.3%20%20Q4%202012%20FI%20Tables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1"/>
      <sheetName val="1a-2"/>
      <sheetName val="1b"/>
      <sheetName val="1c"/>
      <sheetName val="2b"/>
      <sheetName val="3a"/>
      <sheetName val="3b"/>
      <sheetName val="4a"/>
      <sheetName val="4b"/>
      <sheetName val="5a"/>
      <sheetName val="5b"/>
      <sheetName val="6a"/>
      <sheetName val="6b"/>
      <sheetName val="7a"/>
      <sheetName val="7b"/>
      <sheetName val="8ab"/>
      <sheetName val="9ab"/>
      <sheetName val="10ab"/>
      <sheetName val="11ab"/>
      <sheetName val="12ab"/>
      <sheetName val="13a"/>
      <sheetName val="13b"/>
      <sheetName val="14a"/>
      <sheetName val="14b"/>
    </sheetNames>
    <sheetDataSet>
      <sheetData sheetId="0"/>
      <sheetData sheetId="1"/>
      <sheetData sheetId="2">
        <row r="3">
          <cell r="A3" t="str">
            <v>First Quarter 2011 to Fourth Quarter 2012</v>
          </cell>
        </row>
        <row r="6">
          <cell r="L6" t="str">
            <v>Percent to Total Q4 2012</v>
          </cell>
          <cell r="M6" t="str">
            <v>Growth Rate
Q4 2011  - Q4 2012</v>
          </cell>
        </row>
        <row r="8">
          <cell r="B8" t="str">
            <v>Q1</v>
          </cell>
          <cell r="C8" t="str">
            <v>Q2</v>
          </cell>
          <cell r="D8" t="str">
            <v>Q3</v>
          </cell>
          <cell r="E8" t="str">
            <v>Q4</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5"/>
  <sheetViews>
    <sheetView tabSelected="1" view="pageBreakPreview" zoomScale="110" zoomScaleNormal="65" zoomScaleSheetLayoutView="110" workbookViewId="0">
      <selection activeCell="C63" sqref="C63"/>
    </sheetView>
  </sheetViews>
  <sheetFormatPr defaultColWidth="8.85546875" defaultRowHeight="12.75" x14ac:dyDescent="0.2"/>
  <cols>
    <col min="1" max="1" width="19.140625" style="1" customWidth="1"/>
    <col min="2" max="9" width="9.85546875" style="1" customWidth="1"/>
    <col min="10" max="11" width="10.42578125" style="1" customWidth="1"/>
    <col min="12" max="12" width="9.85546875" style="1" customWidth="1"/>
    <col min="13" max="13" width="11.85546875" style="1" customWidth="1"/>
    <col min="14" max="14" width="5.5703125" style="1" customWidth="1"/>
    <col min="15" max="15" width="13.85546875" style="1" customWidth="1"/>
    <col min="16" max="16" width="13.42578125" style="1" customWidth="1"/>
    <col min="17" max="18" width="8.85546875" style="1"/>
    <col min="19" max="20" width="9.42578125" style="1" bestFit="1" customWidth="1"/>
    <col min="21" max="16384" width="8.85546875" style="1"/>
  </cols>
  <sheetData>
    <row r="1" spans="1:26" s="23" customFormat="1" ht="14.1" customHeight="1" x14ac:dyDescent="0.2">
      <c r="A1" s="109" t="s">
        <v>35</v>
      </c>
      <c r="B1" s="104"/>
      <c r="C1" s="104"/>
      <c r="D1" s="104"/>
      <c r="E1" s="104"/>
      <c r="F1" s="104"/>
      <c r="G1" s="104"/>
      <c r="H1" s="104"/>
      <c r="I1" s="104"/>
      <c r="J1" s="104"/>
      <c r="K1" s="104"/>
      <c r="L1" s="104"/>
      <c r="M1" s="104"/>
    </row>
    <row r="2" spans="1:26" s="23" customFormat="1" ht="14.1" customHeight="1" x14ac:dyDescent="0.2">
      <c r="A2" s="109" t="s">
        <v>34</v>
      </c>
      <c r="B2" s="104"/>
      <c r="C2" s="104"/>
      <c r="D2" s="104"/>
      <c r="E2" s="104"/>
      <c r="F2" s="104"/>
      <c r="G2" s="104"/>
      <c r="H2" s="104"/>
      <c r="I2" s="104"/>
      <c r="J2" s="104"/>
      <c r="K2" s="104"/>
      <c r="L2" s="104"/>
      <c r="M2" s="104"/>
    </row>
    <row r="3" spans="1:26" s="23" customFormat="1" ht="14.1" customHeight="1" x14ac:dyDescent="0.2">
      <c r="A3" s="108" t="str">
        <f>'[1]1b'!A3</f>
        <v>First Quarter 2011 to Fourth Quarter 2012</v>
      </c>
      <c r="B3" s="104"/>
      <c r="C3" s="104"/>
      <c r="D3" s="104"/>
      <c r="E3" s="104"/>
      <c r="F3" s="104"/>
      <c r="G3" s="104"/>
      <c r="H3" s="104"/>
      <c r="I3" s="104"/>
      <c r="J3" s="104"/>
      <c r="K3" s="104"/>
      <c r="L3" s="104"/>
      <c r="M3" s="104"/>
      <c r="P3" s="107"/>
      <c r="Q3" s="106"/>
    </row>
    <row r="4" spans="1:26" s="23" customFormat="1" ht="14.1" customHeight="1" x14ac:dyDescent="0.2">
      <c r="A4" s="105" t="s">
        <v>33</v>
      </c>
      <c r="B4" s="104"/>
      <c r="C4" s="104"/>
      <c r="D4" s="104"/>
      <c r="E4" s="104"/>
      <c r="F4" s="104"/>
      <c r="G4" s="104"/>
      <c r="H4" s="104"/>
      <c r="I4" s="104"/>
      <c r="J4" s="104"/>
      <c r="K4" s="104"/>
      <c r="L4" s="104"/>
      <c r="M4" s="104"/>
    </row>
    <row r="5" spans="1:26" s="23" customFormat="1" ht="9" customHeight="1" thickBot="1" x14ac:dyDescent="0.25">
      <c r="A5" s="104"/>
      <c r="B5" s="104"/>
      <c r="C5" s="104"/>
      <c r="D5" s="104"/>
      <c r="E5" s="104"/>
      <c r="F5" s="104"/>
      <c r="G5" s="104"/>
      <c r="H5" s="104"/>
      <c r="I5" s="104"/>
      <c r="J5" s="104"/>
      <c r="K5" s="104"/>
      <c r="L5" s="104"/>
      <c r="M5" s="104"/>
    </row>
    <row r="6" spans="1:26" s="23" customFormat="1" x14ac:dyDescent="0.2">
      <c r="A6" s="103"/>
      <c r="B6" s="102" t="s">
        <v>32</v>
      </c>
      <c r="C6" s="101"/>
      <c r="D6" s="101"/>
      <c r="E6" s="101"/>
      <c r="F6" s="101"/>
      <c r="G6" s="101"/>
      <c r="H6" s="101"/>
      <c r="I6" s="101"/>
      <c r="J6" s="101"/>
      <c r="K6" s="100"/>
      <c r="L6" s="99" t="str">
        <f>'[1]1b'!L6:L8</f>
        <v>Percent to Total Q4 2012</v>
      </c>
      <c r="M6" s="98" t="str">
        <f>'[1]1b'!M6:M8</f>
        <v>Growth Rate
Q4 2011  - Q4 2012</v>
      </c>
    </row>
    <row r="7" spans="1:26" s="23" customFormat="1" x14ac:dyDescent="0.2">
      <c r="A7" s="97" t="s">
        <v>31</v>
      </c>
      <c r="B7" s="96">
        <v>2011</v>
      </c>
      <c r="C7" s="95"/>
      <c r="D7" s="95"/>
      <c r="E7" s="95"/>
      <c r="F7" s="94"/>
      <c r="G7" s="96">
        <v>2012</v>
      </c>
      <c r="H7" s="95"/>
      <c r="I7" s="95"/>
      <c r="J7" s="95"/>
      <c r="K7" s="94"/>
      <c r="L7" s="93"/>
      <c r="M7" s="92"/>
      <c r="O7" s="23" t="s">
        <v>4</v>
      </c>
      <c r="P7" s="85">
        <f>SUM(P10:P30)</f>
        <v>230215.36420478564</v>
      </c>
    </row>
    <row r="8" spans="1:26" s="23" customFormat="1" ht="15" thickBot="1" x14ac:dyDescent="0.25">
      <c r="A8" s="91"/>
      <c r="B8" s="90" t="str">
        <f>'[1]1b'!B8</f>
        <v>Q1</v>
      </c>
      <c r="C8" s="89" t="str">
        <f>'[1]1b'!C8</f>
        <v>Q2</v>
      </c>
      <c r="D8" s="89" t="str">
        <f>'[1]1b'!D8</f>
        <v>Q3</v>
      </c>
      <c r="E8" s="89" t="str">
        <f>'[1]1b'!E8</f>
        <v>Q4</v>
      </c>
      <c r="F8" s="89" t="s">
        <v>4</v>
      </c>
      <c r="G8" s="88" t="s">
        <v>30</v>
      </c>
      <c r="H8" s="88" t="s">
        <v>29</v>
      </c>
      <c r="I8" s="88" t="s">
        <v>28</v>
      </c>
      <c r="J8" s="88" t="s">
        <v>27</v>
      </c>
      <c r="K8" s="88" t="s">
        <v>4</v>
      </c>
      <c r="L8" s="87"/>
      <c r="M8" s="86"/>
      <c r="O8" s="23" t="s">
        <v>5</v>
      </c>
      <c r="P8" s="85">
        <f>J30</f>
        <v>8021.099164140117</v>
      </c>
    </row>
    <row r="9" spans="1:26" s="23" customFormat="1" ht="5.0999999999999996" customHeight="1" x14ac:dyDescent="0.2">
      <c r="A9" s="84"/>
      <c r="B9" s="83"/>
      <c r="C9" s="83"/>
      <c r="D9" s="83"/>
      <c r="E9" s="83"/>
      <c r="F9" s="83"/>
      <c r="G9" s="83"/>
      <c r="H9" s="83"/>
      <c r="I9" s="83"/>
      <c r="J9" s="83"/>
      <c r="K9" s="83"/>
      <c r="L9" s="82"/>
      <c r="M9" s="81"/>
    </row>
    <row r="10" spans="1:26" s="23" customFormat="1" ht="15" customHeight="1" x14ac:dyDescent="0.2">
      <c r="A10" s="8" t="s">
        <v>17</v>
      </c>
      <c r="B10" s="64">
        <v>245.60040999999998</v>
      </c>
      <c r="C10" s="64">
        <v>607.03703280149989</v>
      </c>
      <c r="D10" s="64">
        <v>835.85895039999991</v>
      </c>
      <c r="E10" s="64">
        <v>189.9281042942699</v>
      </c>
      <c r="F10" s="39">
        <f>SUM(B10:E10)</f>
        <v>1878.4244974957696</v>
      </c>
      <c r="G10" s="57">
        <v>447.18884711600003</v>
      </c>
      <c r="H10" s="57">
        <v>124.38198105648</v>
      </c>
      <c r="I10" s="57">
        <v>96.151090629999999</v>
      </c>
      <c r="J10" s="56">
        <v>483.7908038266969</v>
      </c>
      <c r="K10" s="39">
        <f>SUM(G10:J10)</f>
        <v>1151.512722629177</v>
      </c>
      <c r="L10" s="25">
        <f>(J10/$J$31)*100</f>
        <v>0.2101470531725006</v>
      </c>
      <c r="M10" s="25">
        <f>IFERROR((J10/E10-1)*100,"-")</f>
        <v>154.72312569240589</v>
      </c>
      <c r="N10" s="23">
        <f>RANK(L10,$L$10:$L$30,0)</f>
        <v>17</v>
      </c>
      <c r="O10" s="46" t="s">
        <v>19</v>
      </c>
      <c r="P10" s="45">
        <v>100888.99269128253</v>
      </c>
      <c r="Q10" s="35">
        <f>P10/$P$7</f>
        <v>0.43823744362056477</v>
      </c>
      <c r="S10" s="23" t="s">
        <v>19</v>
      </c>
      <c r="T10" s="23">
        <v>100888.99269128253</v>
      </c>
      <c r="U10" s="35">
        <f>T10/$P$7</f>
        <v>0.43823744362056477</v>
      </c>
      <c r="W10" s="33">
        <f>P10/1000</f>
        <v>100.88899269128254</v>
      </c>
      <c r="Y10" s="23">
        <f>SUM(T10:T12)</f>
        <v>184616.99155453243</v>
      </c>
      <c r="Z10" s="23">
        <f>Y10/1000</f>
        <v>184.61699155453243</v>
      </c>
    </row>
    <row r="11" spans="1:26" s="23" customFormat="1" ht="15" customHeight="1" x14ac:dyDescent="0.2">
      <c r="A11" s="69" t="s">
        <v>26</v>
      </c>
      <c r="B11" s="68">
        <v>147.17543270000002</v>
      </c>
      <c r="C11" s="68">
        <v>8.6</v>
      </c>
      <c r="D11" s="68">
        <v>597.94000000000005</v>
      </c>
      <c r="E11" s="68">
        <v>1570.4399631586</v>
      </c>
      <c r="F11" s="66">
        <f>SUM(B11:E11)</f>
        <v>2324.1553958586001</v>
      </c>
      <c r="G11" s="45">
        <v>58.769927000000003</v>
      </c>
      <c r="H11" s="45">
        <v>18.436979910829997</v>
      </c>
      <c r="I11" s="45">
        <v>512.89419999999996</v>
      </c>
      <c r="J11" s="45">
        <v>3131.5606697353492</v>
      </c>
      <c r="K11" s="48">
        <f>SUM(G11:J11)</f>
        <v>3721.6617766461791</v>
      </c>
      <c r="L11" s="62">
        <f>(J11/$J$31)*100</f>
        <v>1.3602744024285458</v>
      </c>
      <c r="M11" s="47">
        <f>IFERROR((J11/E11-1)*100,"-")</f>
        <v>99.406583072229822</v>
      </c>
      <c r="N11" s="23">
        <f>RANK(L11,$L$10:$L$30,0)</f>
        <v>8</v>
      </c>
      <c r="O11" s="54" t="s">
        <v>23</v>
      </c>
      <c r="P11" s="72">
        <v>50907.337525555246</v>
      </c>
      <c r="Q11" s="35">
        <f>P11/$P$7</f>
        <v>0.22112919223006838</v>
      </c>
      <c r="S11" s="23" t="s">
        <v>23</v>
      </c>
      <c r="T11" s="23">
        <v>50907.337525555246</v>
      </c>
      <c r="U11" s="35">
        <f>T11/$P$7</f>
        <v>0.22112919223006838</v>
      </c>
      <c r="W11" s="23">
        <f>T11/1000</f>
        <v>50.907337525555242</v>
      </c>
    </row>
    <row r="12" spans="1:26" s="23" customFormat="1" ht="15" customHeight="1" x14ac:dyDescent="0.2">
      <c r="A12" s="8" t="s">
        <v>20</v>
      </c>
      <c r="B12" s="64">
        <v>180.23082230860004</v>
      </c>
      <c r="C12" s="64">
        <v>40.776700000000005</v>
      </c>
      <c r="D12" s="64">
        <v>1299.9961000000001</v>
      </c>
      <c r="E12" s="64">
        <v>18.279200472828006</v>
      </c>
      <c r="F12" s="39">
        <f>SUM(B12:E12)</f>
        <v>1539.2828227814282</v>
      </c>
      <c r="G12" s="57">
        <v>115.0927784</v>
      </c>
      <c r="H12" s="57">
        <v>164.59536402999998</v>
      </c>
      <c r="I12" s="57">
        <v>114.48650000000001</v>
      </c>
      <c r="J12" s="53">
        <v>562.17129680215987</v>
      </c>
      <c r="K12" s="39">
        <f>SUM(G12:J12)</f>
        <v>956.34593923215982</v>
      </c>
      <c r="L12" s="25">
        <f>(J12/$J$31)*100</f>
        <v>0.24419364830146009</v>
      </c>
      <c r="M12" s="25">
        <f>IFERROR((J12/E12-1)*100,"-")</f>
        <v>2975.4698359910562</v>
      </c>
      <c r="N12" s="23">
        <f>RANK(L12,$L$10:$L$30,0)</f>
        <v>15</v>
      </c>
      <c r="O12" s="74" t="s">
        <v>7</v>
      </c>
      <c r="P12" s="49">
        <v>32820.661337694641</v>
      </c>
      <c r="Q12" s="35">
        <f>P12/$P$7</f>
        <v>0.14256503448874666</v>
      </c>
      <c r="S12" s="23" t="s">
        <v>7</v>
      </c>
      <c r="T12" s="49">
        <v>32820.661337694641</v>
      </c>
      <c r="U12" s="35">
        <f>T12/$P$7</f>
        <v>0.14256503448874666</v>
      </c>
      <c r="W12" s="33">
        <f>T12/1000</f>
        <v>32.820661337694638</v>
      </c>
    </row>
    <row r="13" spans="1:26" s="23" customFormat="1" ht="15" customHeight="1" x14ac:dyDescent="0.2">
      <c r="A13" s="69" t="s">
        <v>25</v>
      </c>
      <c r="B13" s="68">
        <v>8.6955000000000009</v>
      </c>
      <c r="C13" s="68">
        <v>0</v>
      </c>
      <c r="D13" s="68">
        <v>8.484</v>
      </c>
      <c r="E13" s="68">
        <v>8425.8277120000002</v>
      </c>
      <c r="F13" s="66">
        <f>SUM(B13:E13)</f>
        <v>8443.0072120000004</v>
      </c>
      <c r="G13" s="45">
        <v>156.70660750000002</v>
      </c>
      <c r="H13" s="45">
        <v>203.78800000000001</v>
      </c>
      <c r="I13" s="45">
        <v>4833.5999999999995</v>
      </c>
      <c r="J13" s="45">
        <v>1824.6918984127699</v>
      </c>
      <c r="K13" s="48">
        <f>SUM(G13:J13)</f>
        <v>7018.7865059127689</v>
      </c>
      <c r="L13" s="62">
        <f>(J13/$J$31)*100</f>
        <v>0.79260213787887501</v>
      </c>
      <c r="M13" s="47">
        <f>IFERROR((J13/E13-1)*100,"-")</f>
        <v>-78.34406350590271</v>
      </c>
      <c r="N13" s="23">
        <f>RANK(L13,$L$10:$L$30,0)</f>
        <v>10</v>
      </c>
      <c r="O13" s="54" t="s">
        <v>18</v>
      </c>
      <c r="P13" s="61">
        <v>10735.699121518515</v>
      </c>
      <c r="Q13" s="35">
        <f>P13/$P$7</f>
        <v>4.6633286872932979E-2</v>
      </c>
      <c r="S13" s="23" t="s">
        <v>18</v>
      </c>
      <c r="T13" s="23">
        <v>10735.699121518515</v>
      </c>
      <c r="U13" s="35">
        <f>T13/$P$7</f>
        <v>4.6633286872932979E-2</v>
      </c>
    </row>
    <row r="14" spans="1:26" s="23" customFormat="1" ht="24" customHeight="1" x14ac:dyDescent="0.2">
      <c r="A14" s="80" t="s">
        <v>15</v>
      </c>
      <c r="B14" s="64">
        <v>72.987375614000001</v>
      </c>
      <c r="C14" s="64">
        <v>172.08443480673003</v>
      </c>
      <c r="D14" s="64">
        <v>217.07319238000002</v>
      </c>
      <c r="E14" s="64">
        <v>20195.272575790688</v>
      </c>
      <c r="F14" s="39">
        <f>SUM(B14:E14)</f>
        <v>20657.417578591419</v>
      </c>
      <c r="G14" s="78">
        <v>249.33844164000001</v>
      </c>
      <c r="H14" s="79">
        <v>143.2926788282</v>
      </c>
      <c r="I14" s="78">
        <v>880.39884399999983</v>
      </c>
      <c r="J14" s="77">
        <v>715.29094739851473</v>
      </c>
      <c r="K14" s="39">
        <f>SUM(G14:J14)</f>
        <v>1988.3209118667146</v>
      </c>
      <c r="L14" s="25">
        <f>(J14/$J$31)*100</f>
        <v>0.31070513033275876</v>
      </c>
      <c r="M14" s="25">
        <f>IFERROR((J14/E14-1)*100,"-")</f>
        <v>-96.458126798169701</v>
      </c>
      <c r="N14" s="23">
        <f>RANK(L14,$L$10:$L$30,0)</f>
        <v>14</v>
      </c>
      <c r="O14" s="46" t="s">
        <v>21</v>
      </c>
      <c r="P14" s="45">
        <v>7711.8445851312999</v>
      </c>
      <c r="Q14" s="35">
        <f>P14/$P$7</f>
        <v>3.3498392306567822E-2</v>
      </c>
      <c r="S14" s="23" t="s">
        <v>21</v>
      </c>
      <c r="T14" s="23">
        <v>7711.8445851312999</v>
      </c>
      <c r="U14" s="35">
        <f>T14/$P$7</f>
        <v>3.3498392306567822E-2</v>
      </c>
    </row>
    <row r="15" spans="1:26" s="23" customFormat="1" ht="15" customHeight="1" x14ac:dyDescent="0.2">
      <c r="A15" s="69" t="s">
        <v>13</v>
      </c>
      <c r="B15" s="68">
        <v>0</v>
      </c>
      <c r="C15" s="68">
        <v>136.96183000000002</v>
      </c>
      <c r="D15" s="68">
        <v>425.68983941127999</v>
      </c>
      <c r="E15" s="68">
        <v>282.39875641198859</v>
      </c>
      <c r="F15" s="66">
        <f>SUM(B15:E15)</f>
        <v>845.0504258232686</v>
      </c>
      <c r="G15" s="45">
        <v>0</v>
      </c>
      <c r="H15" s="45" t="s">
        <v>11</v>
      </c>
      <c r="I15" s="45" t="s">
        <v>11</v>
      </c>
      <c r="J15" s="45">
        <v>327.90226003685558</v>
      </c>
      <c r="K15" s="48">
        <f>SUM(G15:J15)</f>
        <v>327.90226003685558</v>
      </c>
      <c r="L15" s="62">
        <f>(J15/$J$31)*100</f>
        <v>0.14243283074068572</v>
      </c>
      <c r="M15" s="47">
        <f>IFERROR((J15/E15-1)*100,"-")</f>
        <v>16.113209634139601</v>
      </c>
      <c r="N15" s="23">
        <f>RANK(L15,$L$10:$L$30,0)</f>
        <v>19</v>
      </c>
      <c r="O15" s="37" t="s">
        <v>9</v>
      </c>
      <c r="P15" s="61">
        <v>4864.4638872281703</v>
      </c>
      <c r="Q15" s="35">
        <f>P15/$P$7</f>
        <v>2.1130057518233394E-2</v>
      </c>
      <c r="S15" s="23" t="s">
        <v>9</v>
      </c>
      <c r="T15" s="23">
        <v>4864.4638872281703</v>
      </c>
      <c r="U15" s="35">
        <f>T15/$P$7</f>
        <v>2.1130057518233394E-2</v>
      </c>
    </row>
    <row r="16" spans="1:26" s="23" customFormat="1" ht="15" customHeight="1" x14ac:dyDescent="0.2">
      <c r="A16" s="8" t="s">
        <v>24</v>
      </c>
      <c r="B16" s="64">
        <v>183.14959500000001</v>
      </c>
      <c r="C16" s="64">
        <v>819.34171872109994</v>
      </c>
      <c r="D16" s="76" t="s">
        <v>11</v>
      </c>
      <c r="E16" s="64">
        <v>142.62939277177662</v>
      </c>
      <c r="F16" s="39">
        <f>SUM(B16:E16)</f>
        <v>1145.1207064928765</v>
      </c>
      <c r="G16" s="57">
        <v>0</v>
      </c>
      <c r="H16" s="57">
        <v>6.8459276431999996</v>
      </c>
      <c r="I16" s="57">
        <v>15.6</v>
      </c>
      <c r="J16" s="53">
        <v>1333.073900552097</v>
      </c>
      <c r="K16" s="39">
        <f>SUM(G16:J16)</f>
        <v>1355.5198281952971</v>
      </c>
      <c r="L16" s="25">
        <f>(J16/$J$31)*100</f>
        <v>0.57905514045807771</v>
      </c>
      <c r="M16" s="25">
        <f>IFERROR((J16/E16-1)*100,"-")</f>
        <v>834.64178360849371</v>
      </c>
      <c r="N16" s="23">
        <f>RANK(L16,$L$10:$L$30,0)</f>
        <v>11</v>
      </c>
      <c r="O16" s="46" t="s">
        <v>26</v>
      </c>
      <c r="P16" s="45">
        <v>3131.5606697353492</v>
      </c>
      <c r="Q16" s="35">
        <f>P16/$P$7</f>
        <v>1.3602744024285462E-2</v>
      </c>
      <c r="S16" s="23" t="s">
        <v>26</v>
      </c>
      <c r="T16" s="23">
        <v>3131.5606697353492</v>
      </c>
      <c r="U16" s="35">
        <f>T16/$P$7</f>
        <v>1.3602744024285462E-2</v>
      </c>
    </row>
    <row r="17" spans="1:21" s="23" customFormat="1" ht="15" customHeight="1" x14ac:dyDescent="0.2">
      <c r="A17" s="69" t="s">
        <v>22</v>
      </c>
      <c r="B17" s="68">
        <v>140.05330910000001</v>
      </c>
      <c r="C17" s="68">
        <v>499.96173755648641</v>
      </c>
      <c r="D17" s="75" t="s">
        <v>11</v>
      </c>
      <c r="E17" s="68">
        <v>339.98716321792762</v>
      </c>
      <c r="F17" s="66">
        <f>SUM(B17:E17)</f>
        <v>980.00220987441412</v>
      </c>
      <c r="G17" s="45">
        <v>57.073230220199996</v>
      </c>
      <c r="H17" s="45">
        <v>68</v>
      </c>
      <c r="I17" s="45">
        <v>546.71699999999998</v>
      </c>
      <c r="J17" s="45">
        <v>1240.046230088228</v>
      </c>
      <c r="K17" s="48">
        <f>SUM(G17:J17)</f>
        <v>1911.8364603084278</v>
      </c>
      <c r="L17" s="62">
        <f>(J17/$J$31)*100</f>
        <v>0.5386461648081653</v>
      </c>
      <c r="M17" s="47">
        <f>IFERROR((J17/E17-1)*100,"-")</f>
        <v>264.73325002961172</v>
      </c>
      <c r="N17" s="23">
        <f>RANK(L17,$L$10:$L$30,0)</f>
        <v>12</v>
      </c>
      <c r="O17" s="74" t="s">
        <v>12</v>
      </c>
      <c r="P17" s="49">
        <v>2611.1519464308658</v>
      </c>
      <c r="Q17" s="35">
        <f>P17/$P$7</f>
        <v>1.134221408484337E-2</v>
      </c>
      <c r="S17" s="23" t="s">
        <v>12</v>
      </c>
      <c r="T17" s="23">
        <v>2611.1519464308658</v>
      </c>
      <c r="U17" s="35">
        <f>T17/$P$7</f>
        <v>1.134221408484337E-2</v>
      </c>
    </row>
    <row r="18" spans="1:21" s="23" customFormat="1" ht="15" customHeight="1" x14ac:dyDescent="0.2">
      <c r="A18" s="8" t="s">
        <v>8</v>
      </c>
      <c r="B18" s="64">
        <v>315.79301449399998</v>
      </c>
      <c r="C18" s="64">
        <v>91.869685000000004</v>
      </c>
      <c r="D18" s="64">
        <v>9.4979613499999989</v>
      </c>
      <c r="E18" s="64">
        <v>457.82472063416196</v>
      </c>
      <c r="F18" s="39">
        <f>SUM(B18:E18)</f>
        <v>874.98538147816203</v>
      </c>
      <c r="G18" s="57">
        <v>285.62235750000002</v>
      </c>
      <c r="H18" s="57">
        <v>97.546178400000002</v>
      </c>
      <c r="I18" s="57">
        <v>530.44100000000003</v>
      </c>
      <c r="J18" s="53">
        <v>347.61030245452417</v>
      </c>
      <c r="K18" s="39">
        <f>SUM(G18:J18)</f>
        <v>1261.2198383545242</v>
      </c>
      <c r="L18" s="25">
        <f>(J18/$J$31)*100</f>
        <v>0.15099352888772055</v>
      </c>
      <c r="M18" s="25">
        <f>IFERROR((J18/E18-1)*100,"-")</f>
        <v>-24.073496517831728</v>
      </c>
      <c r="N18" s="23">
        <f>RANK(L18,$L$10:$L$30,0)</f>
        <v>18</v>
      </c>
      <c r="O18" s="46" t="s">
        <v>25</v>
      </c>
      <c r="P18" s="45">
        <v>1824.6918984127699</v>
      </c>
      <c r="Q18" s="35">
        <f>P18/$P$7</f>
        <v>7.9260213787887522E-3</v>
      </c>
      <c r="S18" s="23" t="s">
        <v>25</v>
      </c>
      <c r="T18" s="23">
        <v>1824.6918984127699</v>
      </c>
      <c r="U18" s="35">
        <f>T18/$P$7</f>
        <v>7.9260213787887522E-3</v>
      </c>
    </row>
    <row r="19" spans="1:21" s="23" customFormat="1" ht="15" customHeight="1" x14ac:dyDescent="0.2">
      <c r="A19" s="69" t="s">
        <v>6</v>
      </c>
      <c r="B19" s="68">
        <v>428.25274200000001</v>
      </c>
      <c r="C19" s="68">
        <v>143.95968700899999</v>
      </c>
      <c r="D19" s="68">
        <v>747.87095240600001</v>
      </c>
      <c r="E19" s="71">
        <v>213.21465945910001</v>
      </c>
      <c r="F19" s="66">
        <f>SUM(B19:E19)</f>
        <v>1533.2980408741</v>
      </c>
      <c r="G19" s="45">
        <v>6.7500874564000002</v>
      </c>
      <c r="H19" s="45">
        <v>1.5291745120000002E-5</v>
      </c>
      <c r="I19" s="45">
        <v>52.109049999999996</v>
      </c>
      <c r="J19" s="45">
        <v>45.535394572996154</v>
      </c>
      <c r="K19" s="48">
        <f>SUM(G19:J19)</f>
        <v>104.39454732114126</v>
      </c>
      <c r="L19" s="62">
        <f>(J19/$J$31)*100</f>
        <v>1.9779476808720123E-2</v>
      </c>
      <c r="M19" s="47">
        <f>IFERROR((J19/E19-1)*100,"-")</f>
        <v>-78.643403465543145</v>
      </c>
      <c r="N19" s="23">
        <f>RANK(L19,$L$10:$L$30,0)</f>
        <v>21</v>
      </c>
      <c r="O19" s="54" t="s">
        <v>24</v>
      </c>
      <c r="P19" s="72">
        <v>1333.073900552097</v>
      </c>
      <c r="Q19" s="35">
        <f>P19/$P$7</f>
        <v>5.7905514045807792E-3</v>
      </c>
      <c r="S19" s="23" t="s">
        <v>24</v>
      </c>
      <c r="T19" s="23">
        <v>1333.073900552097</v>
      </c>
      <c r="U19" s="35">
        <f>T19/$P$7</f>
        <v>5.7905514045807792E-3</v>
      </c>
    </row>
    <row r="20" spans="1:21" s="23" customFormat="1" ht="15" customHeight="1" x14ac:dyDescent="0.2">
      <c r="A20" s="8" t="s">
        <v>23</v>
      </c>
      <c r="B20" s="64">
        <v>4728.7821982108999</v>
      </c>
      <c r="C20" s="64">
        <v>17539.372064990002</v>
      </c>
      <c r="D20" s="64">
        <v>11683.342375029752</v>
      </c>
      <c r="E20" s="59">
        <v>44369.65891519146</v>
      </c>
      <c r="F20" s="39">
        <f>SUM(B20:E20)</f>
        <v>78321.155553422112</v>
      </c>
      <c r="G20" s="57">
        <v>4912.735925822999</v>
      </c>
      <c r="H20" s="57">
        <v>9011.7035324274566</v>
      </c>
      <c r="I20" s="57">
        <v>4205.2241290360007</v>
      </c>
      <c r="J20" s="53">
        <v>50907.337525555246</v>
      </c>
      <c r="K20" s="39">
        <f>SUM(G20:J20)</f>
        <v>69037.00111284171</v>
      </c>
      <c r="L20" s="25">
        <f>(J20/$J$31)*100</f>
        <v>22.112919223006834</v>
      </c>
      <c r="M20" s="25">
        <f>IFERROR((J20/E20-1)*100,"-")</f>
        <v>14.734570357775256</v>
      </c>
      <c r="N20" s="23">
        <f>RANK(L20,$L$10:$L$30,0)</f>
        <v>2</v>
      </c>
      <c r="O20" s="46" t="s">
        <v>22</v>
      </c>
      <c r="P20" s="45">
        <v>1240.046230088228</v>
      </c>
      <c r="Q20" s="35">
        <f>P20/$P$7</f>
        <v>5.3864616480816547E-3</v>
      </c>
      <c r="S20" s="73" t="s">
        <v>22</v>
      </c>
      <c r="T20" s="45">
        <v>1240.046230088228</v>
      </c>
      <c r="U20" s="35">
        <f>T20/$P$7</f>
        <v>5.3864616480816547E-3</v>
      </c>
    </row>
    <row r="21" spans="1:21" s="23" customFormat="1" ht="15" customHeight="1" x14ac:dyDescent="0.2">
      <c r="A21" s="69" t="s">
        <v>21</v>
      </c>
      <c r="B21" s="68">
        <v>3844.1780855999996</v>
      </c>
      <c r="C21" s="68">
        <v>417.74994481300001</v>
      </c>
      <c r="D21" s="68">
        <v>4558.2598547610005</v>
      </c>
      <c r="E21" s="71">
        <v>4414.9548029377675</v>
      </c>
      <c r="F21" s="66">
        <f>SUM(B21:E21)</f>
        <v>13235.142688111768</v>
      </c>
      <c r="G21" s="45">
        <v>1293.3350025964401</v>
      </c>
      <c r="H21" s="45">
        <v>656.88231150000001</v>
      </c>
      <c r="I21" s="45">
        <v>132.94236619999998</v>
      </c>
      <c r="J21" s="45">
        <v>7711.8445851312999</v>
      </c>
      <c r="K21" s="48">
        <f>SUM(G21:J21)</f>
        <v>9795.0042654277404</v>
      </c>
      <c r="L21" s="62">
        <f>(J21/$J$31)*100</f>
        <v>3.3498392306567815</v>
      </c>
      <c r="M21" s="47">
        <f>IFERROR((J21/E21-1)*100,"-")</f>
        <v>74.675504718638109</v>
      </c>
      <c r="N21" s="23">
        <f>RANK(L21,$L$10:$L$30,0)</f>
        <v>6</v>
      </c>
      <c r="O21" s="54" t="s">
        <v>14</v>
      </c>
      <c r="P21" s="61">
        <v>802.78934331564278</v>
      </c>
      <c r="Q21" s="35">
        <f>P21/$P$7</f>
        <v>3.487123225196777E-3</v>
      </c>
      <c r="S21" s="8" t="s">
        <v>5</v>
      </c>
      <c r="T21" s="70">
        <f>SUM(P21:P30)</f>
        <v>12145.840411155958</v>
      </c>
      <c r="U21" s="35">
        <f>T21/$P$7</f>
        <v>5.2758600422306103E-2</v>
      </c>
    </row>
    <row r="22" spans="1:21" s="23" customFormat="1" ht="15" customHeight="1" x14ac:dyDescent="0.2">
      <c r="A22" s="8" t="s">
        <v>10</v>
      </c>
      <c r="B22" s="64">
        <v>2.0609999999999999</v>
      </c>
      <c r="C22" s="64">
        <v>112.46959354500001</v>
      </c>
      <c r="D22" s="64">
        <v>70.134007300100009</v>
      </c>
      <c r="E22" s="59">
        <v>386.2036275636429</v>
      </c>
      <c r="F22" s="39">
        <f>SUM(B22:E22)</f>
        <v>570.86822840874288</v>
      </c>
      <c r="G22" s="57">
        <v>30.265168000000003</v>
      </c>
      <c r="H22" s="57">
        <v>1.4000294432</v>
      </c>
      <c r="I22" s="57">
        <v>1250.955647</v>
      </c>
      <c r="J22" s="56">
        <v>316.20784797400086</v>
      </c>
      <c r="K22" s="39">
        <f>SUM(G22:J22)</f>
        <v>1598.8286924172007</v>
      </c>
      <c r="L22" s="25">
        <f>(J22/$J$31)*100</f>
        <v>0.13735306028172883</v>
      </c>
      <c r="M22" s="25">
        <f>IFERROR((J22/E22-1)*100,"-")</f>
        <v>-18.124060623461482</v>
      </c>
      <c r="N22" s="23">
        <f>RANK(L22,$L$10:$L$30,0)</f>
        <v>20</v>
      </c>
      <c r="O22" s="54" t="s">
        <v>20</v>
      </c>
      <c r="P22" s="72">
        <v>562.17129680215987</v>
      </c>
      <c r="Q22" s="35">
        <f>P22/$P$7</f>
        <v>2.4419364830146019E-3</v>
      </c>
    </row>
    <row r="23" spans="1:21" s="23" customFormat="1" ht="15" customHeight="1" x14ac:dyDescent="0.2">
      <c r="A23" s="69" t="s">
        <v>19</v>
      </c>
      <c r="B23" s="68">
        <v>919.10550000000012</v>
      </c>
      <c r="C23" s="68">
        <v>7197.2966022884993</v>
      </c>
      <c r="D23" s="68">
        <v>1134.3972230126699</v>
      </c>
      <c r="E23" s="71">
        <v>19052.482571185839</v>
      </c>
      <c r="F23" s="66">
        <f>SUM(B23:E23)</f>
        <v>28303.281896487009</v>
      </c>
      <c r="G23" s="45">
        <v>2318.0290296448002</v>
      </c>
      <c r="H23" s="45">
        <v>25.478734876000001</v>
      </c>
      <c r="I23" s="45">
        <v>1088.2809500000001</v>
      </c>
      <c r="J23" s="45">
        <v>100888.99269128253</v>
      </c>
      <c r="K23" s="48">
        <f>SUM(G23:J23)</f>
        <v>104320.78140580334</v>
      </c>
      <c r="L23" s="62">
        <f>(J23/$J$31)*100</f>
        <v>43.823744362056466</v>
      </c>
      <c r="M23" s="47">
        <f>IFERROR((J23/E23-1)*100,"-")</f>
        <v>429.53200358184677</v>
      </c>
      <c r="N23" s="23">
        <f>RANK(L23,$L$10:$L$30,0)</f>
        <v>1</v>
      </c>
      <c r="O23" s="46" t="s">
        <v>16</v>
      </c>
      <c r="P23" s="45">
        <v>523.44305063444858</v>
      </c>
      <c r="Q23" s="35">
        <f>P23/$P$7</f>
        <v>2.2737103252970787E-3</v>
      </c>
    </row>
    <row r="24" spans="1:21" s="23" customFormat="1" ht="15" customHeight="1" x14ac:dyDescent="0.2">
      <c r="A24" s="8" t="s">
        <v>18</v>
      </c>
      <c r="B24" s="64">
        <v>823.3433</v>
      </c>
      <c r="C24" s="64">
        <v>484.31013552667719</v>
      </c>
      <c r="D24" s="64">
        <v>275.98635280179997</v>
      </c>
      <c r="E24" s="59">
        <v>633.44549849005682</v>
      </c>
      <c r="F24" s="39">
        <f>SUM(B24:E24)</f>
        <v>2217.0852868185339</v>
      </c>
      <c r="G24" s="57">
        <v>256.76312233100003</v>
      </c>
      <c r="H24" s="57">
        <v>649.44319274180009</v>
      </c>
      <c r="I24" s="57">
        <v>1309.66418888</v>
      </c>
      <c r="J24" s="56">
        <v>10735.699121518515</v>
      </c>
      <c r="K24" s="39">
        <f>SUM(G24:J24)</f>
        <v>12951.569625471315</v>
      </c>
      <c r="L24" s="25">
        <f>(J24/$J$31)*100</f>
        <v>4.6633286872932969</v>
      </c>
      <c r="M24" s="25">
        <f>IFERROR((J24/E24-1)*100,"-")</f>
        <v>1594.8102318367071</v>
      </c>
      <c r="N24" s="23">
        <f>RANK(L24,$L$10:$L$30,0)</f>
        <v>4</v>
      </c>
      <c r="O24" s="54" t="s">
        <v>17</v>
      </c>
      <c r="P24" s="61">
        <v>483.7908038266969</v>
      </c>
      <c r="Q24" s="35">
        <f>P24/$P$7</f>
        <v>2.1014705317250063E-3</v>
      </c>
      <c r="S24" s="70">
        <f>J28+S26</f>
        <v>6507.6232955636369</v>
      </c>
      <c r="U24" s="35">
        <f>S24/$P$7</f>
        <v>2.826754555692838E-2</v>
      </c>
    </row>
    <row r="25" spans="1:21" s="23" customFormat="1" ht="15" customHeight="1" x14ac:dyDescent="0.2">
      <c r="A25" s="69" t="s">
        <v>16</v>
      </c>
      <c r="B25" s="68">
        <v>281.24642999999998</v>
      </c>
      <c r="C25" s="68">
        <v>203.55760023290802</v>
      </c>
      <c r="D25" s="68">
        <v>452.19339017799996</v>
      </c>
      <c r="E25" s="67">
        <v>1134.1044178320599</v>
      </c>
      <c r="F25" s="66">
        <f>SUM(B25:E25)</f>
        <v>2071.1018382429679</v>
      </c>
      <c r="G25" s="45">
        <v>132.49100000000001</v>
      </c>
      <c r="H25" s="45">
        <v>201.307323784</v>
      </c>
      <c r="I25" s="45">
        <v>20.82</v>
      </c>
      <c r="J25" s="45">
        <v>523.44305063444858</v>
      </c>
      <c r="K25" s="48">
        <f>SUM(G25:J25)</f>
        <v>878.06137441844862</v>
      </c>
      <c r="L25" s="62">
        <f>(J25/$J$31)*100</f>
        <v>0.22737103252970778</v>
      </c>
      <c r="M25" s="47">
        <f>IFERROR((J25/E25-1)*100,"-")</f>
        <v>-53.845250719060253</v>
      </c>
      <c r="N25" s="23">
        <f>RANK(L25,$L$10:$L$30,0)</f>
        <v>16</v>
      </c>
      <c r="O25" s="65" t="s">
        <v>15</v>
      </c>
      <c r="P25" s="53">
        <v>715.29094739851473</v>
      </c>
      <c r="Q25" s="35">
        <f>P25/$P$7</f>
        <v>3.1070513033275887E-3</v>
      </c>
    </row>
    <row r="26" spans="1:21" s="23" customFormat="1" ht="15" customHeight="1" x14ac:dyDescent="0.2">
      <c r="A26" s="8" t="s">
        <v>14</v>
      </c>
      <c r="B26" s="64">
        <v>1345.7189852840002</v>
      </c>
      <c r="C26" s="64">
        <v>111.01159601000002</v>
      </c>
      <c r="D26" s="64">
        <v>178.944747785</v>
      </c>
      <c r="E26" s="59">
        <v>1494.3461356822249</v>
      </c>
      <c r="F26" s="39">
        <f>SUM(B26:E26)</f>
        <v>3130.0214647612252</v>
      </c>
      <c r="G26" s="57">
        <v>1544.5662678200001</v>
      </c>
      <c r="H26" s="57">
        <v>88.820182166999999</v>
      </c>
      <c r="I26" s="57">
        <v>35.9435</v>
      </c>
      <c r="J26" s="56">
        <v>802.78934331564278</v>
      </c>
      <c r="K26" s="39">
        <f>SUM(G26:J26)</f>
        <v>2472.1192933026432</v>
      </c>
      <c r="L26" s="25">
        <f>(J26/$J$31)*100</f>
        <v>0.3487123225196776</v>
      </c>
      <c r="M26" s="25">
        <f>IFERROR((J26/E26-1)*100,"-")</f>
        <v>-46.278220008971395</v>
      </c>
      <c r="N26" s="23">
        <f>RANK(L26,$L$10:$L$30,0)</f>
        <v>13</v>
      </c>
      <c r="O26" s="46" t="s">
        <v>13</v>
      </c>
      <c r="P26" s="45">
        <v>327.90226003685558</v>
      </c>
      <c r="Q26" s="35">
        <f>P26/$P$7</f>
        <v>1.4243283074068574E-3</v>
      </c>
      <c r="S26" s="23">
        <v>1643.1594083354667</v>
      </c>
      <c r="T26" s="23">
        <f>SUM(T10:T21)</f>
        <v>230215.36420478564</v>
      </c>
    </row>
    <row r="27" spans="1:21" s="23" customFormat="1" ht="15" customHeight="1" x14ac:dyDescent="0.2">
      <c r="A27" s="52" t="s">
        <v>12</v>
      </c>
      <c r="B27" s="49">
        <v>0</v>
      </c>
      <c r="C27" s="49">
        <v>0</v>
      </c>
      <c r="D27" s="49">
        <v>0</v>
      </c>
      <c r="E27" s="50" t="s">
        <v>11</v>
      </c>
      <c r="F27" s="63">
        <f>SUM(B27:E27)</f>
        <v>0</v>
      </c>
      <c r="G27" s="49">
        <v>2281.3070080000002</v>
      </c>
      <c r="H27" s="49">
        <v>1690.0966356660001</v>
      </c>
      <c r="I27" s="49" t="s">
        <v>11</v>
      </c>
      <c r="J27" s="49">
        <v>2611.1519464308658</v>
      </c>
      <c r="K27" s="48">
        <f>SUM(G27:J27)</f>
        <v>6582.5555900968666</v>
      </c>
      <c r="L27" s="62">
        <f>(J27/$J$31)*100</f>
        <v>1.1342214084843367</v>
      </c>
      <c r="M27" s="47" t="str">
        <f>IFERROR((J27/E27-1)*100,"-")</f>
        <v>-</v>
      </c>
      <c r="N27" s="57">
        <v>15.6</v>
      </c>
      <c r="O27" s="54" t="s">
        <v>10</v>
      </c>
      <c r="P27" s="61">
        <v>316.20784797400086</v>
      </c>
      <c r="Q27" s="35">
        <f>P27/$P$7</f>
        <v>1.3735306028172885E-3</v>
      </c>
      <c r="S27" s="33">
        <f>J30-S26</f>
        <v>6377.9397558046503</v>
      </c>
    </row>
    <row r="28" spans="1:21" s="23" customFormat="1" ht="15" customHeight="1" x14ac:dyDescent="0.2">
      <c r="A28" s="44" t="s">
        <v>9</v>
      </c>
      <c r="B28" s="60">
        <v>320.68043463599992</v>
      </c>
      <c r="C28" s="60">
        <v>892.14568865435888</v>
      </c>
      <c r="D28" s="60">
        <v>138.90354969999999</v>
      </c>
      <c r="E28" s="59">
        <v>367.53349883084462</v>
      </c>
      <c r="F28" s="58">
        <f>SUM(B28:E28)</f>
        <v>1719.2631718212033</v>
      </c>
      <c r="G28" s="57">
        <v>997.87373210299995</v>
      </c>
      <c r="H28" s="57">
        <v>473.04845699999998</v>
      </c>
      <c r="I28" s="57">
        <v>433.43503061000001</v>
      </c>
      <c r="J28" s="56">
        <v>4864.4638872281703</v>
      </c>
      <c r="K28" s="39">
        <f>SUM(G28:J28)</f>
        <v>6768.82110694117</v>
      </c>
      <c r="L28" s="55">
        <f>(J28/$J$31)*100</f>
        <v>2.1130057518233389</v>
      </c>
      <c r="M28" s="25">
        <f>IFERROR((J28/E28-1)*100,"-")</f>
        <v>1223.5429974961314</v>
      </c>
      <c r="N28" s="23">
        <f>RANK(L28,$L$10:$L$30,0)</f>
        <v>7</v>
      </c>
      <c r="O28" s="54" t="s">
        <v>8</v>
      </c>
      <c r="P28" s="53">
        <v>347.61030245452417</v>
      </c>
      <c r="Q28" s="35">
        <f>P28/$P$7</f>
        <v>1.5099352888772058E-3</v>
      </c>
      <c r="T28" s="33"/>
    </row>
    <row r="29" spans="1:21" s="23" customFormat="1" ht="15" customHeight="1" x14ac:dyDescent="0.2">
      <c r="A29" s="52" t="s">
        <v>7</v>
      </c>
      <c r="B29" s="51">
        <v>6749.2194155096286</v>
      </c>
      <c r="C29" s="51">
        <v>8245.5532653658593</v>
      </c>
      <c r="D29" s="51">
        <v>2093.7378428869997</v>
      </c>
      <c r="E29" s="50">
        <v>62766.004901563327</v>
      </c>
      <c r="F29" s="48">
        <f>SUM(B29:E29)</f>
        <v>79854.515425325808</v>
      </c>
      <c r="G29" s="49">
        <v>2113.411780721</v>
      </c>
      <c r="H29" s="49">
        <v>4213.4789699376051</v>
      </c>
      <c r="I29" s="49">
        <v>849.18963699999983</v>
      </c>
      <c r="J29" s="49">
        <v>32820.661337694641</v>
      </c>
      <c r="K29" s="48">
        <f>SUM(G29:J29)</f>
        <v>39996.741725353248</v>
      </c>
      <c r="L29" s="47">
        <f>(J29/$J$31)*100</f>
        <v>14.256503448874664</v>
      </c>
      <c r="M29" s="47">
        <f>IFERROR((J29/E29-1)*100,"-")</f>
        <v>-47.709494352607472</v>
      </c>
      <c r="N29" s="23">
        <f>RANK(L29,$L$10:$L$30,0)</f>
        <v>3</v>
      </c>
      <c r="O29" s="46" t="s">
        <v>6</v>
      </c>
      <c r="P29" s="45">
        <v>45.535394572996154</v>
      </c>
      <c r="Q29" s="35">
        <f>P29/$P$7</f>
        <v>1.9779476808720129E-4</v>
      </c>
    </row>
    <row r="30" spans="1:21" s="23" customFormat="1" ht="15" customHeight="1" thickBot="1" x14ac:dyDescent="0.25">
      <c r="A30" s="44" t="s">
        <v>5</v>
      </c>
      <c r="B30" s="43">
        <v>1297.0867139500006</v>
      </c>
      <c r="C30" s="43">
        <v>2555.9536491022009</v>
      </c>
      <c r="D30" s="43">
        <v>3271.4631354000012</v>
      </c>
      <c r="E30" s="42">
        <v>1463.5380099928007</v>
      </c>
      <c r="F30" s="41">
        <f>SUM(B30:E30)</f>
        <v>8588.0415084450033</v>
      </c>
      <c r="G30" s="40">
        <v>1247.705419769205</v>
      </c>
      <c r="H30" s="40">
        <v>4824.7336524051789</v>
      </c>
      <c r="I30" s="40">
        <v>825.09613117999106</v>
      </c>
      <c r="J30" s="34">
        <v>8021.099164140117</v>
      </c>
      <c r="K30" s="39">
        <f>SUM(G30:J30)</f>
        <v>14918.634367494491</v>
      </c>
      <c r="L30" s="38">
        <f>(J30/$J$31)*100</f>
        <v>3.4841719586556485</v>
      </c>
      <c r="M30" s="25">
        <f>IFERROR((J30/E30-1)*100,"-")</f>
        <v>448.06223749389147</v>
      </c>
      <c r="N30" s="23">
        <f>RANK(L30,$L$10:$L$30,0)</f>
        <v>5</v>
      </c>
      <c r="O30" s="37" t="s">
        <v>5</v>
      </c>
      <c r="P30" s="36">
        <v>8021.099164140117</v>
      </c>
      <c r="Q30" s="35">
        <f>P30/$P$7</f>
        <v>3.4841719586556498E-2</v>
      </c>
      <c r="S30" s="34">
        <v>9668.09846747558</v>
      </c>
      <c r="T30" s="33">
        <f>S30-S26</f>
        <v>8024.9390591401134</v>
      </c>
    </row>
    <row r="31" spans="1:21" s="23" customFormat="1" ht="15" customHeight="1" thickBot="1" x14ac:dyDescent="0.25">
      <c r="A31" s="32" t="s">
        <v>4</v>
      </c>
      <c r="B31" s="31">
        <f>SUM(B10:B30)</f>
        <v>22033.360264407129</v>
      </c>
      <c r="C31" s="31">
        <f>SUM(C10:C30)</f>
        <v>40280.012966423325</v>
      </c>
      <c r="D31" s="31">
        <f>SUM(D10:D30)</f>
        <v>27999.773474802605</v>
      </c>
      <c r="E31" s="30">
        <f>SUM(E10:E30)</f>
        <v>167918.07462748134</v>
      </c>
      <c r="F31" s="31">
        <f>SUM(F10:F30)</f>
        <v>258231.22133311437</v>
      </c>
      <c r="G31" s="30">
        <f>SUM(G10:G30)</f>
        <v>18505.025733641043</v>
      </c>
      <c r="H31" s="30">
        <f>SUM(H10:H30)</f>
        <v>22663.2801471087</v>
      </c>
      <c r="I31" s="30">
        <f>SUM(I10:I30)</f>
        <v>17733.949264535993</v>
      </c>
      <c r="J31" s="30">
        <f>SUM(J10:J30)</f>
        <v>230215.3642047857</v>
      </c>
      <c r="K31" s="30">
        <f>SUM(K10:K30)</f>
        <v>289117.61935007141</v>
      </c>
      <c r="L31" s="29">
        <f>SUM(L10:L30)</f>
        <v>99.999999999999986</v>
      </c>
      <c r="M31" s="28">
        <f>IFERROR((J31/E31-1)*100,"-")</f>
        <v>37.099811747787179</v>
      </c>
    </row>
    <row r="32" spans="1:21" s="23" customFormat="1" ht="9.9499999999999993" customHeight="1" x14ac:dyDescent="0.2">
      <c r="A32" s="15"/>
      <c r="B32" s="26"/>
      <c r="C32" s="26"/>
      <c r="D32" s="26"/>
      <c r="E32" s="26"/>
      <c r="F32" s="26"/>
      <c r="J32" s="26"/>
      <c r="K32" s="26"/>
      <c r="L32" s="25"/>
      <c r="M32" s="25"/>
    </row>
    <row r="33" spans="1:14" s="23" customFormat="1" ht="12.75" customHeight="1" x14ac:dyDescent="0.2">
      <c r="A33" s="27" t="s">
        <v>3</v>
      </c>
      <c r="B33" s="26"/>
      <c r="C33" s="26"/>
      <c r="D33" s="26"/>
      <c r="E33" s="26"/>
      <c r="F33" s="26"/>
      <c r="G33" s="26"/>
      <c r="H33" s="26"/>
      <c r="I33" s="26"/>
      <c r="J33" s="26"/>
      <c r="K33" s="26"/>
      <c r="L33" s="25"/>
      <c r="M33" s="25"/>
      <c r="N33" s="24"/>
    </row>
    <row r="34" spans="1:14" s="10" customFormat="1" ht="11.25" x14ac:dyDescent="0.2">
      <c r="A34" s="15" t="s">
        <v>2</v>
      </c>
      <c r="B34" s="22"/>
      <c r="C34" s="21"/>
      <c r="D34" s="20"/>
      <c r="E34" s="20"/>
      <c r="F34" s="20"/>
      <c r="G34" s="18"/>
      <c r="H34" s="19"/>
      <c r="I34" s="18"/>
      <c r="J34" s="19"/>
      <c r="K34" s="18"/>
      <c r="L34" s="17"/>
      <c r="M34" s="17"/>
      <c r="N34" s="16"/>
    </row>
    <row r="35" spans="1:14" s="10" customFormat="1" ht="11.25" x14ac:dyDescent="0.2">
      <c r="A35" s="15" t="s">
        <v>1</v>
      </c>
      <c r="B35" s="13"/>
      <c r="C35" s="13"/>
      <c r="D35" s="13"/>
      <c r="E35" s="13"/>
      <c r="F35" s="13"/>
      <c r="G35" s="13"/>
      <c r="I35" s="14"/>
      <c r="J35" s="13"/>
      <c r="K35" s="13"/>
      <c r="L35" s="13"/>
      <c r="M35" s="13"/>
      <c r="N35" s="13"/>
    </row>
    <row r="36" spans="1:14" s="10" customFormat="1" ht="11.25" customHeight="1" x14ac:dyDescent="0.2">
      <c r="A36" s="11" t="s">
        <v>0</v>
      </c>
      <c r="B36" s="11"/>
      <c r="C36" s="11"/>
      <c r="D36" s="11"/>
      <c r="E36" s="11"/>
      <c r="F36" s="11"/>
      <c r="G36" s="11"/>
      <c r="H36" s="11"/>
      <c r="I36" s="11"/>
      <c r="J36" s="11"/>
      <c r="K36" s="11"/>
      <c r="L36" s="11"/>
      <c r="M36" s="11"/>
      <c r="N36" s="12"/>
    </row>
    <row r="37" spans="1:14" s="10" customFormat="1" ht="27" customHeight="1" x14ac:dyDescent="0.2">
      <c r="A37" s="11"/>
      <c r="B37" s="11"/>
      <c r="C37" s="11"/>
      <c r="D37" s="11"/>
      <c r="E37" s="11"/>
      <c r="F37" s="11"/>
      <c r="G37" s="11"/>
      <c r="H37" s="11"/>
      <c r="I37" s="11"/>
      <c r="J37" s="11"/>
      <c r="K37" s="11"/>
      <c r="L37" s="11"/>
      <c r="M37" s="11"/>
    </row>
    <row r="38" spans="1:14" x14ac:dyDescent="0.2">
      <c r="K38" s="9"/>
    </row>
    <row r="40" spans="1:14" x14ac:dyDescent="0.2">
      <c r="B40" s="8"/>
      <c r="C40" s="7"/>
    </row>
    <row r="41" spans="1:14" x14ac:dyDescent="0.2">
      <c r="B41" s="8"/>
      <c r="C41" s="7"/>
    </row>
    <row r="42" spans="1:14" x14ac:dyDescent="0.2">
      <c r="B42" s="8"/>
      <c r="C42" s="7"/>
    </row>
    <row r="43" spans="1:14" x14ac:dyDescent="0.2">
      <c r="B43" s="8"/>
      <c r="C43" s="7"/>
    </row>
    <row r="44" spans="1:14" x14ac:dyDescent="0.2">
      <c r="B44" s="8"/>
      <c r="C44" s="7"/>
    </row>
    <row r="45" spans="1:14" x14ac:dyDescent="0.2">
      <c r="B45" s="8"/>
      <c r="C45" s="7"/>
    </row>
    <row r="46" spans="1:14" x14ac:dyDescent="0.2">
      <c r="B46" s="8"/>
      <c r="C46" s="7"/>
    </row>
    <row r="47" spans="1:14" x14ac:dyDescent="0.2">
      <c r="B47" s="8"/>
      <c r="C47" s="7"/>
    </row>
    <row r="48" spans="1:14" x14ac:dyDescent="0.2">
      <c r="B48" s="8"/>
      <c r="C48" s="7"/>
    </row>
    <row r="49" spans="1:16" x14ac:dyDescent="0.2">
      <c r="B49" s="8"/>
      <c r="C49" s="7"/>
    </row>
    <row r="50" spans="1:16" x14ac:dyDescent="0.2">
      <c r="B50" s="8"/>
      <c r="C50" s="7"/>
    </row>
    <row r="51" spans="1:16" x14ac:dyDescent="0.2">
      <c r="B51" s="8"/>
      <c r="C51" s="7"/>
    </row>
    <row r="52" spans="1:16" x14ac:dyDescent="0.2">
      <c r="B52" s="8"/>
      <c r="C52" s="7"/>
    </row>
    <row r="53" spans="1:16" x14ac:dyDescent="0.2">
      <c r="C53" s="6"/>
    </row>
    <row r="55" spans="1:16" x14ac:dyDescent="0.2">
      <c r="A55" s="5"/>
      <c r="D55" s="5"/>
    </row>
    <row r="56" spans="1:16" hidden="1" x14ac:dyDescent="0.2">
      <c r="A56" s="4"/>
      <c r="B56" s="3"/>
      <c r="C56" s="3"/>
      <c r="D56" s="4"/>
      <c r="E56" s="3"/>
      <c r="F56" s="3"/>
      <c r="G56" s="3"/>
      <c r="H56" s="3"/>
      <c r="I56" s="3"/>
      <c r="J56" s="3"/>
      <c r="K56" s="3"/>
      <c r="L56" s="3"/>
    </row>
    <row r="57" spans="1:16" hidden="1" x14ac:dyDescent="0.2"/>
    <row r="64" spans="1:16" x14ac:dyDescent="0.2">
      <c r="O64">
        <v>230215.36420478567</v>
      </c>
      <c r="P64"/>
    </row>
    <row r="65" spans="1:16" x14ac:dyDescent="0.2">
      <c r="A65" s="2"/>
      <c r="O65">
        <f>O64-L65</f>
        <v>230215.36420478567</v>
      </c>
      <c r="P65">
        <f>O65+M64</f>
        <v>230215.36420478567</v>
      </c>
    </row>
  </sheetData>
  <mergeCells count="6">
    <mergeCell ref="A36:M37"/>
    <mergeCell ref="M6:M8"/>
    <mergeCell ref="B7:F7"/>
    <mergeCell ref="L6:L8"/>
    <mergeCell ref="B6:K6"/>
    <mergeCell ref="G7:K7"/>
  </mergeCells>
  <printOptions horizontalCentered="1"/>
  <pageMargins left="0.5" right="0.5" top="0.75" bottom="0.5" header="0" footer="0"/>
  <pageSetup paperSize="9" scale="67" orientation="portrait" useFirstPageNumber="1" r:id="rId1"/>
  <headerFooter alignWithMargins="0">
    <oddFooter>&amp;R26</oddFooter>
  </headerFooter>
  <rowBreaks count="1" manualBreakCount="1">
    <brk id="6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2a</vt:lpstr>
      <vt:lpstr>'2a'!Print_Area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PSA</dc:creator>
  <cp:lastModifiedBy>PSA</cp:lastModifiedBy>
  <dcterms:created xsi:type="dcterms:W3CDTF">2016-08-12T02:06:24Z</dcterms:created>
  <dcterms:modified xsi:type="dcterms:W3CDTF">2016-08-12T02:06:42Z</dcterms:modified>
</cp:coreProperties>
</file>