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285" activeTab="0"/>
  </bookViews>
  <sheets>
    <sheet name="2a" sheetId="1" r:id="rId1"/>
  </sheets>
  <externalReferences>
    <externalReference r:id="rId4"/>
  </externalReferences>
  <definedNames>
    <definedName name="_xlnm.Print_Area" localSheetId="0">'2a'!$A$1:$K$56</definedName>
  </definedNames>
  <calcPr fullCalcOnLoad="1"/>
</workbook>
</file>

<file path=xl/sharedStrings.xml><?xml version="1.0" encoding="utf-8"?>
<sst xmlns="http://schemas.openxmlformats.org/spreadsheetml/2006/main" count="35" uniqueCount="28">
  <si>
    <t>Subic Bay Metropolitan Aurhority (SBMA)  and Clark Development Corporation (CDC).</t>
  </si>
  <si>
    <t xml:space="preserve">Sources of basic data: Board of Investments (BOI), Philippine Economic Zone Authority (PEZA), </t>
  </si>
  <si>
    <t>Details may not add up to totals due to rounding.</t>
  </si>
  <si>
    <t xml:space="preserve">Notes:   </t>
  </si>
  <si>
    <t>p - preliminary</t>
  </si>
  <si>
    <t>Total</t>
  </si>
  <si>
    <t>Others</t>
  </si>
  <si>
    <t>USA</t>
  </si>
  <si>
    <t>UK</t>
  </si>
  <si>
    <t>-</t>
  </si>
  <si>
    <t>Thailand</t>
  </si>
  <si>
    <t>Switzerland</t>
  </si>
  <si>
    <t>Singapore</t>
  </si>
  <si>
    <t>Norway</t>
  </si>
  <si>
    <t>Netherlands</t>
  </si>
  <si>
    <t>Korea</t>
  </si>
  <si>
    <t>Japan</t>
  </si>
  <si>
    <t>Hongkong</t>
  </si>
  <si>
    <t>China, People's Republic of</t>
  </si>
  <si>
    <t>Australia</t>
  </si>
  <si>
    <r>
      <t>Q3</t>
    </r>
    <r>
      <rPr>
        <b/>
        <vertAlign val="superscript"/>
        <sz val="10"/>
        <rFont val="Arial"/>
        <family val="2"/>
      </rPr>
      <t>p</t>
    </r>
  </si>
  <si>
    <t>Q2</t>
  </si>
  <si>
    <t>Q1</t>
  </si>
  <si>
    <t>Country</t>
  </si>
  <si>
    <t>Approved FDI</t>
  </si>
  <si>
    <t>(in million pesos)</t>
  </si>
  <si>
    <t>Total Approved Foreign Direct Investments by Country of Investor</t>
  </si>
  <si>
    <t>Table 2a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</si>
</sst>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#,##0.0_);[Red]\(#,##0.0\)"/>
    <numFmt numFmtId="168" formatCode="#,##0;[Red]#,##0"/>
    <numFmt numFmtId="169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164" fontId="0" fillId="33" borderId="0" xfId="42" applyNumberFormat="1" applyFont="1" applyFill="1" applyAlignment="1">
      <alignment horizontal="right"/>
    </xf>
    <xf numFmtId="165" fontId="21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/>
    </xf>
    <xf numFmtId="166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left" indent="10"/>
    </xf>
    <xf numFmtId="0" fontId="23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165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Border="1" applyAlignment="1" quotePrefix="1">
      <alignment/>
    </xf>
    <xf numFmtId="165" fontId="24" fillId="33" borderId="0" xfId="0" applyNumberFormat="1" applyFont="1" applyFill="1" applyBorder="1" applyAlignment="1" quotePrefix="1">
      <alignment/>
    </xf>
    <xf numFmtId="3" fontId="24" fillId="33" borderId="0" xfId="0" applyNumberFormat="1" applyFont="1" applyFill="1" applyBorder="1" applyAlignment="1">
      <alignment/>
    </xf>
    <xf numFmtId="165" fontId="24" fillId="33" borderId="0" xfId="0" applyNumberFormat="1" applyFont="1" applyFill="1" applyBorder="1" applyAlignment="1">
      <alignment/>
    </xf>
    <xf numFmtId="165" fontId="2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167" fontId="21" fillId="33" borderId="0" xfId="42" applyNumberFormat="1" applyFont="1" applyFill="1" applyBorder="1" applyAlignment="1">
      <alignment horizontal="right" vertical="center"/>
    </xf>
    <xf numFmtId="167" fontId="21" fillId="33" borderId="0" xfId="0" applyNumberFormat="1" applyFont="1" applyFill="1" applyBorder="1" applyAlignment="1">
      <alignment horizontal="right" vertical="center"/>
    </xf>
    <xf numFmtId="167" fontId="21" fillId="33" borderId="10" xfId="42" applyNumberFormat="1" applyFont="1" applyFill="1" applyBorder="1" applyAlignment="1">
      <alignment horizontal="right" vertical="center"/>
    </xf>
    <xf numFmtId="167" fontId="21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indent="1"/>
    </xf>
    <xf numFmtId="167" fontId="0" fillId="33" borderId="0" xfId="42" applyNumberFormat="1" applyFont="1" applyFill="1" applyAlignment="1">
      <alignment horizontal="right" vertical="center"/>
    </xf>
    <xf numFmtId="167" fontId="21" fillId="33" borderId="0" xfId="42" applyNumberFormat="1" applyFont="1" applyFill="1" applyAlignment="1">
      <alignment horizontal="right" vertical="center"/>
    </xf>
    <xf numFmtId="167" fontId="21" fillId="33" borderId="0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center" vertical="center" wrapText="1"/>
    </xf>
    <xf numFmtId="3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67" fontId="25" fillId="33" borderId="11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33" borderId="13" xfId="0" applyNumberFormat="1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67" fontId="25" fillId="33" borderId="15" xfId="0" applyNumberFormat="1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167" fontId="25" fillId="33" borderId="20" xfId="0" applyNumberFormat="1" applyFont="1" applyFill="1" applyBorder="1" applyAlignment="1">
      <alignment horizontal="center" vertical="center" wrapText="1"/>
    </xf>
    <xf numFmtId="3" fontId="21" fillId="33" borderId="21" xfId="0" applyNumberFormat="1" applyFont="1" applyFill="1" applyBorder="1" applyAlignment="1">
      <alignment horizontal="center" vertical="center" wrapText="1"/>
    </xf>
    <xf numFmtId="3" fontId="21" fillId="33" borderId="22" xfId="0" applyNumberFormat="1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21" fillId="33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168" fontId="21" fillId="33" borderId="0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2b
Total Approved FDIs by Country of Investor
Sem1 2008 and Sem1 2009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Australia
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British Virgin Is
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Germany
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Hongkong
16.1%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Japan
14.1%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Korea
22.7%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Netherlands
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PROC
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Singapore
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Switzerland
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
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UK
13.5%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
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2a
Total Approved FDIs by Country of Investor
Third Quarter 2010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 w="3175"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8"/>
          <c:y val="0.3525"/>
          <c:w val="0.68675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2a!$B$31:$B$43</c:f>
              <c:strCache/>
            </c:strRef>
          </c:cat>
          <c:val>
            <c:numRef>
              <c:f>2a!$C$31:$C$43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47</xdr:row>
      <xdr:rowOff>0</xdr:rowOff>
    </xdr:from>
    <xdr:to>
      <xdr:col>7</xdr:col>
      <xdr:colOff>47625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781050" y="7743825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1552575</xdr:colOff>
      <xdr:row>29</xdr:row>
      <xdr:rowOff>85725</xdr:rowOff>
    </xdr:from>
    <xdr:to>
      <xdr:col>8</xdr:col>
      <xdr:colOff>85725</xdr:colOff>
      <xdr:row>49</xdr:row>
      <xdr:rowOff>66675</xdr:rowOff>
    </xdr:to>
    <xdr:graphicFrame>
      <xdr:nvGraphicFramePr>
        <xdr:cNvPr id="2" name="Chart 4"/>
        <xdr:cNvGraphicFramePr/>
      </xdr:nvGraphicFramePr>
      <xdr:xfrm>
        <a:off x="1552575" y="5076825"/>
        <a:ext cx="44958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</sheetNames>
    <sheetDataSet>
      <sheetData sheetId="0">
        <row r="3">
          <cell r="A3" t="str">
            <v>First Quarter 2009 to Third Quarter 2010</v>
          </cell>
        </row>
        <row r="6">
          <cell r="J6" t="str">
            <v>Percent to Total Q3 2010</v>
          </cell>
          <cell r="K6" t="str">
            <v>Growth Rate
Q3 2009  -   Q3 2010</v>
          </cell>
        </row>
        <row r="8"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Normal="65" zoomScaleSheetLayoutView="100" zoomScalePageLayoutView="0" workbookViewId="0" topLeftCell="A1">
      <selection activeCell="N11" sqref="N11"/>
    </sheetView>
  </sheetViews>
  <sheetFormatPr defaultColWidth="8.8515625" defaultRowHeight="12.75"/>
  <cols>
    <col min="1" max="1" width="23.421875" style="1" customWidth="1"/>
    <col min="2" max="10" width="9.421875" style="1" customWidth="1"/>
    <col min="11" max="11" width="13.421875" style="1" bestFit="1" customWidth="1"/>
    <col min="12" max="16384" width="8.8515625" style="1" customWidth="1"/>
  </cols>
  <sheetData>
    <row r="1" spans="1:11" s="22" customFormat="1" ht="13.5" customHeight="1">
      <c r="A1" s="54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2" customFormat="1" ht="13.5" customHeight="1">
      <c r="A2" s="54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2" customFormat="1" ht="13.5" customHeight="1">
      <c r="A3" s="53" t="str">
        <f>'[1]1a'!A3</f>
        <v>First Quarter 2009 to Third Quarter 2010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2" customFormat="1" ht="13.5" customHeight="1">
      <c r="A4" s="52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22" customFormat="1" ht="13.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22" customFormat="1" ht="12.75">
      <c r="A6" s="50"/>
      <c r="B6" s="49" t="s">
        <v>24</v>
      </c>
      <c r="C6" s="48"/>
      <c r="D6" s="48"/>
      <c r="E6" s="48"/>
      <c r="F6" s="48"/>
      <c r="G6" s="48"/>
      <c r="H6" s="48"/>
      <c r="I6" s="47"/>
      <c r="J6" s="46" t="str">
        <f>'[1]1a'!J6:J8</f>
        <v>Percent to Total Q3 2010</v>
      </c>
      <c r="K6" s="45" t="str">
        <f>'[1]1a'!K6:K8</f>
        <v>Growth Rate
Q3 2009  -   Q3 2010</v>
      </c>
    </row>
    <row r="7" spans="1:11" s="22" customFormat="1" ht="12.75">
      <c r="A7" s="44" t="s">
        <v>23</v>
      </c>
      <c r="B7" s="43">
        <v>2009</v>
      </c>
      <c r="C7" s="42"/>
      <c r="D7" s="42"/>
      <c r="E7" s="42"/>
      <c r="F7" s="41"/>
      <c r="G7" s="43">
        <v>2010</v>
      </c>
      <c r="H7" s="42"/>
      <c r="I7" s="41"/>
      <c r="J7" s="40"/>
      <c r="K7" s="39"/>
    </row>
    <row r="8" spans="1:11" s="22" customFormat="1" ht="15" thickBot="1">
      <c r="A8" s="38"/>
      <c r="B8" s="37" t="str">
        <f>'[1]1a'!B8</f>
        <v>Q1</v>
      </c>
      <c r="C8" s="37" t="str">
        <f>'[1]1a'!C8</f>
        <v>Q2</v>
      </c>
      <c r="D8" s="37" t="str">
        <f>'[1]1a'!D8</f>
        <v>Q3</v>
      </c>
      <c r="E8" s="37" t="str">
        <f>'[1]1a'!E8</f>
        <v>Q4</v>
      </c>
      <c r="F8" s="37" t="s">
        <v>5</v>
      </c>
      <c r="G8" s="36" t="s">
        <v>22</v>
      </c>
      <c r="H8" s="36" t="s">
        <v>21</v>
      </c>
      <c r="I8" s="36" t="s">
        <v>20</v>
      </c>
      <c r="J8" s="35"/>
      <c r="K8" s="34"/>
    </row>
    <row r="9" spans="1:11" s="22" customFormat="1" ht="4.5" customHeight="1">
      <c r="A9" s="33"/>
      <c r="B9" s="32"/>
      <c r="C9" s="32"/>
      <c r="D9" s="32"/>
      <c r="E9" s="32"/>
      <c r="F9" s="32"/>
      <c r="G9" s="32"/>
      <c r="H9" s="32"/>
      <c r="I9" s="32"/>
      <c r="J9" s="31"/>
      <c r="K9" s="30"/>
    </row>
    <row r="10" spans="1:11" s="22" customFormat="1" ht="15" customHeight="1">
      <c r="A10" s="7" t="s">
        <v>19</v>
      </c>
      <c r="B10" s="28">
        <v>168.25789799999998</v>
      </c>
      <c r="C10" s="28">
        <v>254.39442557</v>
      </c>
      <c r="D10" s="28">
        <v>10.57910532</v>
      </c>
      <c r="E10" s="28">
        <v>366.12447499300004</v>
      </c>
      <c r="F10" s="29">
        <f>SUM(B10:E10)</f>
        <v>799.3559038830001</v>
      </c>
      <c r="G10" s="28">
        <v>483.50782054399997</v>
      </c>
      <c r="H10" s="28">
        <v>15.47400167</v>
      </c>
      <c r="I10" s="28">
        <v>46.3148973</v>
      </c>
      <c r="J10" s="23">
        <f>(I10/$I$23)*100</f>
        <v>0.24418491192869657</v>
      </c>
      <c r="K10" s="23">
        <f>((I10/D10)-1)*100</f>
        <v>337.795975170422</v>
      </c>
    </row>
    <row r="11" spans="1:11" s="22" customFormat="1" ht="15" customHeight="1">
      <c r="A11" s="7" t="s">
        <v>18</v>
      </c>
      <c r="B11" s="28">
        <v>28.873592700399996</v>
      </c>
      <c r="C11" s="28">
        <v>321.519998204637</v>
      </c>
      <c r="D11" s="28">
        <v>2029.413328499792</v>
      </c>
      <c r="E11" s="28">
        <v>12.000331668</v>
      </c>
      <c r="F11" s="29">
        <f>SUM(B11:E11)</f>
        <v>2391.807251072829</v>
      </c>
      <c r="G11" s="28">
        <v>141.1344961</v>
      </c>
      <c r="H11" s="28">
        <v>3679.3527041006</v>
      </c>
      <c r="I11" s="28">
        <v>105.16641628031999</v>
      </c>
      <c r="J11" s="23">
        <f>(I11/$I$23)*100</f>
        <v>0.5544663508789984</v>
      </c>
      <c r="K11" s="23">
        <f>((I11/D11)-1)*100</f>
        <v>-94.81789072716585</v>
      </c>
    </row>
    <row r="12" spans="1:11" s="22" customFormat="1" ht="15" customHeight="1">
      <c r="A12" s="7" t="s">
        <v>17</v>
      </c>
      <c r="B12" s="28">
        <v>62.476</v>
      </c>
      <c r="C12" s="28">
        <v>3796.8</v>
      </c>
      <c r="D12" s="28">
        <v>12.34996048</v>
      </c>
      <c r="E12" s="28">
        <v>51.656957344000006</v>
      </c>
      <c r="F12" s="29">
        <f>SUM(B12:E12)</f>
        <v>3923.2829178240004</v>
      </c>
      <c r="G12" s="28">
        <v>2.3125</v>
      </c>
      <c r="H12" s="28">
        <v>11.690647209999998</v>
      </c>
      <c r="I12" s="28">
        <v>18.6</v>
      </c>
      <c r="J12" s="23">
        <f>(I12/$I$23)*100</f>
        <v>0.09806432976531196</v>
      </c>
      <c r="K12" s="23">
        <f>((I12/D12)-1)*100</f>
        <v>50.607769394254774</v>
      </c>
    </row>
    <row r="13" spans="1:11" s="22" customFormat="1" ht="15" customHeight="1">
      <c r="A13" s="7" t="s">
        <v>16</v>
      </c>
      <c r="B13" s="28">
        <v>809.3569791944999</v>
      </c>
      <c r="C13" s="28">
        <v>2553.3310312855</v>
      </c>
      <c r="D13" s="28">
        <v>4224.8307148594</v>
      </c>
      <c r="E13" s="28">
        <v>63149.6144098397</v>
      </c>
      <c r="F13" s="29">
        <f>SUM(B13:E13)</f>
        <v>70737.1331351791</v>
      </c>
      <c r="G13" s="28">
        <v>10171.949430496881</v>
      </c>
      <c r="H13" s="28">
        <v>661.63333448447</v>
      </c>
      <c r="I13" s="28">
        <v>6293.283580445</v>
      </c>
      <c r="J13" s="23">
        <f>(I13/$I$23)*100</f>
        <v>33.179926684912985</v>
      </c>
      <c r="K13" s="23">
        <f>((I13/D13)-1)*100</f>
        <v>48.95942595547136</v>
      </c>
    </row>
    <row r="14" spans="1:11" s="22" customFormat="1" ht="15" customHeight="1">
      <c r="A14" s="7" t="s">
        <v>15</v>
      </c>
      <c r="B14" s="28">
        <v>333.09675456</v>
      </c>
      <c r="C14" s="28">
        <v>5102.564762361239</v>
      </c>
      <c r="D14" s="28">
        <v>248.89262146840005</v>
      </c>
      <c r="E14" s="28">
        <v>3939.0945244191607</v>
      </c>
      <c r="F14" s="29">
        <f>SUM(B14:E14)</f>
        <v>9623.648662808799</v>
      </c>
      <c r="G14" s="28">
        <v>23773.32861323806</v>
      </c>
      <c r="H14" s="28">
        <v>397.4912340749999</v>
      </c>
      <c r="I14" s="28">
        <v>340.72788578646004</v>
      </c>
      <c r="J14" s="23">
        <f>(I14/$I$23)*100</f>
        <v>1.7964113845161809</v>
      </c>
      <c r="K14" s="23">
        <f>((I14/D14)-1)*100</f>
        <v>36.89754391924374</v>
      </c>
    </row>
    <row r="15" spans="1:11" s="22" customFormat="1" ht="15" customHeight="1">
      <c r="A15" s="7" t="s">
        <v>14</v>
      </c>
      <c r="B15" s="28">
        <v>848.8863207845</v>
      </c>
      <c r="C15" s="28">
        <v>995.8430797999999</v>
      </c>
      <c r="D15" s="28">
        <v>27.71961192</v>
      </c>
      <c r="E15" s="28">
        <v>197.51716308</v>
      </c>
      <c r="F15" s="29">
        <f>SUM(B15:E15)</f>
        <v>2069.9661755845</v>
      </c>
      <c r="G15" s="28">
        <v>310.5679514067</v>
      </c>
      <c r="H15" s="28">
        <v>1142.9219763349001</v>
      </c>
      <c r="I15" s="28">
        <v>5575.67934309502</v>
      </c>
      <c r="J15" s="23">
        <f>(I15/$I$23)*100</f>
        <v>29.396519234779994</v>
      </c>
      <c r="K15" s="23">
        <f>((I15/D15)-1)*100</f>
        <v>20014.564948407908</v>
      </c>
    </row>
    <row r="16" spans="1:11" s="22" customFormat="1" ht="15" customHeight="1">
      <c r="A16" s="7" t="s">
        <v>13</v>
      </c>
      <c r="B16" s="28">
        <v>20.192514713000005</v>
      </c>
      <c r="C16" s="28" t="s">
        <v>9</v>
      </c>
      <c r="D16" s="28">
        <v>3.156E-05</v>
      </c>
      <c r="E16" s="28">
        <v>43.824375</v>
      </c>
      <c r="F16" s="29">
        <f>SUM(B16:E16)</f>
        <v>64.01692127300001</v>
      </c>
      <c r="G16" s="28">
        <v>54.109500000000004</v>
      </c>
      <c r="H16" s="28" t="s">
        <v>9</v>
      </c>
      <c r="I16" s="28">
        <v>182.74400000000003</v>
      </c>
      <c r="J16" s="23">
        <f>(I16/$I$23)*100</f>
        <v>0.9634767676683962</v>
      </c>
      <c r="K16" s="23">
        <f>((I16/D16)-1)*100</f>
        <v>579036655.3865653</v>
      </c>
    </row>
    <row r="17" spans="1:11" s="22" customFormat="1" ht="15" customHeight="1">
      <c r="A17" s="7" t="s">
        <v>12</v>
      </c>
      <c r="B17" s="28">
        <v>58.15822857</v>
      </c>
      <c r="C17" s="28">
        <v>145.3646427681</v>
      </c>
      <c r="D17" s="28">
        <v>29.167842320000002</v>
      </c>
      <c r="E17" s="28">
        <v>3235.2786161915</v>
      </c>
      <c r="F17" s="29">
        <f>SUM(B17:E17)</f>
        <v>3467.9693298496</v>
      </c>
      <c r="G17" s="28">
        <v>5314.061786618</v>
      </c>
      <c r="H17" s="28">
        <v>866.4274075280473</v>
      </c>
      <c r="I17" s="28">
        <v>173.1731646375</v>
      </c>
      <c r="J17" s="23">
        <f>(I17/$I$23)*100</f>
        <v>0.9130166840599171</v>
      </c>
      <c r="K17" s="23">
        <f>((I17/D17)-1)*100</f>
        <v>493.7126330347633</v>
      </c>
    </row>
    <row r="18" spans="1:11" s="22" customFormat="1" ht="15" customHeight="1">
      <c r="A18" s="7" t="s">
        <v>11</v>
      </c>
      <c r="B18" s="28" t="s">
        <v>9</v>
      </c>
      <c r="C18" s="28">
        <v>715.32</v>
      </c>
      <c r="D18" s="28">
        <v>831.686919428268</v>
      </c>
      <c r="E18" s="28">
        <v>1075.008849978</v>
      </c>
      <c r="F18" s="29">
        <f>SUM(B18:E18)</f>
        <v>2622.015769406268</v>
      </c>
      <c r="G18" s="28">
        <v>460.8063562702</v>
      </c>
      <c r="H18" s="28" t="s">
        <v>9</v>
      </c>
      <c r="I18" s="28">
        <v>4350.17055</v>
      </c>
      <c r="J18" s="23">
        <f>(I18/$I$23)*100</f>
        <v>22.935298889814433</v>
      </c>
      <c r="K18" s="23">
        <f>((I18/D18)-1)*100</f>
        <v>423.0538617813619</v>
      </c>
    </row>
    <row r="19" spans="1:11" s="22" customFormat="1" ht="15" customHeight="1">
      <c r="A19" s="7" t="s">
        <v>10</v>
      </c>
      <c r="B19" s="28" t="s">
        <v>9</v>
      </c>
      <c r="C19" s="28" t="s">
        <v>9</v>
      </c>
      <c r="D19" s="28">
        <v>0.000142592</v>
      </c>
      <c r="E19" s="28">
        <v>2482.06107</v>
      </c>
      <c r="F19" s="29">
        <f>SUM(B19:E19)</f>
        <v>2482.061212592</v>
      </c>
      <c r="G19" s="28">
        <v>1042.53082968</v>
      </c>
      <c r="H19" s="28" t="s">
        <v>9</v>
      </c>
      <c r="I19" s="28">
        <v>130.26439399999998</v>
      </c>
      <c r="J19" s="23">
        <f>(I19/$I$23)*100</f>
        <v>0.6867898112846517</v>
      </c>
      <c r="K19" s="23">
        <f>((I19/D19)-1)*100</f>
        <v>91354529.99326749</v>
      </c>
    </row>
    <row r="20" spans="1:11" s="22" customFormat="1" ht="15" customHeight="1">
      <c r="A20" s="7" t="s">
        <v>8</v>
      </c>
      <c r="B20" s="28">
        <v>184.179040948</v>
      </c>
      <c r="C20" s="28">
        <v>2023.39999459654</v>
      </c>
      <c r="D20" s="28">
        <v>9.10131</v>
      </c>
      <c r="E20" s="28">
        <v>1222.732285</v>
      </c>
      <c r="F20" s="29">
        <f>SUM(B20:E20)</f>
        <v>3439.41263054454</v>
      </c>
      <c r="G20" s="28">
        <v>623.7369676221</v>
      </c>
      <c r="H20" s="28">
        <v>21.961049760799995</v>
      </c>
      <c r="I20" s="28">
        <v>48.750256</v>
      </c>
      <c r="J20" s="23">
        <f>(I20/$I$23)*100</f>
        <v>0.2570247946520095</v>
      </c>
      <c r="K20" s="23">
        <f>((I20/D20)-1)*100</f>
        <v>435.6399902871125</v>
      </c>
    </row>
    <row r="21" spans="1:11" s="22" customFormat="1" ht="15" customHeight="1">
      <c r="A21" s="7" t="s">
        <v>7</v>
      </c>
      <c r="B21" s="28">
        <v>758.38236583</v>
      </c>
      <c r="C21" s="28">
        <v>2458.3108766007304</v>
      </c>
      <c r="D21" s="28">
        <v>2091.182174215788</v>
      </c>
      <c r="E21" s="28">
        <v>7639.237594286</v>
      </c>
      <c r="F21" s="29">
        <f>SUM(B21:E21)</f>
        <v>12947.113010932519</v>
      </c>
      <c r="G21" s="28">
        <v>3052.7905220605</v>
      </c>
      <c r="H21" s="28">
        <v>1631.1674463945965</v>
      </c>
      <c r="I21" s="28">
        <v>1619.790772021241</v>
      </c>
      <c r="J21" s="23">
        <f>(I21/$I$23)*100</f>
        <v>8.539983678403237</v>
      </c>
      <c r="K21" s="23">
        <f>((I21/D21)-1)*100</f>
        <v>-22.541862110665846</v>
      </c>
    </row>
    <row r="22" spans="1:11" s="22" customFormat="1" ht="15" customHeight="1" thickBot="1">
      <c r="A22" s="7" t="s">
        <v>6</v>
      </c>
      <c r="B22" s="28">
        <v>687.2124022872001</v>
      </c>
      <c r="C22" s="28">
        <v>1582.1167400784448</v>
      </c>
      <c r="D22" s="28">
        <v>854.0272981659999</v>
      </c>
      <c r="E22" s="28">
        <v>4124.7924931352</v>
      </c>
      <c r="F22" s="29">
        <f>SUM(B22:E22)</f>
        <v>7248.148933666845</v>
      </c>
      <c r="G22" s="28">
        <v>1266.5036670546</v>
      </c>
      <c r="H22" s="28">
        <v>5344.9779166054395</v>
      </c>
      <c r="I22" s="28">
        <v>82.4760491178625</v>
      </c>
      <c r="J22" s="23">
        <f>(I22/$I$23)*100</f>
        <v>0.4348364773351685</v>
      </c>
      <c r="K22" s="23">
        <f>((I22/D22)-1)*100</f>
        <v>-90.342691703769</v>
      </c>
    </row>
    <row r="23" spans="1:11" s="22" customFormat="1" ht="15" customHeight="1" thickBot="1">
      <c r="A23" s="27" t="s">
        <v>5</v>
      </c>
      <c r="B23" s="26">
        <f>SUM(B10:B22)</f>
        <v>3959.0720975876</v>
      </c>
      <c r="C23" s="26">
        <f>SUM(C10:C22)</f>
        <v>19948.96555126519</v>
      </c>
      <c r="D23" s="26">
        <f>SUM(D10:D22)</f>
        <v>10368.951060829648</v>
      </c>
      <c r="E23" s="26">
        <f>SUM(E10:E22)</f>
        <v>87538.94314493456</v>
      </c>
      <c r="F23" s="26">
        <f>SUM(F10:F22)</f>
        <v>121815.931854617</v>
      </c>
      <c r="G23" s="26">
        <f>SUM(G10:G22)</f>
        <v>46697.340441091044</v>
      </c>
      <c r="H23" s="26">
        <f>SUM(H10:H22)</f>
        <v>13773.097718163852</v>
      </c>
      <c r="I23" s="26">
        <f>SUM(I10:I22)</f>
        <v>18967.141308683407</v>
      </c>
      <c r="J23" s="25">
        <f>(I23/$I$23)*100</f>
        <v>100</v>
      </c>
      <c r="K23" s="25">
        <f>((I23/D23)-1)*100</f>
        <v>82.92246918142745</v>
      </c>
    </row>
    <row r="24" spans="1:11" s="22" customFormat="1" ht="12.75">
      <c r="A24" s="15" t="s">
        <v>4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</row>
    <row r="25" spans="1:15" s="8" customFormat="1" ht="11.25">
      <c r="A25" s="15" t="s">
        <v>3</v>
      </c>
      <c r="B25" s="21"/>
      <c r="C25" s="20"/>
      <c r="D25" s="19"/>
      <c r="E25" s="19"/>
      <c r="F25" s="19"/>
      <c r="G25" s="18"/>
      <c r="H25" s="18"/>
      <c r="I25" s="18"/>
      <c r="J25" s="17"/>
      <c r="K25" s="17"/>
      <c r="L25" s="17"/>
      <c r="M25" s="17"/>
      <c r="N25" s="16"/>
      <c r="O25" s="13"/>
    </row>
    <row r="26" spans="1:15" s="8" customFormat="1" ht="11.25">
      <c r="A26" s="15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3"/>
    </row>
    <row r="27" spans="1:15" s="8" customFormat="1" ht="11.25">
      <c r="A27" s="12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0" s="8" customFormat="1" ht="11.25">
      <c r="A28" s="10" t="s">
        <v>0</v>
      </c>
      <c r="J28" s="9"/>
    </row>
    <row r="31" spans="2:3" ht="12.75">
      <c r="B31" s="7" t="str">
        <f>A10</f>
        <v>Australia</v>
      </c>
      <c r="C31" s="6">
        <f>I10</f>
        <v>46.3148973</v>
      </c>
    </row>
    <row r="32" spans="2:3" ht="12.75">
      <c r="B32" s="7" t="str">
        <f>A11</f>
        <v>China, People's Republic of</v>
      </c>
      <c r="C32" s="6">
        <f>I11</f>
        <v>105.16641628031999</v>
      </c>
    </row>
    <row r="33" spans="2:3" ht="12.75">
      <c r="B33" s="7" t="str">
        <f>A12</f>
        <v>Hongkong</v>
      </c>
      <c r="C33" s="6">
        <f>I12</f>
        <v>18.6</v>
      </c>
    </row>
    <row r="34" spans="2:3" ht="12.75">
      <c r="B34" s="7" t="str">
        <f>A13</f>
        <v>Japan</v>
      </c>
      <c r="C34" s="6">
        <f>I13</f>
        <v>6293.283580445</v>
      </c>
    </row>
    <row r="35" spans="2:3" ht="12.75">
      <c r="B35" s="7" t="str">
        <f>A14</f>
        <v>Korea</v>
      </c>
      <c r="C35" s="6">
        <f>I14</f>
        <v>340.72788578646004</v>
      </c>
    </row>
    <row r="36" spans="2:3" ht="12.75">
      <c r="B36" s="7" t="str">
        <f>A15</f>
        <v>Netherlands</v>
      </c>
      <c r="C36" s="6">
        <f>I15</f>
        <v>5575.67934309502</v>
      </c>
    </row>
    <row r="37" spans="2:3" ht="12.75">
      <c r="B37" s="7" t="str">
        <f>A16</f>
        <v>Norway</v>
      </c>
      <c r="C37" s="6">
        <f>I16</f>
        <v>182.74400000000003</v>
      </c>
    </row>
    <row r="38" spans="2:3" ht="12.75">
      <c r="B38" s="7" t="str">
        <f>A17</f>
        <v>Singapore</v>
      </c>
      <c r="C38" s="6">
        <f>I17</f>
        <v>173.1731646375</v>
      </c>
    </row>
    <row r="39" spans="2:3" ht="12.75">
      <c r="B39" s="7" t="str">
        <f>A18</f>
        <v>Switzerland</v>
      </c>
      <c r="C39" s="6">
        <f>I18</f>
        <v>4350.17055</v>
      </c>
    </row>
    <row r="40" spans="2:3" ht="12.75">
      <c r="B40" s="7" t="str">
        <f>A19</f>
        <v>Thailand</v>
      </c>
      <c r="C40" s="6">
        <f>I19</f>
        <v>130.26439399999998</v>
      </c>
    </row>
    <row r="41" spans="2:3" ht="12.75">
      <c r="B41" s="7" t="str">
        <f>A20</f>
        <v>UK</v>
      </c>
      <c r="C41" s="6">
        <f>I20</f>
        <v>48.750256</v>
      </c>
    </row>
    <row r="42" spans="2:3" ht="12.75">
      <c r="B42" s="7" t="str">
        <f>A21</f>
        <v>USA</v>
      </c>
      <c r="C42" s="6">
        <f>I21</f>
        <v>1619.790772021241</v>
      </c>
    </row>
    <row r="43" spans="2:3" ht="12.75">
      <c r="B43" s="7" t="str">
        <f>A22</f>
        <v>Others</v>
      </c>
      <c r="C43" s="6">
        <f>I22</f>
        <v>82.4760491178625</v>
      </c>
    </row>
    <row r="44" ht="12.75">
      <c r="C44" s="5"/>
    </row>
    <row r="46" spans="1:4" ht="12.75">
      <c r="A46" s="4"/>
      <c r="D46" s="4"/>
    </row>
    <row r="47" spans="1:10" ht="12.75" hidden="1">
      <c r="A47" s="3"/>
      <c r="B47" s="2"/>
      <c r="C47" s="2"/>
      <c r="D47" s="3"/>
      <c r="E47" s="2"/>
      <c r="F47" s="2"/>
      <c r="G47" s="2"/>
      <c r="H47" s="2"/>
      <c r="I47" s="2"/>
      <c r="J47" s="2"/>
    </row>
    <row r="48" ht="12.75" hidden="1"/>
  </sheetData>
  <sheetProtection/>
  <mergeCells count="5">
    <mergeCell ref="K6:K8"/>
    <mergeCell ref="B7:F7"/>
    <mergeCell ref="J6:J8"/>
    <mergeCell ref="G7:I7"/>
    <mergeCell ref="B6:I6"/>
  </mergeCells>
  <printOptions/>
  <pageMargins left="0.5" right="0.26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2016-09-30T02:24:56Z</dcterms:created>
  <dcterms:modified xsi:type="dcterms:W3CDTF">2016-09-30T02:25:10Z</dcterms:modified>
  <cp:category/>
  <cp:version/>
  <cp:contentType/>
  <cp:contentStatus/>
</cp:coreProperties>
</file>