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a" sheetId="1" r:id="rId1"/>
  </sheets>
  <externalReferences>
    <externalReference r:id="rId2"/>
  </externalReferences>
  <definedNames>
    <definedName name="_xlnm.Print_Area" localSheetId="0">'2a'!$A$1:$K$67</definedName>
  </definedNames>
  <calcPr calcId="124519"/>
</workbook>
</file>

<file path=xl/calcChain.xml><?xml version="1.0" encoding="utf-8"?>
<calcChain xmlns="http://schemas.openxmlformats.org/spreadsheetml/2006/main">
  <c r="A3" i="1"/>
  <c r="J6"/>
  <c r="K6"/>
  <c r="B8"/>
  <c r="C8"/>
  <c r="D8"/>
  <c r="E8"/>
  <c r="F10"/>
  <c r="K10"/>
  <c r="F11"/>
  <c r="K11"/>
  <c r="F12"/>
  <c r="K12"/>
  <c r="F13"/>
  <c r="K13"/>
  <c r="F14"/>
  <c r="F31" s="1"/>
  <c r="K14"/>
  <c r="F15"/>
  <c r="J15"/>
  <c r="F16"/>
  <c r="K16"/>
  <c r="F17"/>
  <c r="K17"/>
  <c r="F18"/>
  <c r="J18"/>
  <c r="K18"/>
  <c r="F19"/>
  <c r="J19"/>
  <c r="K19"/>
  <c r="F20"/>
  <c r="K20"/>
  <c r="F21"/>
  <c r="K21"/>
  <c r="F22"/>
  <c r="J22"/>
  <c r="K22"/>
  <c r="F23"/>
  <c r="J23"/>
  <c r="K23"/>
  <c r="F24"/>
  <c r="K24"/>
  <c r="F25"/>
  <c r="K25"/>
  <c r="F26"/>
  <c r="J26"/>
  <c r="K26"/>
  <c r="F27"/>
  <c r="J27"/>
  <c r="K27"/>
  <c r="F28"/>
  <c r="K28"/>
  <c r="F29"/>
  <c r="K29"/>
  <c r="F30"/>
  <c r="J30"/>
  <c r="K30"/>
  <c r="B31"/>
  <c r="C31"/>
  <c r="D31"/>
  <c r="E31"/>
  <c r="G31"/>
  <c r="H31"/>
  <c r="I31"/>
  <c r="J11" s="1"/>
  <c r="K31"/>
  <c r="A35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J29" l="1"/>
  <c r="J25"/>
  <c r="J21"/>
  <c r="J17"/>
  <c r="J14"/>
  <c r="J10"/>
  <c r="J28"/>
  <c r="J24"/>
  <c r="J20"/>
  <c r="J16"/>
  <c r="J13"/>
  <c r="J12"/>
  <c r="J31" l="1"/>
</calcChain>
</file>

<file path=xl/sharedStrings.xml><?xml version="1.0" encoding="utf-8"?>
<sst xmlns="http://schemas.openxmlformats.org/spreadsheetml/2006/main" count="62" uniqueCount="36">
  <si>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</si>
  <si>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  Details may not add up to totals due to rounding.</t>
  </si>
  <si>
    <t>Total</t>
  </si>
  <si>
    <t>Others</t>
  </si>
  <si>
    <t>USA</t>
  </si>
  <si>
    <t>UK</t>
  </si>
  <si>
    <t>Thailand</t>
  </si>
  <si>
    <t>Taiwan</t>
  </si>
  <si>
    <t>Switzerland</t>
  </si>
  <si>
    <t>Singapore</t>
  </si>
  <si>
    <t>Netherlands</t>
  </si>
  <si>
    <t>Malaysia</t>
  </si>
  <si>
    <t>South Korea</t>
  </si>
  <si>
    <t>Japan</t>
  </si>
  <si>
    <t>India</t>
  </si>
  <si>
    <t>Hongkong</t>
  </si>
  <si>
    <t>Germany</t>
  </si>
  <si>
    <t>France</t>
  </si>
  <si>
    <t>Denmark</t>
  </si>
  <si>
    <t>China (PROC)</t>
  </si>
  <si>
    <t>Cayman Islands</t>
  </si>
  <si>
    <t>Canada</t>
  </si>
  <si>
    <t>British Virgin Islands</t>
  </si>
  <si>
    <t>Australia</t>
  </si>
  <si>
    <t>Country</t>
  </si>
  <si>
    <t>Growth Rate
Jan-Sep 2014  -   Jan-Sep 2015</t>
  </si>
  <si>
    <t>Percent to Total  
Jan - Sep 2015</t>
  </si>
  <si>
    <t>January to September</t>
  </si>
  <si>
    <t>(in million pesos)</t>
  </si>
  <si>
    <t>Total Approved Foreign Investments by Country of Investor</t>
  </si>
  <si>
    <t>Table 2b</t>
  </si>
  <si>
    <t>Q3</t>
  </si>
  <si>
    <t>Q2</t>
  </si>
  <si>
    <t>Q1</t>
  </si>
  <si>
    <t>Approved FI</t>
  </si>
  <si>
    <t>Table 2a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</si>
</sst>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_);_(* \(#,##0.0\);_(* &quot;-&quot;?_);_(@_)"/>
    <numFmt numFmtId="165" formatCode="#,##0.0"/>
    <numFmt numFmtId="166" formatCode="#,##0.0_);[Red]\(#,##0.0\)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#,##0;[Red]#,##0"/>
    <numFmt numFmtId="171" formatCode="General_)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i/>
      <sz val="8"/>
      <color indexed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5" fontId="3" fillId="2" borderId="0" xfId="0" applyNumberFormat="1" applyFont="1" applyFill="1"/>
    <xf numFmtId="0" fontId="4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/>
    <xf numFmtId="166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/>
    <xf numFmtId="0" fontId="6" fillId="2" borderId="0" xfId="0" applyFont="1" applyFill="1" applyBorder="1" applyAlignment="1">
      <alignment horizontal="left" vertical="center" indent="1"/>
    </xf>
    <xf numFmtId="167" fontId="3" fillId="2" borderId="0" xfId="0" applyNumberFormat="1" applyFont="1" applyFill="1" applyBorder="1"/>
    <xf numFmtId="166" fontId="6" fillId="2" borderId="1" xfId="1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3" fontId="5" fillId="2" borderId="0" xfId="0" quotePrefix="1" applyNumberFormat="1" applyFont="1" applyFill="1" applyBorder="1" applyAlignment="1"/>
    <xf numFmtId="165" fontId="7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6" fontId="6" fillId="2" borderId="0" xfId="3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7" fontId="3" fillId="2" borderId="0" xfId="3" applyNumberFormat="1" applyFont="1" applyFill="1" applyAlignment="1">
      <alignment horizontal="right" vertical="center"/>
    </xf>
    <xf numFmtId="165" fontId="6" fillId="4" borderId="0" xfId="0" applyNumberFormat="1" applyFont="1" applyFill="1" applyBorder="1" applyAlignment="1">
      <alignment vertical="center"/>
    </xf>
    <xf numFmtId="166" fontId="6" fillId="5" borderId="0" xfId="3" applyNumberFormat="1" applyFont="1" applyFill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/>
    </xf>
    <xf numFmtId="167" fontId="3" fillId="5" borderId="0" xfId="3" applyNumberFormat="1" applyFont="1" applyFill="1" applyAlignment="1">
      <alignment horizontal="right" vertical="center"/>
    </xf>
    <xf numFmtId="165" fontId="6" fillId="5" borderId="0" xfId="0" applyNumberFormat="1" applyFont="1" applyFill="1" applyBorder="1" applyAlignment="1">
      <alignment vertical="center"/>
    </xf>
    <xf numFmtId="166" fontId="6" fillId="4" borderId="0" xfId="3" applyNumberFormat="1" applyFont="1" applyFill="1" applyBorder="1" applyAlignment="1">
      <alignment horizontal="right" vertical="center"/>
    </xf>
    <xf numFmtId="167" fontId="3" fillId="4" borderId="0" xfId="3" applyNumberFormat="1" applyFont="1" applyFill="1" applyAlignment="1">
      <alignment horizontal="right" vertical="center"/>
    </xf>
    <xf numFmtId="167" fontId="6" fillId="4" borderId="0" xfId="1" applyNumberFormat="1" applyFont="1" applyFill="1" applyBorder="1" applyAlignment="1">
      <alignment horizontal="right" vertical="center"/>
    </xf>
    <xf numFmtId="166" fontId="6" fillId="4" borderId="0" xfId="1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/>
    <xf numFmtId="167" fontId="0" fillId="0" borderId="0" xfId="1" applyNumberFormat="1" applyFont="1" applyBorder="1"/>
    <xf numFmtId="167" fontId="3" fillId="2" borderId="0" xfId="3" quotePrefix="1" applyNumberFormat="1" applyFont="1" applyFill="1" applyAlignment="1">
      <alignment horizontal="center" vertical="center"/>
    </xf>
    <xf numFmtId="167" fontId="3" fillId="4" borderId="0" xfId="3" quotePrefix="1" applyNumberFormat="1" applyFont="1" applyFill="1" applyAlignment="1">
      <alignment horizontal="center" vertical="center"/>
    </xf>
    <xf numFmtId="167" fontId="6" fillId="2" borderId="0" xfId="1" applyNumberFormat="1" applyFont="1" applyFill="1" applyAlignment="1">
      <alignment horizontal="right" vertical="center"/>
    </xf>
    <xf numFmtId="168" fontId="0" fillId="0" borderId="0" xfId="0" applyNumberFormat="1" applyBorder="1"/>
    <xf numFmtId="0" fontId="0" fillId="0" borderId="0" xfId="0" applyBorder="1"/>
    <xf numFmtId="166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vertical="center"/>
    </xf>
    <xf numFmtId="166" fontId="10" fillId="2" borderId="7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horizontal="right" vertical="center"/>
    </xf>
    <xf numFmtId="10" fontId="3" fillId="2" borderId="0" xfId="2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6" fontId="6" fillId="3" borderId="0" xfId="1" applyNumberFormat="1" applyFont="1" applyFill="1" applyBorder="1" applyAlignment="1">
      <alignment vertical="center"/>
    </xf>
    <xf numFmtId="167" fontId="3" fillId="3" borderId="0" xfId="1" applyNumberFormat="1" applyFont="1" applyFill="1" applyAlignment="1">
      <alignment horizontal="right" vertical="center"/>
    </xf>
    <xf numFmtId="167" fontId="6" fillId="3" borderId="0" xfId="1" applyNumberFormat="1" applyFont="1" applyFill="1" applyAlignment="1">
      <alignment horizontal="right" vertical="center"/>
    </xf>
    <xf numFmtId="166" fontId="6" fillId="5" borderId="0" xfId="1" applyNumberFormat="1" applyFont="1" applyFill="1" applyBorder="1" applyAlignment="1">
      <alignment vertical="center"/>
    </xf>
    <xf numFmtId="167" fontId="3" fillId="5" borderId="0" xfId="1" applyNumberFormat="1" applyFont="1" applyFill="1" applyAlignment="1">
      <alignment horizontal="right" vertical="center"/>
    </xf>
    <xf numFmtId="167" fontId="6" fillId="5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7" fontId="3" fillId="4" borderId="0" xfId="1" applyNumberFormat="1" applyFont="1" applyFill="1" applyAlignment="1">
      <alignment horizontal="right" vertical="center"/>
    </xf>
    <xf numFmtId="167" fontId="6" fillId="4" borderId="0" xfId="1" applyNumberFormat="1" applyFont="1" applyFill="1" applyAlignment="1">
      <alignment horizontal="right" vertical="center"/>
    </xf>
    <xf numFmtId="167" fontId="3" fillId="4" borderId="0" xfId="1" quotePrefix="1" applyNumberFormat="1" applyFont="1" applyFill="1" applyAlignment="1">
      <alignment horizontal="center" vertical="center"/>
    </xf>
    <xf numFmtId="166" fontId="6" fillId="4" borderId="0" xfId="1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9" fontId="3" fillId="2" borderId="0" xfId="2" applyNumberFormat="1" applyFont="1" applyFill="1" applyBorder="1" applyAlignment="1">
      <alignment vertical="center"/>
    </xf>
    <xf numFmtId="38" fontId="6" fillId="4" borderId="0" xfId="1" applyNumberFormat="1" applyFont="1" applyFill="1" applyBorder="1" applyAlignment="1">
      <alignment vertical="center"/>
    </xf>
    <xf numFmtId="167" fontId="3" fillId="2" borderId="0" xfId="1" quotePrefix="1" applyNumberFormat="1" applyFont="1" applyFill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horizontal="right" vertical="center"/>
    </xf>
    <xf numFmtId="166" fontId="6" fillId="2" borderId="0" xfId="1" applyNumberFormat="1" applyFont="1" applyFill="1" applyAlignment="1">
      <alignment vertical="center"/>
    </xf>
    <xf numFmtId="166" fontId="11" fillId="2" borderId="16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11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166" fontId="11" fillId="2" borderId="22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70" fontId="6" fillId="2" borderId="0" xfId="0" applyNumberFormat="1" applyFont="1" applyFill="1" applyBorder="1" applyAlignment="1">
      <alignment horizontal="left" vertical="center"/>
    </xf>
  </cellXfs>
  <cellStyles count="30">
    <cellStyle name="Comma" xfId="1" builtinId="3"/>
    <cellStyle name="Comma 2" xfId="4"/>
    <cellStyle name="Comma 2 2" xfId="5"/>
    <cellStyle name="Comma 3" xfId="6"/>
    <cellStyle name="Comma 3 2" xfId="7"/>
    <cellStyle name="Comma 4" xfId="8"/>
    <cellStyle name="Comma 4 2" xfId="9"/>
    <cellStyle name="Comma 5" xfId="10"/>
    <cellStyle name="Comma 6" xfId="3"/>
    <cellStyle name="Normal" xfId="0" builtinId="0"/>
    <cellStyle name="Normal 2" xfId="11"/>
    <cellStyle name="Normal 2 2" xfId="12"/>
    <cellStyle name="Normal 2 3" xfId="13"/>
    <cellStyle name="Normal 2 3 2" xfId="14"/>
    <cellStyle name="Normal 3" xfId="15"/>
    <cellStyle name="Normal 3 2" xfId="16"/>
    <cellStyle name="Normal 3 5" xfId="17"/>
    <cellStyle name="Normal 4" xfId="18"/>
    <cellStyle name="Normal 5" xfId="19"/>
    <cellStyle name="Normal 5 2" xfId="20"/>
    <cellStyle name="Percent" xfId="2" builtinId="5"/>
    <cellStyle name="Percent 2" xfId="21"/>
    <cellStyle name="Percent 2 2" xfId="22"/>
    <cellStyle name="Percent 2 3" xfId="23"/>
    <cellStyle name="Percent 2 3 2" xfId="24"/>
    <cellStyle name="Percent 3" xfId="25"/>
    <cellStyle name="Percent 3 2" xfId="26"/>
    <cellStyle name="Percent 4" xfId="27"/>
    <cellStyle name="Percent 4 2" xfId="28"/>
    <cellStyle name="Percent 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2b
Total Approved FDIs by Country of Investor
Sem1 2008 and Sem1 2009</a:t>
            </a:r>
          </a:p>
        </c:rich>
      </c:tx>
      <c:layout/>
      <c:spPr>
        <a:noFill/>
        <a:ln w="25400">
          <a:noFill/>
        </a:ln>
      </c:spPr>
    </c:title>
    <c:view3D>
      <c:rotY val="30"/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0</xdr:rowOff>
    </xdr:from>
    <xdr:to>
      <xdr:col>7</xdr:col>
      <xdr:colOff>0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3rdQ\7.3%20Q3%202015%20FI%20Tables_for%20subscrib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Third Quarter 2015</v>
          </cell>
        </row>
        <row r="6">
          <cell r="J6" t="str">
            <v>Percent to Total Q3 2015</v>
          </cell>
          <cell r="K6" t="str">
            <v>Growth Rate
Q3 2014  -   Q3 2015</v>
          </cell>
        </row>
        <row r="8"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</row>
        <row r="22">
          <cell r="A22" t="str">
            <v>January to September, 2014 and 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2"/>
  <sheetViews>
    <sheetView tabSelected="1" view="pageBreakPreview" topLeftCell="A46" zoomScaleNormal="65" zoomScaleSheetLayoutView="100" workbookViewId="0">
      <selection activeCell="L1" sqref="L1:T65536"/>
    </sheetView>
  </sheetViews>
  <sheetFormatPr defaultColWidth="8.85546875" defaultRowHeight="12.75"/>
  <cols>
    <col min="1" max="1" width="26.140625" style="1" customWidth="1"/>
    <col min="2" max="2" width="13.7109375" style="1" customWidth="1"/>
    <col min="3" max="3" width="13" style="1" customWidth="1"/>
    <col min="4" max="4" width="13.7109375" style="1" bestFit="1" customWidth="1"/>
    <col min="5" max="5" width="14.42578125" style="1" bestFit="1" customWidth="1"/>
    <col min="6" max="6" width="13.5703125" style="1" bestFit="1" customWidth="1"/>
    <col min="7" max="7" width="10" style="1" customWidth="1"/>
    <col min="8" max="8" width="13.5703125" style="1" bestFit="1" customWidth="1"/>
    <col min="9" max="9" width="13.5703125" style="1" customWidth="1"/>
    <col min="10" max="10" width="9.42578125" style="1" customWidth="1"/>
    <col min="11" max="11" width="11.42578125" style="1" customWidth="1"/>
    <col min="12" max="13" width="8.85546875" style="2" customWidth="1"/>
    <col min="14" max="14" width="13.42578125" style="2" customWidth="1"/>
    <col min="15" max="17" width="8.85546875" style="2"/>
    <col min="18" max="18" width="9.28515625" style="2" bestFit="1" customWidth="1"/>
    <col min="19" max="20" width="8.85546875" style="2"/>
    <col min="21" max="16384" width="8.85546875" style="1"/>
  </cols>
  <sheetData>
    <row r="1" spans="1:20" s="62" customFormat="1" ht="14.1" customHeight="1">
      <c r="A1" s="3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s="62" customFormat="1" ht="14.1" customHeight="1">
      <c r="A2" s="3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62" customFormat="1" ht="14.1" customHeight="1">
      <c r="A3" s="104" t="str">
        <f>'[1]1b'!A3</f>
        <v>First Quarter 2014 to Third Quarter 2015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62" customFormat="1" ht="14.1" customHeight="1">
      <c r="A4" s="63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62" customFormat="1" ht="9" customHeight="1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62" customFormat="1">
      <c r="A6" s="61"/>
      <c r="B6" s="103" t="s">
        <v>34</v>
      </c>
      <c r="C6" s="102"/>
      <c r="D6" s="102"/>
      <c r="E6" s="102"/>
      <c r="F6" s="102"/>
      <c r="G6" s="102"/>
      <c r="H6" s="102"/>
      <c r="I6" s="101"/>
      <c r="J6" s="100" t="str">
        <f>'[1]1b'!J6:J8</f>
        <v>Percent to Total Q3 2015</v>
      </c>
      <c r="K6" s="99" t="str">
        <f>'[1]1b'!K6:K8</f>
        <v>Growth Rate
Q3 2014  -   Q3 2015</v>
      </c>
      <c r="L6" s="15"/>
      <c r="M6" s="15"/>
      <c r="N6" s="15"/>
      <c r="O6" s="15"/>
      <c r="P6" s="15"/>
      <c r="Q6" s="15"/>
      <c r="R6" s="15"/>
      <c r="S6" s="15"/>
      <c r="T6" s="15"/>
    </row>
    <row r="7" spans="1:20" s="62" customFormat="1">
      <c r="A7" s="56" t="s">
        <v>24</v>
      </c>
      <c r="B7" s="98">
        <v>2014</v>
      </c>
      <c r="C7" s="97"/>
      <c r="D7" s="97"/>
      <c r="E7" s="97"/>
      <c r="F7" s="96"/>
      <c r="G7" s="98">
        <v>2015</v>
      </c>
      <c r="H7" s="97"/>
      <c r="I7" s="96"/>
      <c r="J7" s="95"/>
      <c r="K7" s="94"/>
      <c r="L7" s="15"/>
      <c r="M7" s="15"/>
      <c r="N7" s="64"/>
      <c r="O7" s="15"/>
      <c r="P7" s="15"/>
      <c r="Q7" s="15"/>
      <c r="R7" s="15"/>
      <c r="S7" s="15"/>
      <c r="T7" s="15"/>
    </row>
    <row r="8" spans="1:20" s="62" customFormat="1" ht="13.5" thickBot="1">
      <c r="A8" s="50"/>
      <c r="B8" s="93" t="str">
        <f>'[1]1b'!B8</f>
        <v>Q1</v>
      </c>
      <c r="C8" s="92" t="str">
        <f>'[1]1b'!C8</f>
        <v>Q2</v>
      </c>
      <c r="D8" s="92" t="str">
        <f>'[1]1b'!D8</f>
        <v>Q3</v>
      </c>
      <c r="E8" s="92" t="str">
        <f>'[1]1b'!E8</f>
        <v>Q4</v>
      </c>
      <c r="F8" s="92" t="s">
        <v>2</v>
      </c>
      <c r="G8" s="91" t="s">
        <v>33</v>
      </c>
      <c r="H8" s="91" t="s">
        <v>32</v>
      </c>
      <c r="I8" s="91" t="s">
        <v>31</v>
      </c>
      <c r="J8" s="90"/>
      <c r="K8" s="89"/>
      <c r="L8" s="15"/>
      <c r="M8" s="15"/>
      <c r="N8" s="64"/>
      <c r="O8" s="15"/>
      <c r="P8" s="15"/>
      <c r="Q8" s="15"/>
      <c r="R8" s="15"/>
      <c r="S8" s="15"/>
      <c r="T8" s="15"/>
    </row>
    <row r="9" spans="1:20" s="62" customFormat="1" ht="5.0999999999999996" customHeight="1">
      <c r="A9" s="46"/>
      <c r="B9" s="45"/>
      <c r="C9" s="45"/>
      <c r="D9" s="45"/>
      <c r="E9" s="45"/>
      <c r="F9" s="45"/>
      <c r="G9" s="45"/>
      <c r="H9" s="45"/>
      <c r="I9" s="45"/>
      <c r="J9" s="44"/>
      <c r="K9" s="43"/>
      <c r="L9" s="15"/>
      <c r="M9" s="15"/>
      <c r="N9" s="15"/>
      <c r="O9" s="15"/>
      <c r="P9" s="15"/>
      <c r="Q9" s="15"/>
      <c r="R9" s="15"/>
      <c r="S9" s="15"/>
      <c r="T9" s="15"/>
    </row>
    <row r="10" spans="1:20" s="62" customFormat="1" ht="15" customHeight="1">
      <c r="A10" s="18" t="s">
        <v>23</v>
      </c>
      <c r="B10" s="77">
        <v>1006.7978344523435</v>
      </c>
      <c r="C10" s="77">
        <v>203.04118806439996</v>
      </c>
      <c r="D10" s="77">
        <v>498.04450894649995</v>
      </c>
      <c r="E10" s="77">
        <v>741.4355367415601</v>
      </c>
      <c r="F10" s="40">
        <f>SUM(B10:E10)</f>
        <v>2449.3190682048034</v>
      </c>
      <c r="G10" s="77">
        <v>91.501744231200021</v>
      </c>
      <c r="H10" s="77">
        <v>79.007031451000003</v>
      </c>
      <c r="I10" s="77">
        <v>98.624625107233797</v>
      </c>
      <c r="J10" s="7">
        <f>(I10/$I$31)*100</f>
        <v>0.20305932998924861</v>
      </c>
      <c r="K10" s="76">
        <f>IFERROR((I10/D10-1)*100,"-")</f>
        <v>-80.197628256990157</v>
      </c>
      <c r="L10" s="15"/>
      <c r="M10" s="25"/>
      <c r="N10" s="17"/>
      <c r="O10" s="68"/>
      <c r="P10" s="15"/>
      <c r="Q10" s="18"/>
      <c r="R10" s="17"/>
      <c r="S10" s="83"/>
      <c r="T10" s="15"/>
    </row>
    <row r="11" spans="1:20" s="62" customFormat="1" ht="15" customHeight="1">
      <c r="A11" s="25" t="s">
        <v>22</v>
      </c>
      <c r="B11" s="80">
        <v>325.43300743999998</v>
      </c>
      <c r="C11" s="80">
        <v>5459.1256000000003</v>
      </c>
      <c r="D11" s="80">
        <v>117.27049357000001</v>
      </c>
      <c r="E11" s="80">
        <v>1426.4310295095502</v>
      </c>
      <c r="F11" s="79">
        <f>SUM(B11:E11)</f>
        <v>7328.2601305195503</v>
      </c>
      <c r="G11" s="78">
        <v>1518.9042834999998</v>
      </c>
      <c r="H11" s="78">
        <v>1154.3978159887004</v>
      </c>
      <c r="I11" s="78">
        <v>2383.7634973622012</v>
      </c>
      <c r="J11" s="33">
        <f>(I11/$I$31)*100</f>
        <v>4.9079569945223884</v>
      </c>
      <c r="K11" s="81">
        <f>IFERROR((I11/D11-1)*100,"-")</f>
        <v>1932.7052652330717</v>
      </c>
      <c r="L11" s="15"/>
      <c r="M11" s="18"/>
      <c r="N11" s="17"/>
      <c r="O11" s="68"/>
      <c r="P11" s="15"/>
      <c r="Q11" s="18"/>
      <c r="R11" s="17"/>
      <c r="S11" s="83"/>
      <c r="T11" s="15"/>
    </row>
    <row r="12" spans="1:20" s="62" customFormat="1" ht="15" customHeight="1">
      <c r="A12" s="18" t="s">
        <v>21</v>
      </c>
      <c r="B12" s="85"/>
      <c r="C12" s="77">
        <v>34.43773187</v>
      </c>
      <c r="D12" s="85">
        <v>135.44418893260001</v>
      </c>
      <c r="E12" s="77">
        <v>187.97593466459998</v>
      </c>
      <c r="F12" s="40">
        <f>SUM(B12:E12)</f>
        <v>357.85785546720001</v>
      </c>
      <c r="G12" s="77">
        <v>100.28692430428464</v>
      </c>
      <c r="H12" s="77">
        <v>1.8155940039999998</v>
      </c>
      <c r="I12" s="77">
        <v>217.90618655234479</v>
      </c>
      <c r="J12" s="40">
        <f>(I12/$I$31)*100</f>
        <v>0.44864945437025455</v>
      </c>
      <c r="K12" s="88">
        <f>IFERROR((I12/D12-1)*100,"-")</f>
        <v>60.882639757088185</v>
      </c>
      <c r="L12" s="15"/>
      <c r="M12" s="25"/>
      <c r="N12" s="17"/>
      <c r="O12" s="68"/>
      <c r="P12" s="15"/>
      <c r="Q12" s="18"/>
      <c r="R12" s="17"/>
      <c r="S12" s="83"/>
      <c r="T12" s="15"/>
    </row>
    <row r="13" spans="1:20" s="62" customFormat="1" ht="15" customHeight="1">
      <c r="A13" s="25" t="s">
        <v>20</v>
      </c>
      <c r="B13" s="80"/>
      <c r="C13" s="80">
        <v>9978.8152500000015</v>
      </c>
      <c r="D13" s="80"/>
      <c r="E13" s="80">
        <v>5466.0060973336003</v>
      </c>
      <c r="F13" s="79">
        <f>SUM(B13:E13)</f>
        <v>15444.821347333602</v>
      </c>
      <c r="G13" s="78">
        <v>0</v>
      </c>
      <c r="H13" s="78">
        <v>0</v>
      </c>
      <c r="I13" s="78">
        <v>1583.2259535622375</v>
      </c>
      <c r="J13" s="32">
        <f>(I13/$I$31)*100</f>
        <v>3.2597214032741304</v>
      </c>
      <c r="K13" s="87" t="str">
        <f>IFERROR((I13/D13-1)*100,"-")</f>
        <v>-</v>
      </c>
      <c r="L13" s="15"/>
      <c r="M13" s="25"/>
      <c r="N13" s="17"/>
      <c r="O13" s="68"/>
      <c r="P13" s="15"/>
      <c r="Q13" s="18"/>
      <c r="R13" s="17"/>
      <c r="S13" s="83"/>
      <c r="T13" s="15"/>
    </row>
    <row r="14" spans="1:20" s="62" customFormat="1" ht="15" customHeight="1">
      <c r="A14" s="18" t="s">
        <v>19</v>
      </c>
      <c r="B14" s="85">
        <v>9043.161498129999</v>
      </c>
      <c r="C14" s="77">
        <v>578.18840880000005</v>
      </c>
      <c r="D14" s="77">
        <v>534.5900922426481</v>
      </c>
      <c r="E14" s="77">
        <v>1320.4505617754996</v>
      </c>
      <c r="F14" s="40">
        <f>SUM(B14:E14)</f>
        <v>11476.390560948148</v>
      </c>
      <c r="G14" s="77">
        <v>337.77710491724997</v>
      </c>
      <c r="H14" s="77">
        <v>203.56972855520004</v>
      </c>
      <c r="I14" s="77">
        <v>98.854469059378829</v>
      </c>
      <c r="J14" s="7">
        <f>(I14/$I$31)*100</f>
        <v>0.20353255824105596</v>
      </c>
      <c r="K14" s="76">
        <f>IFERROR((I14/D14-1)*100,"-")</f>
        <v>-81.508361173571984</v>
      </c>
      <c r="L14" s="15"/>
      <c r="M14" s="18"/>
      <c r="N14" s="17"/>
      <c r="O14" s="68"/>
      <c r="P14" s="15"/>
      <c r="Q14" s="18"/>
      <c r="R14" s="17"/>
      <c r="S14" s="83"/>
      <c r="T14" s="15"/>
    </row>
    <row r="15" spans="1:20" s="62" customFormat="1" ht="15" customHeight="1">
      <c r="A15" s="25" t="s">
        <v>18</v>
      </c>
      <c r="B15" s="78">
        <v>3.3749999999999996E-4</v>
      </c>
      <c r="C15" s="78">
        <v>771.29960070000004</v>
      </c>
      <c r="D15" s="78">
        <v>0.20321477800000001</v>
      </c>
      <c r="E15" s="78">
        <v>16.484098094350003</v>
      </c>
      <c r="F15" s="79">
        <f>SUM(B15:E15)</f>
        <v>787.98725107234998</v>
      </c>
      <c r="G15" s="78">
        <v>8.8720035337500001</v>
      </c>
      <c r="H15" s="78">
        <v>8.9060000000000006</v>
      </c>
      <c r="I15" s="78">
        <v>0</v>
      </c>
      <c r="J15" s="32">
        <f>(I15/$I$31)*100</f>
        <v>0</v>
      </c>
      <c r="K15" s="86">
        <v>0</v>
      </c>
      <c r="L15" s="15"/>
      <c r="M15" s="29"/>
      <c r="N15" s="17"/>
      <c r="O15" s="68"/>
      <c r="P15" s="15"/>
      <c r="Q15" s="18"/>
      <c r="R15" s="17"/>
      <c r="S15" s="83"/>
      <c r="T15" s="15"/>
    </row>
    <row r="16" spans="1:20" s="62" customFormat="1" ht="15" customHeight="1">
      <c r="A16" s="18" t="s">
        <v>17</v>
      </c>
      <c r="B16" s="85">
        <v>12.908402519200001</v>
      </c>
      <c r="C16" s="77">
        <v>3.5065165000000005</v>
      </c>
      <c r="D16" s="85">
        <v>0</v>
      </c>
      <c r="E16" s="77">
        <v>538.2999596052</v>
      </c>
      <c r="F16" s="40">
        <f>SUM(B16:E16)</f>
        <v>554.71487862440006</v>
      </c>
      <c r="G16" s="77">
        <v>3.3593183999999998</v>
      </c>
      <c r="H16" s="77">
        <v>1.9E-2</v>
      </c>
      <c r="I16" s="77">
        <v>15.11120000274</v>
      </c>
      <c r="J16" s="7">
        <f>(I16/$I$31)*100</f>
        <v>3.1112616596043755E-2</v>
      </c>
      <c r="K16" s="7" t="str">
        <f>IFERROR((I16/D16-1)*100,"-")</f>
        <v>-</v>
      </c>
      <c r="L16" s="15"/>
      <c r="M16" s="25"/>
      <c r="N16" s="17"/>
      <c r="O16" s="68"/>
      <c r="P16" s="15"/>
      <c r="Q16" s="18"/>
      <c r="R16" s="17"/>
      <c r="S16" s="83"/>
      <c r="T16" s="15"/>
    </row>
    <row r="17" spans="1:20" s="62" customFormat="1" ht="15" customHeight="1">
      <c r="A17" s="25" t="s">
        <v>16</v>
      </c>
      <c r="B17" s="78">
        <v>2622.4039999999995</v>
      </c>
      <c r="C17" s="78">
        <v>261.47998028400002</v>
      </c>
      <c r="D17" s="78">
        <v>454.42369646086354</v>
      </c>
      <c r="E17" s="78">
        <v>3506.7658908346771</v>
      </c>
      <c r="F17" s="79">
        <f>SUM(B17:E17)</f>
        <v>6845.0735675795404</v>
      </c>
      <c r="G17" s="78">
        <v>21.782867444052002</v>
      </c>
      <c r="H17" s="78">
        <v>4.4203140000000004E-4</v>
      </c>
      <c r="I17" s="78">
        <v>1253.8589871770791</v>
      </c>
      <c r="J17" s="32">
        <f>(I17/$I$31)*100</f>
        <v>2.5815841181686872</v>
      </c>
      <c r="K17" s="81">
        <f>IFERROR((I17/D17-1)*100,"-")</f>
        <v>175.92288803210897</v>
      </c>
      <c r="L17" s="15"/>
      <c r="M17" s="25"/>
      <c r="N17" s="17"/>
      <c r="O17" s="68"/>
      <c r="P17" s="15"/>
      <c r="Q17" s="18"/>
      <c r="R17" s="17"/>
      <c r="S17" s="83"/>
      <c r="T17" s="15"/>
    </row>
    <row r="18" spans="1:20" s="62" customFormat="1" ht="15" customHeight="1">
      <c r="A18" s="18" t="s">
        <v>15</v>
      </c>
      <c r="B18" s="77">
        <v>184.65101659999999</v>
      </c>
      <c r="C18" s="85">
        <v>147.39660075</v>
      </c>
      <c r="D18" s="77">
        <v>54.373374257999998</v>
      </c>
      <c r="E18" s="77">
        <v>730.01702455999998</v>
      </c>
      <c r="F18" s="40">
        <f>SUM(B18:E18)</f>
        <v>1116.4380161680001</v>
      </c>
      <c r="G18" s="77">
        <v>6.2780171611500002</v>
      </c>
      <c r="H18" s="77">
        <v>289.26791797999999</v>
      </c>
      <c r="I18" s="77">
        <v>112.92754299043703</v>
      </c>
      <c r="J18" s="7">
        <f>(I18/$I$31)*100</f>
        <v>0.23250776560151706</v>
      </c>
      <c r="K18" s="76">
        <f>IFERROR((I18/D18-1)*100,"-")</f>
        <v>107.68904731679756</v>
      </c>
      <c r="L18" s="15"/>
      <c r="M18" s="18"/>
      <c r="N18" s="17"/>
      <c r="O18" s="68"/>
      <c r="P18" s="15"/>
      <c r="Q18" s="35"/>
      <c r="R18" s="34"/>
      <c r="S18" s="83"/>
      <c r="T18" s="15"/>
    </row>
    <row r="19" spans="1:20" s="62" customFormat="1" ht="15" customHeight="1">
      <c r="A19" s="25" t="s">
        <v>14</v>
      </c>
      <c r="B19" s="78">
        <v>63.342463404100002</v>
      </c>
      <c r="C19" s="80">
        <v>5.6588090040000007E-3</v>
      </c>
      <c r="D19" s="78">
        <v>17.173367773739997</v>
      </c>
      <c r="E19" s="78">
        <v>568.32260148127511</v>
      </c>
      <c r="F19" s="79">
        <f>SUM(B19:E19)</f>
        <v>648.84409146811913</v>
      </c>
      <c r="G19" s="78">
        <v>478.24318006072639</v>
      </c>
      <c r="H19" s="78">
        <v>18.082272912179999</v>
      </c>
      <c r="I19" s="78">
        <v>43.772011451522857</v>
      </c>
      <c r="J19" s="33">
        <f>(I19/$I$31)*100</f>
        <v>9.0122677860258044E-2</v>
      </c>
      <c r="K19" s="84">
        <f>IFERROR((I19/D19-1)*100,"-")</f>
        <v>154.88309589721339</v>
      </c>
      <c r="L19" s="15"/>
      <c r="M19" s="18"/>
      <c r="N19" s="17"/>
      <c r="O19" s="68"/>
      <c r="P19" s="15"/>
      <c r="Q19" s="15"/>
      <c r="R19" s="34"/>
      <c r="S19" s="83"/>
      <c r="T19" s="15"/>
    </row>
    <row r="20" spans="1:20" s="62" customFormat="1" ht="15" customHeight="1">
      <c r="A20" s="18" t="s">
        <v>13</v>
      </c>
      <c r="B20" s="77">
        <v>8327.4029421793966</v>
      </c>
      <c r="C20" s="77">
        <v>2770.4364380067991</v>
      </c>
      <c r="D20" s="77">
        <v>3681.6142269910993</v>
      </c>
      <c r="E20" s="77">
        <v>20880.423841634678</v>
      </c>
      <c r="F20" s="40">
        <f>SUM(B20:E20)</f>
        <v>35659.877448811974</v>
      </c>
      <c r="G20" s="77">
        <v>7152.7637818786243</v>
      </c>
      <c r="H20" s="77">
        <v>4026.8549928010725</v>
      </c>
      <c r="I20" s="77">
        <v>4086.3178011204855</v>
      </c>
      <c r="J20" s="7">
        <f>(I20/$I$31)*100</f>
        <v>8.4133648560536312</v>
      </c>
      <c r="K20" s="76">
        <f>IFERROR((I20/D20-1)*100,"-")</f>
        <v>10.992557861233099</v>
      </c>
      <c r="L20" s="15"/>
      <c r="M20" s="18"/>
      <c r="N20" s="17"/>
      <c r="O20" s="68"/>
      <c r="P20" s="15"/>
      <c r="Q20" s="15"/>
      <c r="R20" s="82"/>
      <c r="S20" s="15"/>
      <c r="T20" s="15"/>
    </row>
    <row r="21" spans="1:20" s="62" customFormat="1" ht="15" customHeight="1">
      <c r="A21" s="25" t="s">
        <v>12</v>
      </c>
      <c r="B21" s="78">
        <v>173.11439185989997</v>
      </c>
      <c r="C21" s="78">
        <v>1348.3667369600003</v>
      </c>
      <c r="D21" s="78">
        <v>468.34308688110002</v>
      </c>
      <c r="E21" s="78">
        <v>2165.2491678320002</v>
      </c>
      <c r="F21" s="79">
        <f>SUM(B21:E21)</f>
        <v>4155.0733835330011</v>
      </c>
      <c r="G21" s="78">
        <v>5376.8874469700004</v>
      </c>
      <c r="H21" s="78">
        <v>1462.6175995051999</v>
      </c>
      <c r="I21" s="78">
        <v>3635.4178061151624</v>
      </c>
      <c r="J21" s="33">
        <f>(I21/$I$31)*100</f>
        <v>7.4850018759319363</v>
      </c>
      <c r="K21" s="81">
        <f>IFERROR((I21/D21-1)*100,"-")</f>
        <v>676.22962907918384</v>
      </c>
      <c r="L21" s="15"/>
      <c r="M21" s="18"/>
      <c r="N21" s="17"/>
      <c r="O21" s="68"/>
      <c r="P21" s="15"/>
      <c r="Q21" s="15"/>
      <c r="R21" s="15"/>
      <c r="S21" s="15"/>
      <c r="T21" s="15"/>
    </row>
    <row r="22" spans="1:20" s="62" customFormat="1" ht="15" customHeight="1">
      <c r="A22" s="18" t="s">
        <v>11</v>
      </c>
      <c r="B22" s="77">
        <v>2.7610192000000005E-3</v>
      </c>
      <c r="C22" s="77">
        <v>150.01173230399999</v>
      </c>
      <c r="D22" s="77">
        <v>52.84</v>
      </c>
      <c r="E22" s="77">
        <v>148.20796867310003</v>
      </c>
      <c r="F22" s="40">
        <f>SUM(B22:E22)</f>
        <v>351.06246199630004</v>
      </c>
      <c r="G22" s="77">
        <v>38.443169050000002</v>
      </c>
      <c r="H22" s="77">
        <v>72.334611084399995</v>
      </c>
      <c r="I22" s="77">
        <v>78.24289031405138</v>
      </c>
      <c r="J22" s="7">
        <f>(I22/$I$31)*100</f>
        <v>0.16109515109759553</v>
      </c>
      <c r="K22" s="76">
        <f>IFERROR((I22/D22-1)*100,"-")</f>
        <v>48.075114144684662</v>
      </c>
      <c r="L22" s="15"/>
      <c r="M22" s="18"/>
      <c r="N22" s="17"/>
      <c r="O22" s="68"/>
      <c r="P22" s="15"/>
      <c r="Q22" s="15"/>
      <c r="R22" s="15"/>
      <c r="S22" s="15"/>
      <c r="T22" s="15"/>
    </row>
    <row r="23" spans="1:20" s="62" customFormat="1" ht="15" customHeight="1">
      <c r="A23" s="25" t="s">
        <v>10</v>
      </c>
      <c r="B23" s="78">
        <v>2848.1682901458794</v>
      </c>
      <c r="C23" s="78">
        <v>2536.6828734616001</v>
      </c>
      <c r="D23" s="78">
        <v>4444.0871657965999</v>
      </c>
      <c r="E23" s="78">
        <v>22955.108518550616</v>
      </c>
      <c r="F23" s="79">
        <f>SUM(B23:E23)</f>
        <v>32784.046847954698</v>
      </c>
      <c r="G23" s="78">
        <v>1140.7055960276</v>
      </c>
      <c r="H23" s="78">
        <v>16954.5393578892</v>
      </c>
      <c r="I23" s="78">
        <v>27649.547569102771</v>
      </c>
      <c r="J23" s="33">
        <f>(I23/$I$31)*100</f>
        <v>56.927958892449681</v>
      </c>
      <c r="K23" s="81">
        <f>IFERROR((I23/D23-1)*100,"-")</f>
        <v>522.16483470226012</v>
      </c>
      <c r="L23" s="15"/>
      <c r="M23" s="18"/>
      <c r="N23" s="17"/>
      <c r="O23" s="68"/>
      <c r="P23" s="15"/>
      <c r="Q23" s="15"/>
      <c r="R23" s="15"/>
      <c r="S23" s="15"/>
      <c r="T23" s="15"/>
    </row>
    <row r="24" spans="1:20" s="62" customFormat="1" ht="15" customHeight="1">
      <c r="A24" s="18" t="s">
        <v>9</v>
      </c>
      <c r="B24" s="77">
        <v>4257.3341841921419</v>
      </c>
      <c r="C24" s="77">
        <v>7780.2529068131998</v>
      </c>
      <c r="D24" s="77">
        <v>890.93110903999991</v>
      </c>
      <c r="E24" s="77">
        <v>1016.2942106195201</v>
      </c>
      <c r="F24" s="40">
        <f>SUM(B24:E24)</f>
        <v>13944.812410664863</v>
      </c>
      <c r="G24" s="77">
        <v>1600.4483403500001</v>
      </c>
      <c r="H24" s="77">
        <v>8387.5308716996497</v>
      </c>
      <c r="I24" s="77">
        <v>2185.867835518367</v>
      </c>
      <c r="J24" s="7">
        <f>(I24/$I$31)*100</f>
        <v>4.5005074305002646</v>
      </c>
      <c r="K24" s="76">
        <f>IFERROR((I24/D24-1)*100,"-")</f>
        <v>145.34644860181086</v>
      </c>
      <c r="L24" s="15"/>
      <c r="M24" s="18"/>
      <c r="N24" s="17"/>
      <c r="O24" s="68"/>
      <c r="P24" s="15"/>
      <c r="Q24" s="15"/>
      <c r="R24" s="15"/>
      <c r="S24" s="15"/>
      <c r="T24" s="15"/>
    </row>
    <row r="25" spans="1:20" s="62" customFormat="1" ht="15" customHeight="1">
      <c r="A25" s="25" t="s">
        <v>8</v>
      </c>
      <c r="B25" s="78">
        <v>166.247272404</v>
      </c>
      <c r="C25" s="78">
        <v>3.7159985136000002</v>
      </c>
      <c r="D25" s="80">
        <v>179.17210733600001</v>
      </c>
      <c r="E25" s="80">
        <v>1826.1544828372557</v>
      </c>
      <c r="F25" s="79">
        <f>SUM(B25:E25)</f>
        <v>2175.289861090856</v>
      </c>
      <c r="G25" s="78">
        <v>0.45</v>
      </c>
      <c r="H25" s="78">
        <v>363.55531745000002</v>
      </c>
      <c r="I25" s="78">
        <v>13.74703648455</v>
      </c>
      <c r="J25" s="32">
        <f>(I25/$I$31)*100</f>
        <v>2.8303925260606478E-2</v>
      </c>
      <c r="K25" s="33">
        <f>IFERROR((I25/D25-1)*100,"-")</f>
        <v>-92.327468438616791</v>
      </c>
      <c r="L25" s="15"/>
      <c r="M25" s="25"/>
      <c r="N25" s="17"/>
      <c r="O25" s="68"/>
      <c r="P25" s="15"/>
      <c r="Q25" s="15"/>
      <c r="R25" s="15"/>
      <c r="S25" s="15"/>
      <c r="T25" s="15"/>
    </row>
    <row r="26" spans="1:20" s="62" customFormat="1" ht="15" customHeight="1">
      <c r="A26" s="18" t="s">
        <v>7</v>
      </c>
      <c r="B26" s="77">
        <v>21.202978946790001</v>
      </c>
      <c r="C26" s="77">
        <v>895.16664495199996</v>
      </c>
      <c r="D26" s="77">
        <v>395.97001347610006</v>
      </c>
      <c r="E26" s="77">
        <v>1665.0906823340997</v>
      </c>
      <c r="F26" s="40">
        <f>SUM(B26:E26)</f>
        <v>2977.4303197089898</v>
      </c>
      <c r="G26" s="77">
        <v>9.7307035337500007</v>
      </c>
      <c r="H26" s="77">
        <v>437.32118154224207</v>
      </c>
      <c r="I26" s="77">
        <v>946.07266889628465</v>
      </c>
      <c r="J26" s="7">
        <f>(I26/$I$31)*100</f>
        <v>1.9478794678138578</v>
      </c>
      <c r="K26" s="76">
        <f>IFERROR((I26/D26-1)*100,"-")</f>
        <v>138.9253318934434</v>
      </c>
      <c r="L26" s="15"/>
      <c r="M26" s="18"/>
      <c r="N26" s="17"/>
      <c r="O26" s="68"/>
      <c r="P26" s="15"/>
      <c r="Q26" s="15"/>
      <c r="R26" s="15"/>
      <c r="S26" s="15"/>
      <c r="T26" s="15"/>
    </row>
    <row r="27" spans="1:20" s="62" customFormat="1" ht="15" customHeight="1">
      <c r="A27" s="29" t="s">
        <v>6</v>
      </c>
      <c r="B27" s="74">
        <v>237.27767414300001</v>
      </c>
      <c r="C27" s="74">
        <v>4.95E-4</v>
      </c>
      <c r="D27" s="74">
        <v>0</v>
      </c>
      <c r="E27" s="74">
        <v>9.1033000000000008</v>
      </c>
      <c r="F27" s="75">
        <f>SUM(B27:E27)</f>
        <v>246.381469143</v>
      </c>
      <c r="G27" s="74"/>
      <c r="H27" s="74">
        <v>7.4999999999999997E-3</v>
      </c>
      <c r="I27" s="74">
        <v>3.3832400000000004E-11</v>
      </c>
      <c r="J27" s="27">
        <f>(I27/$I$31)*100</f>
        <v>6.9657902054974343E-14</v>
      </c>
      <c r="K27" s="27" t="str">
        <f>IFERROR((I27/D27-1)*100,"-")</f>
        <v>-</v>
      </c>
      <c r="L27" s="15"/>
      <c r="M27" s="25"/>
      <c r="N27" s="17"/>
      <c r="O27" s="68"/>
      <c r="P27" s="15"/>
      <c r="Q27" s="15"/>
      <c r="R27" s="15"/>
      <c r="S27" s="15"/>
      <c r="T27" s="15"/>
    </row>
    <row r="28" spans="1:20" s="62" customFormat="1" ht="15" customHeight="1">
      <c r="A28" s="18" t="s">
        <v>5</v>
      </c>
      <c r="B28" s="77">
        <v>1486.2229793908</v>
      </c>
      <c r="C28" s="77">
        <v>19.163109970000001</v>
      </c>
      <c r="D28" s="77">
        <v>388.78831192603104</v>
      </c>
      <c r="E28" s="77">
        <v>5173.1424547561846</v>
      </c>
      <c r="F28" s="40">
        <f>SUM(B28:E28)</f>
        <v>7067.3168560430158</v>
      </c>
      <c r="G28" s="77">
        <v>1210.8531618624222</v>
      </c>
      <c r="H28" s="77">
        <v>317.25020605840001</v>
      </c>
      <c r="I28" s="77">
        <v>121.28098311531198</v>
      </c>
      <c r="J28" s="7">
        <f>(I28/$I$31)*100</f>
        <v>0.24970675574234755</v>
      </c>
      <c r="K28" s="76">
        <f>IFERROR((I28/D28-1)*100,"-")</f>
        <v>-68.80539373354766</v>
      </c>
      <c r="L28" s="15"/>
      <c r="M28" s="29"/>
      <c r="N28" s="17"/>
      <c r="O28" s="68"/>
      <c r="P28" s="15"/>
      <c r="Q28" s="15"/>
      <c r="R28" s="15"/>
      <c r="S28" s="15"/>
      <c r="T28" s="15"/>
    </row>
    <row r="29" spans="1:20" s="62" customFormat="1" ht="15" customHeight="1">
      <c r="A29" s="29" t="s">
        <v>4</v>
      </c>
      <c r="B29" s="74">
        <v>3415.5809567369129</v>
      </c>
      <c r="C29" s="74">
        <v>1450.0527770264082</v>
      </c>
      <c r="D29" s="74">
        <v>2809.0618230735981</v>
      </c>
      <c r="E29" s="74">
        <v>9748.2833067874471</v>
      </c>
      <c r="F29" s="75">
        <f>SUM(B29:E29)</f>
        <v>17422.978863624368</v>
      </c>
      <c r="G29" s="74">
        <v>1683.2424675415919</v>
      </c>
      <c r="H29" s="74">
        <v>1897.0514742189159</v>
      </c>
      <c r="I29" s="74">
        <v>1651.7660672667173</v>
      </c>
      <c r="J29" s="27">
        <f>(I29/$I$31)*100</f>
        <v>3.4008394004384894</v>
      </c>
      <c r="K29" s="73">
        <f>IFERROR((I29/D29-1)*100,"-")</f>
        <v>-41.198657370260349</v>
      </c>
      <c r="L29" s="15"/>
      <c r="M29" s="25"/>
      <c r="N29" s="17"/>
      <c r="O29" s="68"/>
      <c r="P29" s="15"/>
      <c r="Q29" s="15"/>
      <c r="R29" s="15"/>
      <c r="S29" s="15"/>
      <c r="T29" s="15"/>
    </row>
    <row r="30" spans="1:20" s="62" customFormat="1" ht="15" customHeight="1" thickBot="1">
      <c r="A30" s="69" t="s">
        <v>3</v>
      </c>
      <c r="B30" s="71">
        <v>3222.1642719071997</v>
      </c>
      <c r="C30" s="71">
        <v>1639.3910318300002</v>
      </c>
      <c r="D30" s="71">
        <v>3208.1245012282193</v>
      </c>
      <c r="E30" s="71">
        <v>15096.36201055584</v>
      </c>
      <c r="F30" s="72">
        <f>SUM(B30:E30)</f>
        <v>23166.041815521261</v>
      </c>
      <c r="G30" s="71">
        <v>1035.542221199262</v>
      </c>
      <c r="H30" s="71">
        <v>536.53434588818993</v>
      </c>
      <c r="I30" s="71">
        <v>2393.0588632827412</v>
      </c>
      <c r="J30" s="23">
        <f>(I30/$I$31)*100</f>
        <v>4.927095326087934</v>
      </c>
      <c r="K30" s="70">
        <f>IFERROR((I30/D30-1)*100,"-")</f>
        <v>-25.406296969878607</v>
      </c>
      <c r="L30" s="15"/>
      <c r="M30" s="69"/>
      <c r="N30" s="17"/>
      <c r="O30" s="68"/>
      <c r="P30" s="15"/>
      <c r="Q30" s="15"/>
      <c r="R30" s="15"/>
      <c r="S30" s="15"/>
      <c r="T30" s="15"/>
    </row>
    <row r="31" spans="1:20" s="62" customFormat="1" ht="15" customHeight="1" thickBot="1">
      <c r="A31" s="14" t="s">
        <v>2</v>
      </c>
      <c r="B31" s="67">
        <f>SUM(B10:B30)</f>
        <v>37413.417262970863</v>
      </c>
      <c r="C31" s="67">
        <f>SUM(C10:C30)</f>
        <v>36030.537280615012</v>
      </c>
      <c r="D31" s="67">
        <f>SUM(D10:D30)</f>
        <v>18330.4552827111</v>
      </c>
      <c r="E31" s="67">
        <f>SUM(E10:E30)</f>
        <v>95185.608679181052</v>
      </c>
      <c r="F31" s="67">
        <f>SUM(F10:F30)</f>
        <v>186960.01850547802</v>
      </c>
      <c r="G31" s="67">
        <f>SUM(G10:G30)</f>
        <v>21816.072331965668</v>
      </c>
      <c r="H31" s="67">
        <f>SUM(H10:H30)</f>
        <v>36210.663261059759</v>
      </c>
      <c r="I31" s="67">
        <f>SUM(I10:I30)</f>
        <v>48569.363994481653</v>
      </c>
      <c r="J31" s="12">
        <f>SUM(J10:J30)</f>
        <v>100</v>
      </c>
      <c r="K31" s="66">
        <f>IFERROR((I31/D31-1)*100,"-")</f>
        <v>164.96539908799349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1:20" s="62" customFormat="1" ht="6.75" customHeight="1">
      <c r="A32" s="9"/>
      <c r="B32" s="65"/>
      <c r="C32" s="65"/>
      <c r="D32" s="65"/>
      <c r="E32" s="65"/>
      <c r="F32" s="65"/>
      <c r="G32" s="65"/>
      <c r="H32" s="65"/>
      <c r="I32" s="65"/>
      <c r="J32" s="7"/>
      <c r="K32" s="7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62" customFormat="1" ht="14.1" customHeight="1">
      <c r="A33" s="35" t="s">
        <v>30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s="62" customFormat="1" ht="14.1" customHeight="1">
      <c r="A34" s="35" t="s">
        <v>29</v>
      </c>
      <c r="B34" s="15"/>
      <c r="C34" s="15"/>
      <c r="D34" s="15"/>
      <c r="E34" s="15"/>
      <c r="F34" s="15"/>
      <c r="G34" s="15"/>
      <c r="H34" s="64"/>
      <c r="I34" s="6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62" customFormat="1" ht="14.1" customHeight="1">
      <c r="A35" s="35" t="str">
        <f>'[1]1b'!A22</f>
        <v>January to September, 2014 and 2015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s="62" customFormat="1" ht="14.1" customHeight="1">
      <c r="A36" s="63" t="s">
        <v>28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13.5" thickBot="1">
      <c r="B37" s="18"/>
      <c r="C37" s="18"/>
      <c r="D37" s="18"/>
      <c r="E37" s="18"/>
      <c r="G37" s="18"/>
      <c r="H37" s="18"/>
      <c r="I37" s="18"/>
    </row>
    <row r="38" spans="1:20" ht="12.75" customHeight="1">
      <c r="A38" s="61"/>
      <c r="B38" s="60" t="s">
        <v>27</v>
      </c>
      <c r="C38" s="59"/>
      <c r="D38" s="58" t="s">
        <v>26</v>
      </c>
      <c r="E38" s="57" t="s">
        <v>25</v>
      </c>
    </row>
    <row r="39" spans="1:20">
      <c r="A39" s="56" t="s">
        <v>24</v>
      </c>
      <c r="B39" s="55"/>
      <c r="C39" s="54"/>
      <c r="D39" s="53"/>
      <c r="E39" s="52"/>
      <c r="L39" s="15"/>
      <c r="M39" s="15"/>
      <c r="N39" s="51"/>
      <c r="O39" s="15"/>
      <c r="P39" s="15"/>
      <c r="Q39" s="42"/>
      <c r="R39" s="41"/>
      <c r="S39" s="15"/>
    </row>
    <row r="40" spans="1:20" ht="13.5" thickBot="1">
      <c r="A40" s="50"/>
      <c r="B40" s="49">
        <v>2014</v>
      </c>
      <c r="C40" s="49">
        <v>2015</v>
      </c>
      <c r="D40" s="48"/>
      <c r="E40" s="47"/>
      <c r="L40" s="15"/>
      <c r="M40" s="15"/>
      <c r="N40" s="15"/>
      <c r="O40" s="15"/>
      <c r="P40" s="15"/>
      <c r="Q40" s="42"/>
      <c r="R40" s="41"/>
      <c r="S40" s="15"/>
    </row>
    <row r="41" spans="1:20">
      <c r="A41" s="46"/>
      <c r="B41" s="45"/>
      <c r="C41" s="45"/>
      <c r="D41" s="44"/>
      <c r="E41" s="43"/>
      <c r="L41" s="15"/>
      <c r="M41" s="15"/>
      <c r="N41" s="15"/>
      <c r="O41" s="15"/>
      <c r="P41" s="15"/>
      <c r="Q41" s="42"/>
      <c r="R41" s="41"/>
      <c r="S41" s="15"/>
    </row>
    <row r="42" spans="1:20">
      <c r="A42" s="18" t="s">
        <v>23</v>
      </c>
      <c r="B42" s="24">
        <f>SUM(B10:D10)</f>
        <v>1707.8835314632433</v>
      </c>
      <c r="C42" s="24">
        <f>SUM(G10:I10)</f>
        <v>269.13340078943384</v>
      </c>
      <c r="D42" s="7">
        <f>(C42/$C$63)*100</f>
        <v>0.25247959524869512</v>
      </c>
      <c r="E42" s="22">
        <f>IFERROR((C42/B42-1)*100,"-")</f>
        <v>-84.241700570831583</v>
      </c>
      <c r="L42" s="15"/>
      <c r="M42" s="25"/>
      <c r="N42" s="17"/>
      <c r="O42" s="16"/>
      <c r="P42" s="15"/>
      <c r="Q42" s="29"/>
      <c r="R42" s="17"/>
      <c r="S42" s="16"/>
    </row>
    <row r="43" spans="1:20">
      <c r="A43" s="25" t="s">
        <v>22</v>
      </c>
      <c r="B43" s="39">
        <f>SUM(B11:D11)</f>
        <v>5901.8291010100002</v>
      </c>
      <c r="C43" s="31">
        <f>SUM(G11:I11)</f>
        <v>5057.0655968509018</v>
      </c>
      <c r="D43" s="33">
        <f>(C43/$C$63)*100</f>
        <v>4.7441375588976831</v>
      </c>
      <c r="E43" s="30">
        <f>IFERROR((C43/B43-1)*100,"-")</f>
        <v>-14.313588036877089</v>
      </c>
      <c r="L43" s="15"/>
      <c r="M43" s="18"/>
      <c r="N43" s="17"/>
      <c r="O43" s="16"/>
      <c r="P43" s="15"/>
      <c r="Q43" s="29"/>
      <c r="R43" s="17"/>
      <c r="S43" s="16"/>
    </row>
    <row r="44" spans="1:20">
      <c r="A44" s="18" t="s">
        <v>21</v>
      </c>
      <c r="B44" s="38">
        <f>SUM(B12:D12)</f>
        <v>169.88192080260001</v>
      </c>
      <c r="C44" s="24">
        <f>SUM(G12:I12)</f>
        <v>320.00870486062945</v>
      </c>
      <c r="D44" s="40">
        <f>(C44/$C$63)*100</f>
        <v>0.30020676750740516</v>
      </c>
      <c r="E44" s="22">
        <f>IFERROR((C44/B44-1)*100,"-")</f>
        <v>88.371254191594815</v>
      </c>
      <c r="L44" s="15"/>
      <c r="M44" s="18"/>
      <c r="N44" s="17"/>
      <c r="O44" s="16"/>
      <c r="P44" s="15"/>
      <c r="Q44" s="29"/>
      <c r="R44" s="17"/>
      <c r="S44" s="16"/>
    </row>
    <row r="45" spans="1:20">
      <c r="A45" s="25" t="s">
        <v>20</v>
      </c>
      <c r="B45" s="39">
        <f>SUM(B13:D13)</f>
        <v>9978.8152500000015</v>
      </c>
      <c r="C45" s="31">
        <f>SUM(G13:I13)</f>
        <v>1583.2259535622375</v>
      </c>
      <c r="D45" s="32">
        <f>(C45/$C$63)*100</f>
        <v>1.4852569274943617</v>
      </c>
      <c r="E45" s="30">
        <f>IFERROR((C45/B45-1)*100,"-")</f>
        <v>-84.134129013339162</v>
      </c>
      <c r="L45" s="15"/>
      <c r="M45" s="25"/>
      <c r="N45" s="17"/>
      <c r="O45" s="16"/>
      <c r="P45" s="15"/>
      <c r="Q45" s="29"/>
      <c r="R45" s="17"/>
      <c r="S45" s="16"/>
    </row>
    <row r="46" spans="1:20">
      <c r="A46" s="18" t="s">
        <v>19</v>
      </c>
      <c r="B46" s="38">
        <f>SUM(B14:D14)</f>
        <v>10155.939999172648</v>
      </c>
      <c r="C46" s="24">
        <f>SUM(G14:I14)</f>
        <v>640.2013025318289</v>
      </c>
      <c r="D46" s="7">
        <f>(C46/$C$63)*100</f>
        <v>0.60058604865394116</v>
      </c>
      <c r="E46" s="22">
        <f>IFERROR((C46/B46-1)*100,"-")</f>
        <v>-93.696287073535458</v>
      </c>
      <c r="L46" s="15"/>
      <c r="M46" s="29"/>
      <c r="N46" s="17"/>
      <c r="O46" s="16"/>
      <c r="P46" s="15"/>
      <c r="Q46" s="29"/>
      <c r="R46" s="17"/>
      <c r="S46" s="16"/>
    </row>
    <row r="47" spans="1:20">
      <c r="A47" s="25" t="s">
        <v>18</v>
      </c>
      <c r="B47" s="31">
        <f>SUM(B15:D15)</f>
        <v>771.503152978</v>
      </c>
      <c r="C47" s="31">
        <f>SUM(G15:I15)</f>
        <v>17.778003533750002</v>
      </c>
      <c r="D47" s="32">
        <f>(C47/$C$63)*100</f>
        <v>1.6677911858449988E-2</v>
      </c>
      <c r="E47" s="30">
        <f>IFERROR((C47/B47-1)*100,"-")</f>
        <v>-97.695666768810085</v>
      </c>
      <c r="L47" s="15"/>
      <c r="M47" s="25"/>
      <c r="N47" s="17"/>
      <c r="O47" s="16"/>
      <c r="P47" s="15"/>
      <c r="Q47" s="29"/>
      <c r="R47" s="17"/>
      <c r="S47" s="16"/>
    </row>
    <row r="48" spans="1:20">
      <c r="A48" s="18" t="s">
        <v>17</v>
      </c>
      <c r="B48" s="38">
        <f>SUM(B16:D16)</f>
        <v>16.414919019200003</v>
      </c>
      <c r="C48" s="24">
        <f>SUM(G16:I16)</f>
        <v>18.48951840274</v>
      </c>
      <c r="D48" s="7">
        <f>(C48/$C$63)*100</f>
        <v>1.734539863492993E-2</v>
      </c>
      <c r="E48" s="22">
        <f>IFERROR((C48/B48-1)*100,"-")</f>
        <v>12.638499045370889</v>
      </c>
      <c r="L48" s="15"/>
      <c r="M48" s="18"/>
      <c r="N48" s="17"/>
      <c r="O48" s="16"/>
      <c r="P48" s="15"/>
      <c r="Q48" s="29"/>
      <c r="R48" s="17"/>
      <c r="S48" s="16"/>
    </row>
    <row r="49" spans="1:19" s="1" customFormat="1">
      <c r="A49" s="25" t="s">
        <v>16</v>
      </c>
      <c r="B49" s="31">
        <f>SUM(B17:D17)</f>
        <v>3338.3076767448629</v>
      </c>
      <c r="C49" s="31">
        <f>SUM(G17:I17)</f>
        <v>1275.6422966525311</v>
      </c>
      <c r="D49" s="32">
        <f>(C49/$C$63)*100</f>
        <v>1.1967063537867335</v>
      </c>
      <c r="E49" s="30">
        <f>IFERROR((C49/B49-1)*100,"-")</f>
        <v>-61.787755348650421</v>
      </c>
      <c r="L49" s="15"/>
      <c r="M49" s="25"/>
      <c r="N49" s="17"/>
      <c r="O49" s="16"/>
      <c r="P49" s="15"/>
      <c r="Q49" s="29"/>
      <c r="R49" s="17"/>
      <c r="S49" s="16"/>
    </row>
    <row r="50" spans="1:19" s="1" customFormat="1">
      <c r="A50" s="18" t="s">
        <v>15</v>
      </c>
      <c r="B50" s="24">
        <f>SUM(B18:D18)</f>
        <v>386.42099160800001</v>
      </c>
      <c r="C50" s="24">
        <f>SUM(G18:I18)</f>
        <v>408.473478131587</v>
      </c>
      <c r="D50" s="7">
        <f>(C50/$C$63)*100</f>
        <v>0.38319739625769528</v>
      </c>
      <c r="E50" s="22">
        <f>IFERROR((C50/B50-1)*100,"-")</f>
        <v>5.7068552181445353</v>
      </c>
      <c r="L50" s="15"/>
      <c r="M50" s="18"/>
      <c r="N50" s="17"/>
      <c r="O50" s="16"/>
      <c r="P50" s="15"/>
      <c r="Q50" s="35"/>
      <c r="R50" s="16"/>
      <c r="S50" s="16"/>
    </row>
    <row r="51" spans="1:19" s="1" customFormat="1">
      <c r="A51" s="25" t="s">
        <v>14</v>
      </c>
      <c r="B51" s="31">
        <f>SUM(B19:D19)</f>
        <v>80.521489986843989</v>
      </c>
      <c r="C51" s="31">
        <f>SUM(G19:I19)</f>
        <v>540.09746442442918</v>
      </c>
      <c r="D51" s="33">
        <f>(C51/$C$63)*100</f>
        <v>0.50667657307765868</v>
      </c>
      <c r="E51" s="30">
        <f>IFERROR((C51/B51-1)*100,"-")</f>
        <v>570.74946640042685</v>
      </c>
      <c r="L51" s="15"/>
      <c r="M51" s="25"/>
      <c r="N51" s="17"/>
      <c r="O51" s="16"/>
      <c r="P51" s="15"/>
      <c r="Q51" s="35"/>
      <c r="R51" s="37"/>
      <c r="S51" s="16"/>
    </row>
    <row r="52" spans="1:19" s="1" customFormat="1">
      <c r="A52" s="18" t="s">
        <v>13</v>
      </c>
      <c r="B52" s="24">
        <f>SUM(B20:D20)</f>
        <v>14779.453607177296</v>
      </c>
      <c r="C52" s="24">
        <f>SUM(G20:I20)</f>
        <v>15265.936575800182</v>
      </c>
      <c r="D52" s="7">
        <f>(C52/$C$63)*100</f>
        <v>14.321290023626091</v>
      </c>
      <c r="E52" s="22">
        <f>IFERROR((C52/B52-1)*100,"-")</f>
        <v>3.2916167373510774</v>
      </c>
      <c r="F52" s="36"/>
      <c r="G52" s="36"/>
      <c r="H52" s="36"/>
      <c r="I52" s="36"/>
      <c r="J52" s="36"/>
      <c r="L52" s="15"/>
      <c r="M52" s="18"/>
      <c r="N52" s="17"/>
      <c r="O52" s="16"/>
      <c r="P52" s="15"/>
      <c r="Q52" s="35"/>
      <c r="R52" s="34"/>
      <c r="S52" s="16"/>
    </row>
    <row r="53" spans="1:19" s="1" customFormat="1">
      <c r="A53" s="25" t="s">
        <v>12</v>
      </c>
      <c r="B53" s="31">
        <f>SUM(B21:D21)</f>
        <v>1989.8242157010004</v>
      </c>
      <c r="C53" s="31">
        <f>SUM(G21:I21)</f>
        <v>10474.922852590364</v>
      </c>
      <c r="D53" s="33">
        <f>(C53/$C$63)*100</f>
        <v>9.8267412157902356</v>
      </c>
      <c r="E53" s="30">
        <f>IFERROR((C53/B53-1)*100,"-")</f>
        <v>426.42453388276442</v>
      </c>
      <c r="L53" s="15"/>
      <c r="M53" s="25"/>
      <c r="N53" s="17"/>
      <c r="O53" s="16"/>
      <c r="P53" s="15"/>
      <c r="Q53" s="15"/>
      <c r="R53" s="15"/>
      <c r="S53" s="15"/>
    </row>
    <row r="54" spans="1:19" s="1" customFormat="1">
      <c r="A54" s="18" t="s">
        <v>11</v>
      </c>
      <c r="B54" s="24">
        <f>SUM(B22:D22)</f>
        <v>202.85449332319999</v>
      </c>
      <c r="C54" s="24">
        <f>SUM(G22:I22)</f>
        <v>189.02067044845137</v>
      </c>
      <c r="D54" s="7">
        <f>(C54/$C$63)*100</f>
        <v>0.17732419026578</v>
      </c>
      <c r="E54" s="22">
        <f>IFERROR((C54/B54-1)*100,"-")</f>
        <v>-6.8195792206129475</v>
      </c>
      <c r="L54" s="15"/>
      <c r="M54" s="18"/>
      <c r="N54" s="17"/>
      <c r="O54" s="16"/>
      <c r="P54" s="15"/>
      <c r="Q54" s="15"/>
      <c r="R54" s="15"/>
      <c r="S54" s="15"/>
    </row>
    <row r="55" spans="1:19" s="1" customFormat="1">
      <c r="A55" s="25" t="s">
        <v>10</v>
      </c>
      <c r="B55" s="31">
        <f>SUM(B23:D23)</f>
        <v>9828.9383294040799</v>
      </c>
      <c r="C55" s="31">
        <f>SUM(G23:I23)</f>
        <v>45744.792523019569</v>
      </c>
      <c r="D55" s="33">
        <f>(C55/$C$63)*100</f>
        <v>42.914133537753571</v>
      </c>
      <c r="E55" s="30">
        <f>IFERROR((C55/B55-1)*100,"-")</f>
        <v>365.40929437078927</v>
      </c>
      <c r="L55" s="15"/>
      <c r="M55" s="25"/>
      <c r="N55" s="17"/>
      <c r="O55" s="16"/>
      <c r="P55" s="15"/>
      <c r="Q55" s="15"/>
      <c r="R55" s="15"/>
      <c r="S55" s="15"/>
    </row>
    <row r="56" spans="1:19" s="1" customFormat="1">
      <c r="A56" s="18" t="s">
        <v>9</v>
      </c>
      <c r="B56" s="24">
        <f>SUM(B24:D24)</f>
        <v>12928.518200045342</v>
      </c>
      <c r="C56" s="24">
        <f>SUM(G24:I24)</f>
        <v>12173.847047568017</v>
      </c>
      <c r="D56" s="7">
        <f>(C56/$C$63)*100</f>
        <v>11.420537050301956</v>
      </c>
      <c r="E56" s="22">
        <f>IFERROR((C56/B56-1)*100,"-")</f>
        <v>-5.8372594662447703</v>
      </c>
      <c r="L56" s="15"/>
      <c r="M56" s="18"/>
      <c r="N56" s="17"/>
      <c r="O56" s="16"/>
      <c r="P56" s="15"/>
      <c r="Q56" s="15"/>
      <c r="R56" s="15"/>
      <c r="S56" s="15"/>
    </row>
    <row r="57" spans="1:19" s="1" customFormat="1">
      <c r="A57" s="25" t="s">
        <v>8</v>
      </c>
      <c r="B57" s="31">
        <f>SUM(B25:D25)</f>
        <v>349.13537825360004</v>
      </c>
      <c r="C57" s="31">
        <f>SUM(G25:I25)</f>
        <v>377.75235393455</v>
      </c>
      <c r="D57" s="32">
        <f>(C57/$C$63)*100</f>
        <v>0.35437727590064849</v>
      </c>
      <c r="E57" s="30">
        <f>IFERROR((C57/B57-1)*100,"-")</f>
        <v>8.1965270389079858</v>
      </c>
      <c r="L57" s="15"/>
      <c r="M57" s="18"/>
      <c r="N57" s="17"/>
      <c r="O57" s="16"/>
      <c r="P57" s="15"/>
      <c r="Q57" s="15"/>
      <c r="R57" s="15"/>
      <c r="S57" s="15"/>
    </row>
    <row r="58" spans="1:19" s="1" customFormat="1">
      <c r="A58" s="18" t="s">
        <v>7</v>
      </c>
      <c r="B58" s="24">
        <f>SUM(B26:D26)</f>
        <v>1312.3396373748901</v>
      </c>
      <c r="C58" s="24">
        <f>SUM(G26:I26)</f>
        <v>1393.1245539722768</v>
      </c>
      <c r="D58" s="7">
        <f>(C58/$C$63)*100</f>
        <v>1.306918882926509</v>
      </c>
      <c r="E58" s="22">
        <f>IFERROR((C58/B58-1)*100,"-")</f>
        <v>6.1557933858481073</v>
      </c>
      <c r="L58" s="15"/>
      <c r="M58" s="18"/>
      <c r="N58" s="17"/>
      <c r="O58" s="16"/>
      <c r="P58" s="15"/>
      <c r="Q58" s="15"/>
      <c r="R58" s="15"/>
      <c r="S58" s="15"/>
    </row>
    <row r="59" spans="1:19" s="1" customFormat="1">
      <c r="A59" s="25" t="s">
        <v>6</v>
      </c>
      <c r="B59" s="31">
        <f>SUM(B27:D27)</f>
        <v>237.27816914300001</v>
      </c>
      <c r="C59" s="31">
        <f>SUM(G27:I27)</f>
        <v>7.5000000338324001E-3</v>
      </c>
      <c r="D59" s="27">
        <f>(C59/$C$63)*100</f>
        <v>7.0359047496625195E-6</v>
      </c>
      <c r="E59" s="30">
        <f>IFERROR((C59/B59-1)*100,"-")</f>
        <v>-99.996839152939813</v>
      </c>
      <c r="L59" s="15"/>
      <c r="M59" s="18"/>
      <c r="N59" s="17"/>
      <c r="O59" s="16"/>
      <c r="P59" s="15"/>
      <c r="Q59" s="15"/>
      <c r="R59" s="15"/>
      <c r="S59" s="15"/>
    </row>
    <row r="60" spans="1:19" s="1" customFormat="1">
      <c r="A60" s="18" t="s">
        <v>5</v>
      </c>
      <c r="B60" s="24">
        <f>SUM(B28:D28)</f>
        <v>1894.1744012868312</v>
      </c>
      <c r="C60" s="24">
        <f>SUM(G28:I28)</f>
        <v>1649.3843510361341</v>
      </c>
      <c r="D60" s="7">
        <f>(C60/$C$63)*100</f>
        <v>1.5473214849499426</v>
      </c>
      <c r="E60" s="22">
        <f>IFERROR((C60/B60-1)*100,"-")</f>
        <v>-12.92331107866287</v>
      </c>
      <c r="L60" s="15"/>
      <c r="M60" s="25"/>
      <c r="N60" s="17"/>
      <c r="O60" s="16"/>
      <c r="P60" s="15"/>
      <c r="Q60" s="15"/>
      <c r="R60" s="15"/>
      <c r="S60" s="15"/>
    </row>
    <row r="61" spans="1:19" s="1" customFormat="1">
      <c r="A61" s="29" t="s">
        <v>4</v>
      </c>
      <c r="B61" s="28">
        <f>SUM(B29:D29)</f>
        <v>7674.6955568369194</v>
      </c>
      <c r="C61" s="28">
        <f>SUM(G29:I29)</f>
        <v>5232.0600090272246</v>
      </c>
      <c r="D61" s="27">
        <f>(C61/$C$63)*100</f>
        <v>4.9083034269299048</v>
      </c>
      <c r="E61" s="26">
        <f>IFERROR((C61/B61-1)*100,"-")</f>
        <v>-31.827132812241643</v>
      </c>
      <c r="L61" s="15"/>
      <c r="M61" s="25"/>
      <c r="N61" s="17"/>
      <c r="O61" s="16"/>
      <c r="P61" s="15"/>
      <c r="Q61" s="15"/>
      <c r="R61" s="15"/>
      <c r="S61" s="15"/>
    </row>
    <row r="62" spans="1:19" s="1" customFormat="1" ht="13.5" thickBot="1">
      <c r="A62" s="18" t="s">
        <v>3</v>
      </c>
      <c r="B62" s="24">
        <f>SUM(B30:D30)</f>
        <v>8069.679804965419</v>
      </c>
      <c r="C62" s="24">
        <f>SUM(G30:I30)</f>
        <v>3965.1354303701933</v>
      </c>
      <c r="D62" s="23">
        <f>(C62/$C$63)*100</f>
        <v>3.7197753442330472</v>
      </c>
      <c r="E62" s="22">
        <f>IFERROR((C62/B62-1)*100,"-")</f>
        <v>-50.863782377952901</v>
      </c>
      <c r="F62" s="21"/>
      <c r="G62" s="20"/>
      <c r="H62" s="20"/>
      <c r="I62" s="20"/>
      <c r="J62" s="19"/>
      <c r="K62" s="19"/>
      <c r="L62" s="15"/>
      <c r="M62" s="18"/>
      <c r="N62" s="17"/>
      <c r="O62" s="16"/>
      <c r="P62" s="15"/>
      <c r="Q62" s="15"/>
      <c r="R62" s="15"/>
      <c r="S62" s="15"/>
    </row>
    <row r="63" spans="1:19" s="1" customFormat="1" ht="13.5" thickBot="1">
      <c r="A63" s="14" t="s">
        <v>2</v>
      </c>
      <c r="B63" s="13">
        <f>SUM(B42:B62)</f>
        <v>91774.409826296964</v>
      </c>
      <c r="C63" s="13">
        <f>SUM(C42:C62)</f>
        <v>106596.09958750708</v>
      </c>
      <c r="D63" s="12">
        <f>SUM(D42:D62)</f>
        <v>99.999999999999986</v>
      </c>
      <c r="E63" s="12">
        <f>IFERROR((C63/B63-1)*100,"-")</f>
        <v>16.150133560393787</v>
      </c>
      <c r="F63" s="6"/>
      <c r="G63" s="6"/>
      <c r="H63" s="6"/>
      <c r="I63" s="6"/>
      <c r="J63" s="6"/>
      <c r="K63" s="6"/>
      <c r="L63" s="2"/>
      <c r="M63" s="2"/>
      <c r="N63" s="11"/>
      <c r="O63" s="2"/>
      <c r="P63" s="2"/>
      <c r="Q63" s="2"/>
      <c r="R63" s="2"/>
      <c r="S63" s="2"/>
    </row>
    <row r="64" spans="1:19" s="1" customFormat="1">
      <c r="A64" s="10"/>
      <c r="B64" s="8"/>
      <c r="C64" s="8"/>
      <c r="D64" s="7"/>
      <c r="E64" s="7"/>
      <c r="F64" s="6"/>
      <c r="G64" s="6"/>
      <c r="H64" s="6"/>
      <c r="I64" s="6"/>
      <c r="J64" s="6"/>
      <c r="K64" s="6"/>
      <c r="L64" s="2"/>
      <c r="M64" s="2"/>
      <c r="N64" s="2"/>
      <c r="O64" s="2"/>
      <c r="P64" s="2"/>
      <c r="Q64" s="2"/>
      <c r="R64" s="2"/>
      <c r="S64" s="2"/>
    </row>
    <row r="65" spans="1:11" s="1" customFormat="1">
      <c r="A65" s="9" t="s">
        <v>1</v>
      </c>
      <c r="B65" s="8"/>
      <c r="C65" s="8"/>
      <c r="D65" s="7"/>
      <c r="E65" s="7"/>
      <c r="F65" s="6"/>
      <c r="G65" s="6"/>
      <c r="H65" s="6"/>
      <c r="I65" s="6"/>
      <c r="J65" s="6"/>
      <c r="K65" s="6"/>
    </row>
    <row r="66" spans="1:11" s="1" customFormat="1" ht="24.95" customHeight="1">
      <c r="A66" s="5" t="s">
        <v>0</v>
      </c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1" customFormat="1" ht="24.9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1" customFormat="1" ht="24.95" customHeight="1"/>
    <row r="69" spans="1:11" s="1" customFormat="1">
      <c r="B69" s="4"/>
      <c r="C69" s="4"/>
      <c r="D69" s="4"/>
      <c r="E69" s="4"/>
    </row>
    <row r="70" spans="1:11" s="1" customFormat="1">
      <c r="B70" s="4"/>
      <c r="C70" s="4"/>
      <c r="D70" s="4"/>
      <c r="E70" s="4"/>
    </row>
    <row r="72" spans="1:11" s="1" customFormat="1">
      <c r="B72" s="4"/>
      <c r="C72" s="4"/>
      <c r="D72" s="4"/>
      <c r="E72" s="4"/>
      <c r="F72" s="4"/>
      <c r="G72" s="4"/>
      <c r="H72" s="4"/>
      <c r="I72" s="4"/>
    </row>
    <row r="95" spans="2:2" s="1" customFormat="1">
      <c r="B95" s="3"/>
    </row>
    <row r="96" spans="2:2" s="1" customFormat="1">
      <c r="B96" s="3"/>
    </row>
    <row r="97" spans="2:2" s="1" customFormat="1">
      <c r="B97" s="3"/>
    </row>
    <row r="98" spans="2:2" s="1" customFormat="1">
      <c r="B98" s="3"/>
    </row>
    <row r="99" spans="2:2" s="1" customFormat="1">
      <c r="B99" s="3"/>
    </row>
    <row r="100" spans="2:2" s="1" customFormat="1">
      <c r="B100" s="3"/>
    </row>
    <row r="101" spans="2:2" s="1" customFormat="1">
      <c r="B101" s="3"/>
    </row>
    <row r="102" spans="2:2" s="1" customFormat="1">
      <c r="B102" s="3"/>
    </row>
    <row r="103" spans="2:2" s="1" customFormat="1">
      <c r="B103" s="3"/>
    </row>
    <row r="104" spans="2:2" s="1" customFormat="1">
      <c r="B104" s="3"/>
    </row>
    <row r="105" spans="2:2" s="1" customFormat="1">
      <c r="B105" s="3"/>
    </row>
    <row r="106" spans="2:2" s="1" customFormat="1">
      <c r="B106" s="3"/>
    </row>
    <row r="107" spans="2:2" s="1" customFormat="1">
      <c r="B107" s="3"/>
    </row>
    <row r="108" spans="2:2" s="1" customFormat="1">
      <c r="B108" s="3"/>
    </row>
    <row r="109" spans="2:2" s="1" customFormat="1">
      <c r="B109" s="3"/>
    </row>
    <row r="110" spans="2:2" s="1" customFormat="1">
      <c r="B110" s="3"/>
    </row>
    <row r="111" spans="2:2" s="1" customFormat="1">
      <c r="B111" s="3"/>
    </row>
    <row r="112" spans="2:2" s="1" customFormat="1">
      <c r="B112" s="3"/>
    </row>
  </sheetData>
  <mergeCells count="9">
    <mergeCell ref="A66:K67"/>
    <mergeCell ref="D38:D40"/>
    <mergeCell ref="E38:E40"/>
    <mergeCell ref="G7:I7"/>
    <mergeCell ref="B6:I6"/>
    <mergeCell ref="B38:C39"/>
    <mergeCell ref="K6:K8"/>
    <mergeCell ref="B7:F7"/>
    <mergeCell ref="J6:J8"/>
  </mergeCells>
  <printOptions horizontalCentered="1"/>
  <pageMargins left="0.5" right="0.5" top="0.75" bottom="0.5" header="0" footer="0"/>
  <pageSetup paperSize="9" scale="61" orientation="portrait" useFirstPageNumber="1" r:id="rId1"/>
  <headerFooter alignWithMargins="0">
    <oddFooter>&amp;R&amp;9 32</oddFooter>
  </headerFooter>
  <rowBreaks count="1" manualBreakCount="1">
    <brk id="6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2016-08-23T08:55:23Z</dcterms:created>
  <dcterms:modified xsi:type="dcterms:W3CDTF">2016-08-23T08:55:27Z</dcterms:modified>
</cp:coreProperties>
</file>