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21015" windowHeight="9975"/>
  </bookViews>
  <sheets>
    <sheet name="2a" sheetId="1" r:id="rId1"/>
  </sheets>
  <externalReferences>
    <externalReference r:id="rId2"/>
  </externalReferences>
  <definedNames>
    <definedName name="_xlnm.Print_Area" localSheetId="0">'2a'!$A$1:$M$65</definedName>
  </definedNames>
  <calcPr calcId="124519"/>
</workbook>
</file>

<file path=xl/calcChain.xml><?xml version="1.0" encoding="utf-8"?>
<calcChain xmlns="http://schemas.openxmlformats.org/spreadsheetml/2006/main">
  <c r="A3" i="1"/>
  <c r="L6"/>
  <c r="M6"/>
  <c r="B7"/>
  <c r="G7"/>
  <c r="B8"/>
  <c r="C8"/>
  <c r="D8"/>
  <c r="E8"/>
  <c r="F10"/>
  <c r="K10"/>
  <c r="M10"/>
  <c r="F11"/>
  <c r="K11"/>
  <c r="M11"/>
  <c r="F12"/>
  <c r="K12"/>
  <c r="M12"/>
  <c r="F13"/>
  <c r="K13"/>
  <c r="M13"/>
  <c r="F14"/>
  <c r="K14"/>
  <c r="M14"/>
  <c r="F15"/>
  <c r="K15"/>
  <c r="M15"/>
  <c r="F16"/>
  <c r="K16"/>
  <c r="M16"/>
  <c r="F17"/>
  <c r="K17"/>
  <c r="M17"/>
  <c r="F18"/>
  <c r="K18"/>
  <c r="M18"/>
  <c r="F19"/>
  <c r="K19"/>
  <c r="M19"/>
  <c r="F20"/>
  <c r="K20"/>
  <c r="M20"/>
  <c r="F21"/>
  <c r="K21"/>
  <c r="M21"/>
  <c r="F22"/>
  <c r="K22"/>
  <c r="M22"/>
  <c r="F23"/>
  <c r="K23"/>
  <c r="M23"/>
  <c r="F24"/>
  <c r="K24"/>
  <c r="L24"/>
  <c r="M24"/>
  <c r="F25"/>
  <c r="K25"/>
  <c r="L25"/>
  <c r="M25"/>
  <c r="F26"/>
  <c r="K26"/>
  <c r="L26"/>
  <c r="M26"/>
  <c r="F27"/>
  <c r="K27"/>
  <c r="L27"/>
  <c r="M27"/>
  <c r="F28"/>
  <c r="K28"/>
  <c r="L28"/>
  <c r="M28"/>
  <c r="F29"/>
  <c r="K29"/>
  <c r="L29"/>
  <c r="M29"/>
  <c r="F30"/>
  <c r="K30"/>
  <c r="L30"/>
  <c r="M30"/>
  <c r="B31"/>
  <c r="C31"/>
  <c r="D31"/>
  <c r="E31"/>
  <c r="F31"/>
  <c r="G31"/>
  <c r="H31"/>
  <c r="I31"/>
  <c r="J31"/>
  <c r="L10" s="1"/>
  <c r="K31"/>
  <c r="M31"/>
  <c r="L23" l="1"/>
  <c r="L22"/>
  <c r="L21"/>
  <c r="L20"/>
  <c r="L19"/>
  <c r="L18"/>
  <c r="L17"/>
  <c r="L16"/>
  <c r="L15"/>
  <c r="L14"/>
  <c r="L13"/>
  <c r="L12"/>
  <c r="L11"/>
  <c r="L31" s="1"/>
</calcChain>
</file>

<file path=xl/sharedStrings.xml><?xml version="1.0" encoding="utf-8"?>
<sst xmlns="http://schemas.openxmlformats.org/spreadsheetml/2006/main" count="36" uniqueCount="34">
  <si>
    <t xml:space="preserve">Sources of basic data: Board of Investments (BOI), Clark Development Corporation (CDC), Cagayan Economic Zone Authority (CEZA)
                                     Philippine Economic Zone Authority (PEZA), Subic Bay Metropolitan Aurhority (SBMA),
                                      Authority of the Freeport Area of Bataan (AFAB), and Board of Investments ARMM (BOI ARMM).                                   </t>
  </si>
  <si>
    <t>Details may not add up to totals due to rounding.</t>
  </si>
  <si>
    <t xml:space="preserve">Notes:   </t>
  </si>
  <si>
    <t>Total</t>
  </si>
  <si>
    <t>Others</t>
  </si>
  <si>
    <t>USA</t>
  </si>
  <si>
    <t>UK</t>
  </si>
  <si>
    <t>Thailand</t>
  </si>
  <si>
    <t>Taiwan</t>
  </si>
  <si>
    <t>Switzerland</t>
  </si>
  <si>
    <t>Singapore</t>
  </si>
  <si>
    <t>Netherlands</t>
  </si>
  <si>
    <t>Malaysia</t>
  </si>
  <si>
    <t>Korea</t>
  </si>
  <si>
    <t>Japan</t>
  </si>
  <si>
    <t>India</t>
  </si>
  <si>
    <t>Hongkong</t>
  </si>
  <si>
    <t>Germany</t>
  </si>
  <si>
    <t>France</t>
  </si>
  <si>
    <t>Denmark</t>
  </si>
  <si>
    <t>China, People's Republic of</t>
  </si>
  <si>
    <t>Cayman Islands</t>
  </si>
  <si>
    <t>Canada</t>
  </si>
  <si>
    <t>British Virgin Islands</t>
  </si>
  <si>
    <t>Australia</t>
  </si>
  <si>
    <t>Q4</t>
  </si>
  <si>
    <r>
      <t>Q3</t>
    </r>
    <r>
      <rPr>
        <b/>
        <vertAlign val="superscript"/>
        <sz val="10"/>
        <rFont val="Arial"/>
        <family val="2"/>
      </rPr>
      <t xml:space="preserve"> </t>
    </r>
  </si>
  <si>
    <t>Q2</t>
  </si>
  <si>
    <t>Q1</t>
  </si>
  <si>
    <t>Country</t>
  </si>
  <si>
    <t>Approved FI</t>
  </si>
  <si>
    <t>(in million pesos)</t>
  </si>
  <si>
    <t>Total Approved Foreign Investments by Country of Investor</t>
  </si>
  <si>
    <t>Table 2a</t>
  </si>
</sst>
</file>

<file path=xl/styles.xml><?xml version="1.0" encoding="utf-8"?>
<styleSheet xmlns="http://schemas.openxmlformats.org/spreadsheetml/2006/main">
  <numFmts count="9">
    <numFmt numFmtId="43" formatCode="_(* #,##0.00_);_(* \(#,##0.00\);_(* &quot;-&quot;??_);_(@_)"/>
    <numFmt numFmtId="164" formatCode="_(* #,##0.0_);_(* \(#,##0.0\);_(* &quot;-&quot;??_);_(@_)"/>
    <numFmt numFmtId="165" formatCode="#,##0.0"/>
    <numFmt numFmtId="166" formatCode="#,##0.00000000000"/>
    <numFmt numFmtId="167" formatCode="_(* #,##0_);_(* \(#,##0\);_(* &quot;-&quot;??_);_(@_)"/>
    <numFmt numFmtId="168" formatCode="#,##0.0_);[Red]\(#,##0.0\)"/>
    <numFmt numFmtId="169" formatCode="_(* #,##0.0_);_(* \(#,##0.0\);_(* &quot;-&quot;?_);_(@_)"/>
    <numFmt numFmtId="170" formatCode="#,##0;[Red]#,##0"/>
    <numFmt numFmtId="171" formatCode="General_)"/>
  </numFmts>
  <fonts count="17">
    <font>
      <sz val="10"/>
      <name val="Arial"/>
    </font>
    <font>
      <sz val="11"/>
      <color theme="1"/>
      <name val="Calibri"/>
      <family val="2"/>
      <scheme val="minor"/>
    </font>
    <font>
      <sz val="10"/>
      <name val="Arial"/>
    </font>
    <font>
      <sz val="10"/>
      <name val="Arial"/>
      <family val="2"/>
    </font>
    <font>
      <u/>
      <sz val="10"/>
      <name val="Arial"/>
      <family val="2"/>
    </font>
    <font>
      <u/>
      <sz val="10"/>
      <color indexed="9"/>
      <name val="Arial"/>
      <family val="2"/>
    </font>
    <font>
      <sz val="10"/>
      <color indexed="9"/>
      <name val="Arial"/>
      <family val="2"/>
    </font>
    <font>
      <b/>
      <sz val="10"/>
      <name val="Arial"/>
      <family val="2"/>
    </font>
    <font>
      <sz val="8"/>
      <name val="Arial"/>
      <family val="2"/>
    </font>
    <font>
      <i/>
      <sz val="8"/>
      <name val="Arial"/>
      <family val="2"/>
    </font>
    <font>
      <i/>
      <sz val="8"/>
      <color indexed="9"/>
      <name val="Arial"/>
      <family val="2"/>
    </font>
    <font>
      <i/>
      <sz val="8"/>
      <color rgb="FFFF0000"/>
      <name val="Arial"/>
      <family val="2"/>
    </font>
    <font>
      <vertAlign val="superscript"/>
      <sz val="8"/>
      <name val="Arial"/>
      <family val="2"/>
    </font>
    <font>
      <b/>
      <sz val="9"/>
      <name val="Arial"/>
      <family val="2"/>
    </font>
    <font>
      <b/>
      <vertAlign val="superscript"/>
      <sz val="10"/>
      <name val="Arial"/>
      <family val="2"/>
    </font>
    <font>
      <b/>
      <i/>
      <sz val="10"/>
      <name val="Arial"/>
      <family val="2"/>
    </font>
    <font>
      <sz val="12"/>
      <name val="Helv"/>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18">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s>
  <cellStyleXfs count="30">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10">
    <xf numFmtId="0" fontId="0" fillId="0" borderId="0" xfId="0"/>
    <xf numFmtId="0" fontId="3" fillId="2" borderId="0" xfId="0" applyFont="1" applyFill="1"/>
    <xf numFmtId="0" fontId="3" fillId="2" borderId="0" xfId="0" applyFont="1" applyFill="1" applyBorder="1"/>
    <xf numFmtId="0" fontId="0" fillId="0" borderId="0" xfId="0" applyBorder="1"/>
    <xf numFmtId="0" fontId="3" fillId="2" borderId="0" xfId="0" applyFont="1" applyFill="1" applyAlignment="1">
      <alignment wrapText="1"/>
    </xf>
    <xf numFmtId="0" fontId="4" fillId="2" borderId="0" xfId="0" applyFont="1" applyFill="1"/>
    <xf numFmtId="0" fontId="5" fillId="2" borderId="0" xfId="0" applyFont="1" applyFill="1"/>
    <xf numFmtId="0" fontId="6" fillId="2" borderId="0" xfId="0" applyFont="1" applyFill="1"/>
    <xf numFmtId="43" fontId="3" fillId="2" borderId="0" xfId="0" applyNumberFormat="1" applyFont="1" applyFill="1"/>
    <xf numFmtId="164" fontId="3" fillId="2" borderId="0" xfId="1" applyNumberFormat="1" applyFont="1" applyFill="1" applyAlignment="1">
      <alignment horizontal="right"/>
    </xf>
    <xf numFmtId="165" fontId="7" fillId="2" borderId="0" xfId="0" applyNumberFormat="1" applyFont="1" applyFill="1" applyBorder="1" applyAlignment="1">
      <alignment vertical="center"/>
    </xf>
    <xf numFmtId="164" fontId="3" fillId="2" borderId="0" xfId="0" applyNumberFormat="1" applyFont="1" applyFill="1"/>
    <xf numFmtId="0" fontId="8" fillId="2" borderId="0" xfId="0" applyFont="1" applyFill="1"/>
    <xf numFmtId="0" fontId="8" fillId="2" borderId="0" xfId="0" applyFont="1" applyFill="1" applyBorder="1"/>
    <xf numFmtId="0" fontId="8" fillId="2" borderId="0" xfId="0" applyFont="1" applyFill="1" applyBorder="1" applyAlignment="1">
      <alignment horizontal="left" wrapText="1"/>
    </xf>
    <xf numFmtId="43" fontId="8" fillId="2" borderId="0" xfId="1" applyFont="1" applyFill="1" applyBorder="1"/>
    <xf numFmtId="166" fontId="9" fillId="2" borderId="0" xfId="0" applyNumberFormat="1" applyFont="1" applyFill="1" applyBorder="1" applyAlignment="1">
      <alignment horizontal="left"/>
    </xf>
    <xf numFmtId="3" fontId="9" fillId="2" borderId="0" xfId="0" applyNumberFormat="1" applyFont="1" applyFill="1" applyBorder="1" applyAlignment="1"/>
    <xf numFmtId="0" fontId="8" fillId="2" borderId="0" xfId="0" applyFont="1" applyFill="1" applyBorder="1" applyAlignment="1"/>
    <xf numFmtId="4" fontId="9" fillId="2" borderId="0" xfId="0" quotePrefix="1" applyNumberFormat="1" applyFont="1" applyFill="1" applyBorder="1" applyAlignment="1"/>
    <xf numFmtId="3" fontId="9" fillId="2" borderId="0" xfId="0" quotePrefix="1" applyNumberFormat="1" applyFont="1" applyFill="1" applyBorder="1" applyAlignment="1"/>
    <xf numFmtId="165" fontId="10" fillId="2" borderId="0" xfId="0" quotePrefix="1" applyNumberFormat="1" applyFont="1" applyFill="1" applyBorder="1" applyAlignment="1"/>
    <xf numFmtId="43" fontId="11" fillId="2" borderId="0" xfId="1" quotePrefix="1" applyFont="1" applyFill="1" applyBorder="1" applyAlignment="1"/>
    <xf numFmtId="165" fontId="11" fillId="2" borderId="0" xfId="0" quotePrefix="1" applyNumberFormat="1" applyFont="1" applyFill="1" applyBorder="1" applyAlignment="1"/>
    <xf numFmtId="3" fontId="10" fillId="2" borderId="0" xfId="0" applyNumberFormat="1" applyFont="1" applyFill="1" applyBorder="1" applyAlignment="1"/>
    <xf numFmtId="165" fontId="10" fillId="2" borderId="0" xfId="0" applyNumberFormat="1" applyFont="1" applyFill="1" applyBorder="1"/>
    <xf numFmtId="165" fontId="10" fillId="2" borderId="0" xfId="0" applyNumberFormat="1" applyFont="1" applyFill="1" applyBorder="1" applyAlignment="1"/>
    <xf numFmtId="0" fontId="3" fillId="2" borderId="0" xfId="0" applyFont="1" applyFill="1" applyAlignment="1">
      <alignment vertical="center"/>
    </xf>
    <xf numFmtId="0" fontId="3" fillId="2" borderId="0" xfId="0" applyFont="1" applyFill="1" applyBorder="1" applyAlignment="1">
      <alignment vertical="center"/>
    </xf>
    <xf numFmtId="167" fontId="0" fillId="0" borderId="0" xfId="0" applyNumberFormat="1" applyBorder="1"/>
    <xf numFmtId="168" fontId="7" fillId="2" borderId="0" xfId="1" applyNumberFormat="1" applyFont="1" applyFill="1" applyBorder="1" applyAlignment="1">
      <alignment horizontal="right" vertical="center"/>
    </xf>
    <xf numFmtId="168" fontId="7" fillId="2" borderId="0" xfId="0" applyNumberFormat="1" applyFont="1" applyFill="1" applyBorder="1" applyAlignment="1">
      <alignment horizontal="right" vertical="center"/>
    </xf>
    <xf numFmtId="0" fontId="12" fillId="2" borderId="0" xfId="0" applyFont="1" applyFill="1" applyBorder="1" applyAlignment="1"/>
    <xf numFmtId="168" fontId="7" fillId="2" borderId="1" xfId="1" applyNumberFormat="1" applyFont="1" applyFill="1" applyBorder="1" applyAlignment="1">
      <alignment horizontal="right" vertical="center"/>
    </xf>
    <xf numFmtId="168" fontId="7" fillId="2" borderId="2" xfId="1" applyNumberFormat="1" applyFont="1" applyFill="1" applyBorder="1" applyAlignment="1">
      <alignment horizontal="right" vertical="center"/>
    </xf>
    <xf numFmtId="168" fontId="7" fillId="2" borderId="1" xfId="0" applyNumberFormat="1" applyFont="1" applyFill="1" applyBorder="1" applyAlignment="1">
      <alignment horizontal="right" vertical="center"/>
    </xf>
    <xf numFmtId="168" fontId="7" fillId="2" borderId="2" xfId="0" applyNumberFormat="1" applyFont="1" applyFill="1" applyBorder="1" applyAlignment="1">
      <alignment horizontal="right" vertical="center"/>
    </xf>
    <xf numFmtId="0" fontId="7" fillId="2" borderId="1" xfId="0" applyFont="1" applyFill="1" applyBorder="1" applyAlignment="1">
      <alignment horizontal="left" vertical="center" indent="1"/>
    </xf>
    <xf numFmtId="164" fontId="3" fillId="2" borderId="0" xfId="0" applyNumberFormat="1" applyFont="1" applyFill="1" applyBorder="1" applyAlignment="1">
      <alignment vertical="center"/>
    </xf>
    <xf numFmtId="43" fontId="3" fillId="2" borderId="0" xfId="0" applyNumberFormat="1" applyFont="1" applyFill="1" applyBorder="1" applyAlignment="1">
      <alignment vertical="center"/>
    </xf>
    <xf numFmtId="164" fontId="0" fillId="0" borderId="0" xfId="0" applyNumberFormat="1" applyBorder="1"/>
    <xf numFmtId="10" fontId="3" fillId="2" borderId="0" xfId="2" applyNumberFormat="1" applyFont="1" applyFill="1" applyBorder="1" applyAlignment="1">
      <alignment vertical="center"/>
    </xf>
    <xf numFmtId="164" fontId="3" fillId="0" borderId="0" xfId="3" applyNumberFormat="1" applyBorder="1"/>
    <xf numFmtId="165" fontId="7" fillId="0" borderId="0" xfId="3" applyNumberFormat="1" applyFont="1" applyFill="1" applyBorder="1" applyAlignment="1">
      <alignment vertical="center"/>
    </xf>
    <xf numFmtId="168" fontId="7" fillId="0" borderId="2" xfId="1" applyNumberFormat="1" applyFont="1" applyFill="1" applyBorder="1" applyAlignment="1">
      <alignment horizontal="right" vertical="center"/>
    </xf>
    <xf numFmtId="169" fontId="7" fillId="2" borderId="0" xfId="0" applyNumberFormat="1" applyFont="1" applyFill="1" applyBorder="1"/>
    <xf numFmtId="164" fontId="0" fillId="0" borderId="2" xfId="0" applyNumberFormat="1" applyBorder="1"/>
    <xf numFmtId="164" fontId="3" fillId="3" borderId="0" xfId="4" applyNumberFormat="1" applyFont="1" applyFill="1" applyAlignment="1">
      <alignment horizontal="right" vertical="center"/>
    </xf>
    <xf numFmtId="164" fontId="7" fillId="0" borderId="2" xfId="0" applyNumberFormat="1" applyFont="1" applyFill="1" applyBorder="1"/>
    <xf numFmtId="164" fontId="3" fillId="3" borderId="0" xfId="1" applyNumberFormat="1" applyFont="1" applyFill="1" applyAlignment="1">
      <alignment horizontal="right" vertical="center"/>
    </xf>
    <xf numFmtId="164" fontId="0" fillId="0" borderId="2" xfId="0" applyNumberFormat="1" applyFill="1" applyBorder="1"/>
    <xf numFmtId="165" fontId="7" fillId="0" borderId="0" xfId="0" applyNumberFormat="1" applyFont="1" applyFill="1" applyBorder="1" applyAlignment="1">
      <alignment vertical="center"/>
    </xf>
    <xf numFmtId="164" fontId="3" fillId="4" borderId="0" xfId="4" applyNumberFormat="1" applyFont="1" applyFill="1" applyBorder="1" applyAlignment="1">
      <alignment horizontal="right" vertical="center"/>
    </xf>
    <xf numFmtId="0" fontId="1" fillId="0" borderId="0" xfId="5" applyBorder="1"/>
    <xf numFmtId="168" fontId="7" fillId="5" borderId="0" xfId="1" applyNumberFormat="1" applyFont="1" applyFill="1" applyBorder="1" applyAlignment="1">
      <alignment horizontal="right" vertical="center"/>
    </xf>
    <xf numFmtId="169" fontId="7" fillId="5" borderId="0" xfId="0" applyNumberFormat="1" applyFont="1" applyFill="1" applyBorder="1"/>
    <xf numFmtId="164" fontId="3" fillId="5" borderId="0" xfId="4" applyNumberFormat="1" applyFont="1" applyFill="1" applyAlignment="1">
      <alignment horizontal="right" vertical="center"/>
    </xf>
    <xf numFmtId="164" fontId="3" fillId="5" borderId="0" xfId="1" applyNumberFormat="1" applyFont="1" applyFill="1" applyAlignment="1">
      <alignment horizontal="right" vertical="center"/>
    </xf>
    <xf numFmtId="169" fontId="0" fillId="5" borderId="0" xfId="0" applyNumberFormat="1" applyFill="1" applyBorder="1"/>
    <xf numFmtId="165" fontId="7" fillId="5" borderId="0" xfId="0" applyNumberFormat="1" applyFont="1" applyFill="1" applyBorder="1" applyAlignment="1">
      <alignment vertical="center"/>
    </xf>
    <xf numFmtId="168" fontId="7" fillId="0" borderId="0" xfId="1" applyNumberFormat="1" applyFont="1" applyFill="1" applyBorder="1" applyAlignment="1">
      <alignment horizontal="right" vertical="center"/>
    </xf>
    <xf numFmtId="164" fontId="3" fillId="2" borderId="0" xfId="4" applyNumberFormat="1" applyFont="1" applyFill="1" applyAlignment="1">
      <alignment horizontal="right" vertical="center"/>
    </xf>
    <xf numFmtId="169" fontId="7" fillId="0" borderId="0" xfId="0" applyNumberFormat="1" applyFont="1" applyFill="1" applyBorder="1"/>
    <xf numFmtId="164" fontId="3" fillId="2" borderId="0" xfId="1" applyNumberFormat="1" applyFont="1" applyFill="1" applyAlignment="1">
      <alignment horizontal="right" vertical="center"/>
    </xf>
    <xf numFmtId="169" fontId="0" fillId="0" borderId="0" xfId="0" applyNumberFormat="1" applyFill="1" applyBorder="1"/>
    <xf numFmtId="164" fontId="3" fillId="2" borderId="0" xfId="4" applyNumberFormat="1" applyFont="1" applyFill="1" applyBorder="1" applyAlignment="1">
      <alignment horizontal="right" vertical="center"/>
    </xf>
    <xf numFmtId="168" fontId="7" fillId="4" borderId="0" xfId="1" applyNumberFormat="1" applyFont="1" applyFill="1" applyBorder="1" applyAlignment="1">
      <alignment horizontal="right" vertical="center"/>
    </xf>
    <xf numFmtId="164" fontId="7" fillId="5" borderId="0" xfId="4" applyNumberFormat="1" applyFont="1" applyFill="1" applyAlignment="1">
      <alignment horizontal="right" vertical="center"/>
    </xf>
    <xf numFmtId="169" fontId="0" fillId="2" borderId="0" xfId="0" applyNumberFormat="1" applyFill="1" applyBorder="1"/>
    <xf numFmtId="164" fontId="3" fillId="4" borderId="0" xfId="4" applyNumberFormat="1" applyFont="1" applyFill="1" applyAlignment="1">
      <alignment horizontal="right" vertical="center"/>
    </xf>
    <xf numFmtId="169" fontId="7" fillId="4" borderId="0" xfId="0" applyNumberFormat="1" applyFont="1" applyFill="1" applyBorder="1"/>
    <xf numFmtId="164" fontId="3" fillId="4" borderId="0" xfId="1" quotePrefix="1" applyNumberFormat="1" applyFont="1" applyFill="1" applyAlignment="1">
      <alignment horizontal="center" vertical="center"/>
    </xf>
    <xf numFmtId="169" fontId="0" fillId="4" borderId="0" xfId="0" applyNumberFormat="1" applyFill="1" applyBorder="1"/>
    <xf numFmtId="165" fontId="7" fillId="4" borderId="0" xfId="0" applyNumberFormat="1" applyFont="1" applyFill="1" applyBorder="1" applyAlignment="1">
      <alignment vertical="center"/>
    </xf>
    <xf numFmtId="164" fontId="3" fillId="4" borderId="0" xfId="1" applyNumberFormat="1" applyFont="1" applyFill="1" applyAlignment="1">
      <alignment horizontal="right" vertical="center"/>
    </xf>
    <xf numFmtId="165" fontId="3" fillId="2" borderId="0" xfId="0" applyNumberFormat="1" applyFont="1" applyFill="1" applyBorder="1" applyAlignment="1">
      <alignment vertical="center"/>
    </xf>
    <xf numFmtId="164" fontId="0" fillId="0" borderId="0" xfId="0" applyNumberFormat="1" applyBorder="1" applyAlignment="1">
      <alignment vertical="center"/>
    </xf>
    <xf numFmtId="169" fontId="0" fillId="4" borderId="0" xfId="0" applyNumberFormat="1" applyFill="1" applyBorder="1" applyAlignment="1">
      <alignment horizontal="right"/>
    </xf>
    <xf numFmtId="169" fontId="0" fillId="2" borderId="0" xfId="0" applyNumberFormat="1" applyFill="1" applyBorder="1" applyAlignment="1">
      <alignment horizontal="right"/>
    </xf>
    <xf numFmtId="164" fontId="0" fillId="0" borderId="0" xfId="0" applyNumberFormat="1" applyBorder="1" applyAlignment="1"/>
    <xf numFmtId="164" fontId="3" fillId="2" borderId="0" xfId="4" applyNumberFormat="1" applyFont="1" applyFill="1" applyAlignment="1">
      <alignment horizontal="right"/>
    </xf>
    <xf numFmtId="167" fontId="0" fillId="0" borderId="0" xfId="0" applyNumberFormat="1" applyAlignment="1"/>
    <xf numFmtId="0" fontId="7" fillId="2" borderId="0" xfId="0" applyFont="1" applyFill="1" applyBorder="1" applyAlignment="1">
      <alignment wrapText="1"/>
    </xf>
    <xf numFmtId="168" fontId="7" fillId="2"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xf>
    <xf numFmtId="0" fontId="7" fillId="2" borderId="3" xfId="0" applyFont="1" applyFill="1" applyBorder="1" applyAlignment="1">
      <alignment horizontal="center" vertical="center"/>
    </xf>
    <xf numFmtId="168" fontId="3" fillId="2" borderId="0" xfId="0" applyNumberFormat="1" applyFont="1" applyFill="1" applyBorder="1" applyAlignment="1">
      <alignment vertical="center"/>
    </xf>
    <xf numFmtId="168" fontId="13" fillId="2" borderId="4"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3" fontId="7" fillId="2" borderId="6" xfId="0" applyNumberFormat="1" applyFont="1" applyFill="1" applyBorder="1" applyAlignment="1">
      <alignment horizontal="center" vertical="center"/>
    </xf>
    <xf numFmtId="3" fontId="7" fillId="2" borderId="7" xfId="0" applyNumberFormat="1" applyFont="1" applyFill="1" applyBorder="1" applyAlignment="1">
      <alignment horizontal="center" vertical="center"/>
    </xf>
    <xf numFmtId="0" fontId="7" fillId="2" borderId="7" xfId="0" applyFont="1" applyFill="1" applyBorder="1" applyAlignment="1">
      <alignment horizontal="center" vertical="center"/>
    </xf>
    <xf numFmtId="168" fontId="13" fillId="2" borderId="8" xfId="0" applyNumberFormat="1" applyFont="1" applyFill="1" applyBorder="1" applyAlignment="1">
      <alignment horizontal="center" vertical="center" wrapText="1"/>
    </xf>
    <xf numFmtId="3" fontId="7" fillId="2" borderId="9"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12" xfId="0" applyFont="1" applyFill="1" applyBorder="1" applyAlignment="1">
      <alignment horizontal="center" vertical="center"/>
    </xf>
    <xf numFmtId="168" fontId="13" fillId="2" borderId="13"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3" fontId="7" fillId="2" borderId="15" xfId="0" applyNumberFormat="1" applyFont="1" applyFill="1" applyBorder="1" applyAlignment="1">
      <alignment horizontal="center" vertical="center"/>
    </xf>
    <xf numFmtId="3" fontId="7" fillId="2" borderId="16"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xf>
    <xf numFmtId="3" fontId="7" fillId="2" borderId="17" xfId="0" applyNumberFormat="1" applyFont="1" applyFill="1" applyBorder="1" applyAlignment="1">
      <alignment horizontal="center" vertical="center"/>
    </xf>
    <xf numFmtId="0" fontId="15" fillId="2" borderId="0" xfId="0" applyFont="1" applyFill="1" applyBorder="1" applyAlignment="1">
      <alignment vertical="center"/>
    </xf>
    <xf numFmtId="167" fontId="3" fillId="2" borderId="0" xfId="0" applyNumberFormat="1" applyFont="1" applyFill="1" applyBorder="1" applyAlignment="1">
      <alignment vertical="center"/>
    </xf>
    <xf numFmtId="170" fontId="7" fillId="2" borderId="0" xfId="0" applyNumberFormat="1" applyFont="1" applyFill="1" applyBorder="1" applyAlignment="1">
      <alignment horizontal="left" vertical="center"/>
    </xf>
    <xf numFmtId="0" fontId="7" fillId="2" borderId="0" xfId="0" applyFont="1" applyFill="1" applyBorder="1" applyAlignment="1">
      <alignment vertical="center"/>
    </xf>
  </cellXfs>
  <cellStyles count="30">
    <cellStyle name="Comma" xfId="1" builtinId="3"/>
    <cellStyle name="Comma 2" xfId="4"/>
    <cellStyle name="Comma 3" xfId="6"/>
    <cellStyle name="Comma 3 2" xfId="7"/>
    <cellStyle name="Comma 4" xfId="8"/>
    <cellStyle name="Comma 4 2" xfId="9"/>
    <cellStyle name="Comma 5" xfId="10"/>
    <cellStyle name="Normal" xfId="0" builtinId="0"/>
    <cellStyle name="Normal 2" xfId="11"/>
    <cellStyle name="Normal 2 2" xfId="3"/>
    <cellStyle name="Normal 2 3" xfId="12"/>
    <cellStyle name="Normal 2 3 2" xfId="13"/>
    <cellStyle name="Normal 2 4" xfId="14"/>
    <cellStyle name="Normal 3" xfId="15"/>
    <cellStyle name="Normal 3 2" xfId="16"/>
    <cellStyle name="Normal 4" xfId="5"/>
    <cellStyle name="Normal 5" xfId="17"/>
    <cellStyle name="Normal 5 2" xfId="18"/>
    <cellStyle name="Normal 6" xfId="19"/>
    <cellStyle name="Percent" xfId="2" builtinId="5"/>
    <cellStyle name="Percent 2" xfId="20"/>
    <cellStyle name="Percent 2 2" xfId="21"/>
    <cellStyle name="Percent 2 3" xfId="22"/>
    <cellStyle name="Percent 2 3 2" xfId="23"/>
    <cellStyle name="Percent 2 4" xfId="24"/>
    <cellStyle name="Percent 3" xfId="25"/>
    <cellStyle name="Percent 3 2" xfId="26"/>
    <cellStyle name="Percent 4" xfId="27"/>
    <cellStyle name="Percent 4 2" xfId="28"/>
    <cellStyle name="Percent 5" xfId="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Figure 2b
Total Approved FDIs by Country of Investor
Sem1 2008 and Sem1 2009</a:t>
            </a:r>
          </a:p>
        </c:rich>
      </c:tx>
      <c:spPr>
        <a:noFill/>
        <a:ln w="25400">
          <a:noFill/>
        </a:ln>
      </c:spPr>
    </c:title>
    <c:view3D>
      <c:rotY val="30"/>
      <c:perspective val="0"/>
    </c:view3D>
    <c:plotArea>
      <c:layout/>
      <c:pie3DChart>
        <c:varyColors val="1"/>
        <c:ser>
          <c:idx val="0"/>
          <c:order val="0"/>
          <c:spPr>
            <a:solidFill>
              <a:srgbClr val="9999FF"/>
            </a:solidFill>
            <a:ln w="12700">
              <a:solidFill>
                <a:srgbClr val="000000"/>
              </a:solidFill>
              <a:prstDash val="solid"/>
            </a:ln>
          </c:spPr>
          <c:explosion val="25"/>
          <c:dPt>
            <c:idx val="0"/>
            <c:spPr>
              <a:solidFill>
                <a:srgbClr val="9999FF"/>
              </a:solidFill>
              <a:ln w="12700">
                <a:solidFill>
                  <a:srgbClr val="000000"/>
                </a:solidFill>
                <a:prstDash val="solid"/>
              </a:ln>
            </c:spPr>
          </c:dPt>
          <c:dLbls>
            <c:dLbl>
              <c:idx val="0"/>
              <c:tx>
                <c:rich>
                  <a:bodyPr/>
                  <a:lstStyle/>
                  <a:p>
                    <a:pPr>
                      <a:defRPr sz="225" b="0" i="0" u="none" strike="noStrike" baseline="0">
                        <a:solidFill>
                          <a:srgbClr val="000000"/>
                        </a:solidFill>
                        <a:latin typeface="Arial"/>
                        <a:ea typeface="Arial"/>
                        <a:cs typeface="Arial"/>
                      </a:defRPr>
                    </a:pPr>
                    <a:r>
                      <a:t>Australia
1.8%</a:t>
                    </a:r>
                  </a:p>
                </c:rich>
              </c:tx>
              <c:spPr>
                <a:noFill/>
                <a:ln w="25400">
                  <a:noFill/>
                </a:ln>
              </c:spPr>
              <c:dLblPos val="bestFit"/>
            </c:dLbl>
            <c:dLbl>
              <c:idx val="1"/>
              <c:tx>
                <c:rich>
                  <a:bodyPr/>
                  <a:lstStyle/>
                  <a:p>
                    <a:pPr>
                      <a:defRPr sz="225" b="0" i="0" u="none" strike="noStrike" baseline="0">
                        <a:solidFill>
                          <a:srgbClr val="000000"/>
                        </a:solidFill>
                        <a:latin typeface="Arial"/>
                        <a:ea typeface="Arial"/>
                        <a:cs typeface="Arial"/>
                      </a:defRPr>
                    </a:pPr>
                    <a:r>
                      <a:t>British Virgin Is
3.5%</a:t>
                    </a:r>
                  </a:p>
                </c:rich>
              </c:tx>
              <c:spPr>
                <a:noFill/>
                <a:ln w="25400">
                  <a:noFill/>
                </a:ln>
              </c:spPr>
              <c:dLblPos val="bestFit"/>
            </c:dLbl>
            <c:dLbl>
              <c:idx val="2"/>
              <c:tx>
                <c:rich>
                  <a:bodyPr/>
                  <a:lstStyle/>
                  <a:p>
                    <a:pPr>
                      <a:defRPr sz="225" b="0" i="0" u="none" strike="noStrike" baseline="0">
                        <a:solidFill>
                          <a:srgbClr val="000000"/>
                        </a:solidFill>
                        <a:latin typeface="Arial"/>
                        <a:ea typeface="Arial"/>
                        <a:cs typeface="Arial"/>
                      </a:defRPr>
                    </a:pPr>
                    <a:r>
                      <a:t>Germany
0.3%</a:t>
                    </a:r>
                  </a:p>
                </c:rich>
              </c:tx>
              <c:spPr>
                <a:noFill/>
                <a:ln w="25400">
                  <a:noFill/>
                </a:ln>
              </c:spPr>
              <c:dLblPos val="bestFit"/>
            </c:dLbl>
            <c:dLbl>
              <c:idx val="3"/>
              <c:tx>
                <c:rich>
                  <a:bodyPr/>
                  <a:lstStyle/>
                  <a:p>
                    <a:pPr>
                      <a:defRPr sz="225" b="0" i="0" u="none" strike="noStrike" baseline="0">
                        <a:solidFill>
                          <a:srgbClr val="000000"/>
                        </a:solidFill>
                        <a:latin typeface="Arial"/>
                        <a:ea typeface="Arial"/>
                        <a:cs typeface="Arial"/>
                      </a:defRPr>
                    </a:pPr>
                    <a:r>
                      <a:t>Hongkong
16.1%</a:t>
                    </a:r>
                  </a:p>
                </c:rich>
              </c:tx>
              <c:spPr>
                <a:noFill/>
                <a:ln w="25400">
                  <a:noFill/>
                </a:ln>
              </c:spPr>
              <c:dLblPos val="bestFit"/>
            </c:dLbl>
            <c:dLbl>
              <c:idx val="4"/>
              <c:tx>
                <c:rich>
                  <a:bodyPr/>
                  <a:lstStyle/>
                  <a:p>
                    <a:pPr>
                      <a:defRPr sz="225" b="0" i="0" u="none" strike="noStrike" baseline="0">
                        <a:solidFill>
                          <a:srgbClr val="000000"/>
                        </a:solidFill>
                        <a:latin typeface="Arial"/>
                        <a:ea typeface="Arial"/>
                        <a:cs typeface="Arial"/>
                      </a:defRPr>
                    </a:pPr>
                    <a:r>
                      <a:t>Japan
14.1%</a:t>
                    </a:r>
                  </a:p>
                </c:rich>
              </c:tx>
              <c:spPr>
                <a:noFill/>
                <a:ln w="25400">
                  <a:noFill/>
                </a:ln>
              </c:spPr>
              <c:dLblPos val="bestFit"/>
            </c:dLbl>
            <c:dLbl>
              <c:idx val="5"/>
              <c:tx>
                <c:rich>
                  <a:bodyPr/>
                  <a:lstStyle/>
                  <a:p>
                    <a:pPr>
                      <a:defRPr sz="225" b="0" i="0" u="none" strike="noStrike" baseline="0">
                        <a:solidFill>
                          <a:srgbClr val="000000"/>
                        </a:solidFill>
                        <a:latin typeface="Arial"/>
                        <a:ea typeface="Arial"/>
                        <a:cs typeface="Arial"/>
                      </a:defRPr>
                    </a:pPr>
                    <a:r>
                      <a:t>Korea
22.7%</a:t>
                    </a:r>
                  </a:p>
                </c:rich>
              </c:tx>
              <c:spPr>
                <a:noFill/>
                <a:ln w="25400">
                  <a:noFill/>
                </a:ln>
              </c:spPr>
              <c:dLblPos val="bestFit"/>
            </c:dLbl>
            <c:dLbl>
              <c:idx val="6"/>
              <c:tx>
                <c:rich>
                  <a:bodyPr/>
                  <a:lstStyle/>
                  <a:p>
                    <a:pPr>
                      <a:defRPr sz="225" b="0" i="0" u="none" strike="noStrike" baseline="0">
                        <a:solidFill>
                          <a:srgbClr val="000000"/>
                        </a:solidFill>
                        <a:latin typeface="Arial"/>
                        <a:ea typeface="Arial"/>
                        <a:cs typeface="Arial"/>
                      </a:defRPr>
                    </a:pPr>
                    <a:r>
                      <a:t>Netherlands
7.7%</a:t>
                    </a:r>
                  </a:p>
                </c:rich>
              </c:tx>
              <c:spPr>
                <a:noFill/>
                <a:ln w="25400">
                  <a:noFill/>
                </a:ln>
              </c:spPr>
              <c:dLblPos val="bestFit"/>
            </c:dLbl>
            <c:dLbl>
              <c:idx val="7"/>
              <c:tx>
                <c:rich>
                  <a:bodyPr/>
                  <a:lstStyle/>
                  <a:p>
                    <a:pPr>
                      <a:defRPr sz="225" b="0" i="0" u="none" strike="noStrike" baseline="0">
                        <a:solidFill>
                          <a:srgbClr val="000000"/>
                        </a:solidFill>
                        <a:latin typeface="Arial"/>
                        <a:ea typeface="Arial"/>
                        <a:cs typeface="Arial"/>
                      </a:defRPr>
                    </a:pPr>
                    <a:r>
                      <a:t>PROC
1.4%</a:t>
                    </a:r>
                  </a:p>
                </c:rich>
              </c:tx>
              <c:spPr>
                <a:noFill/>
                <a:ln w="25400">
                  <a:noFill/>
                </a:ln>
              </c:spPr>
              <c:dLblPos val="bestFit"/>
            </c:dLbl>
            <c:dLbl>
              <c:idx val="8"/>
              <c:tx>
                <c:rich>
                  <a:bodyPr/>
                  <a:lstStyle/>
                  <a:p>
                    <a:pPr>
                      <a:defRPr sz="225" b="0" i="0" u="none" strike="noStrike" baseline="0">
                        <a:solidFill>
                          <a:srgbClr val="000000"/>
                        </a:solidFill>
                        <a:latin typeface="Arial"/>
                        <a:ea typeface="Arial"/>
                        <a:cs typeface="Arial"/>
                      </a:defRPr>
                    </a:pPr>
                    <a:r>
                      <a:t>Singapore
1.9%</a:t>
                    </a:r>
                  </a:p>
                </c:rich>
              </c:tx>
              <c:spPr>
                <a:noFill/>
                <a:ln w="25400">
                  <a:noFill/>
                </a:ln>
              </c:spPr>
              <c:dLblPos val="bestFit"/>
            </c:dLbl>
            <c:dLbl>
              <c:idx val="9"/>
              <c:tx>
                <c:rich>
                  <a:bodyPr/>
                  <a:lstStyle/>
                  <a:p>
                    <a:pPr>
                      <a:defRPr sz="225" b="0" i="0" u="none" strike="noStrike" baseline="0">
                        <a:solidFill>
                          <a:srgbClr val="000000"/>
                        </a:solidFill>
                        <a:latin typeface="Arial"/>
                        <a:ea typeface="Arial"/>
                        <a:cs typeface="Arial"/>
                      </a:defRPr>
                    </a:pPr>
                    <a:r>
                      <a:t>Switzerland
3.0%</a:t>
                    </a:r>
                  </a:p>
                </c:rich>
              </c:tx>
              <c:spPr>
                <a:noFill/>
                <a:ln w="25400">
                  <a:noFill/>
                </a:ln>
              </c:spPr>
              <c:dLblPos val="bestFit"/>
            </c:dLbl>
            <c:dLbl>
              <c:idx val="10"/>
              <c:tx>
                <c:rich>
                  <a:bodyPr/>
                  <a:lstStyle/>
                  <a:p>
                    <a:pPr>
                      <a:defRPr sz="225" b="0" i="0" u="none" strike="noStrike" baseline="0">
                        <a:solidFill>
                          <a:srgbClr val="000000"/>
                        </a:solidFill>
                        <a:latin typeface="Arial"/>
                        <a:ea typeface="Arial"/>
                        <a:cs typeface="Arial"/>
                      </a:defRPr>
                    </a:pPr>
                    <a:r>
                      <a:t>USA
9.2%</a:t>
                    </a:r>
                  </a:p>
                </c:rich>
              </c:tx>
              <c:spPr>
                <a:noFill/>
                <a:ln w="25400">
                  <a:noFill/>
                </a:ln>
              </c:spPr>
              <c:dLblPos val="bestFit"/>
            </c:dLbl>
            <c:dLbl>
              <c:idx val="11"/>
              <c:tx>
                <c:rich>
                  <a:bodyPr/>
                  <a:lstStyle/>
                  <a:p>
                    <a:pPr>
                      <a:defRPr sz="225" b="0" i="0" u="none" strike="noStrike" baseline="0">
                        <a:solidFill>
                          <a:srgbClr val="000000"/>
                        </a:solidFill>
                        <a:latin typeface="Arial"/>
                        <a:ea typeface="Arial"/>
                        <a:cs typeface="Arial"/>
                      </a:defRPr>
                    </a:pPr>
                    <a:r>
                      <a:t>UK
13.5%</a:t>
                    </a:r>
                  </a:p>
                </c:rich>
              </c:tx>
              <c:spPr>
                <a:noFill/>
                <a:ln w="25400">
                  <a:noFill/>
                </a:ln>
              </c:spPr>
              <c:dLblPos val="bestFit"/>
            </c:dLbl>
            <c:dLbl>
              <c:idx val="12"/>
              <c:tx>
                <c:rich>
                  <a:bodyPr/>
                  <a:lstStyle/>
                  <a:p>
                    <a:pPr>
                      <a:defRPr sz="225" b="0" i="0" u="none" strike="noStrike" baseline="0">
                        <a:solidFill>
                          <a:srgbClr val="000000"/>
                        </a:solidFill>
                        <a:latin typeface="Arial"/>
                        <a:ea typeface="Arial"/>
                        <a:cs typeface="Arial"/>
                      </a:defRPr>
                    </a:pPr>
                    <a:r>
                      <a:t>Others
5.3%</a:t>
                    </a:r>
                  </a:p>
                </c:rich>
              </c:tx>
              <c:spPr>
                <a:noFill/>
                <a:ln w="25400">
                  <a:noFill/>
                </a:ln>
              </c:spPr>
              <c:dLblPos val="bestFit"/>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en-US"/>
              </a:p>
            </c:txPr>
            <c:showCatName val="1"/>
            <c:showPercent val="1"/>
            <c:showLeaderLines val="1"/>
          </c:dLbls>
          <c:cat>
            <c:numRef>
              <c:f>'2a'!#REF!</c:f>
              <c:numCache>
                <c:formatCode>General</c:formatCode>
                <c:ptCount val="1"/>
                <c:pt idx="0">
                  <c:v>1</c:v>
                </c:pt>
              </c:numCache>
            </c:numRef>
          </c:cat>
          <c:val>
            <c:numRef>
              <c:f>'2a'!#REF!</c:f>
              <c:numCache>
                <c:formatCode>General</c:formatCode>
                <c:ptCount val="1"/>
                <c:pt idx="0">
                  <c:v>1</c:v>
                </c:pt>
              </c:numCache>
            </c:numRef>
          </c:val>
        </c:ser>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781050</xdr:colOff>
      <xdr:row>56</xdr:row>
      <xdr:rowOff>0</xdr:rowOff>
    </xdr:from>
    <xdr:to>
      <xdr:col>7</xdr:col>
      <xdr:colOff>0</xdr:colOff>
      <xdr:row>56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371475</xdr:colOff>
      <xdr:row>37</xdr:row>
      <xdr:rowOff>114300</xdr:rowOff>
    </xdr:from>
    <xdr:to>
      <xdr:col>10</xdr:col>
      <xdr:colOff>161925</xdr:colOff>
      <xdr:row>64</xdr:row>
      <xdr:rowOff>38100</xdr:rowOff>
    </xdr:to>
    <xdr:pic>
      <xdr:nvPicPr>
        <xdr:cNvPr id="3" name="Picture 1"/>
        <xdr:cNvPicPr>
          <a:picLocks noChangeAspect="1"/>
        </xdr:cNvPicPr>
      </xdr:nvPicPr>
      <xdr:blipFill>
        <a:blip xmlns:r="http://schemas.openxmlformats.org/officeDocument/2006/relationships" r:embed="rId2"/>
        <a:srcRect/>
        <a:stretch>
          <a:fillRect/>
        </a:stretch>
      </xdr:blipFill>
      <xdr:spPr bwMode="auto">
        <a:xfrm>
          <a:off x="962025" y="6105525"/>
          <a:ext cx="5105400" cy="3971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4\4Qtr2014\7.3%20%20Q4%202014%20FI%20Tables_for%20sub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a-1"/>
      <sheetName val="1a-2"/>
      <sheetName val="1b"/>
      <sheetName val="1c"/>
      <sheetName val="2b"/>
      <sheetName val="3a"/>
      <sheetName val="3b"/>
      <sheetName val="4a"/>
      <sheetName val="4b"/>
      <sheetName val="5a"/>
      <sheetName val="5b"/>
      <sheetName val="6a"/>
      <sheetName val="6b"/>
      <sheetName val="7a"/>
      <sheetName val="7b"/>
      <sheetName val="8ab"/>
      <sheetName val="9ab"/>
      <sheetName val="10ab"/>
      <sheetName val="11ab"/>
      <sheetName val="12ab"/>
      <sheetName val="13a"/>
      <sheetName val="13b"/>
      <sheetName val="14a"/>
      <sheetName val="14b"/>
    </sheetNames>
    <sheetDataSet>
      <sheetData sheetId="0"/>
      <sheetData sheetId="1"/>
      <sheetData sheetId="2">
        <row r="3">
          <cell r="A3" t="str">
            <v>First Quarter 2013 to Fourth Quarter 2014</v>
          </cell>
        </row>
        <row r="6">
          <cell r="L6" t="str">
            <v>Percent to Total Q4 2014</v>
          </cell>
          <cell r="M6" t="str">
            <v>Growth Rate
Q4 2013  - Q4 2014</v>
          </cell>
        </row>
        <row r="7">
          <cell r="B7">
            <v>2013</v>
          </cell>
          <cell r="G7">
            <v>2014</v>
          </cell>
        </row>
        <row r="8">
          <cell r="B8" t="str">
            <v>Q1</v>
          </cell>
          <cell r="C8" t="str">
            <v>Q2</v>
          </cell>
          <cell r="D8" t="str">
            <v>Q3</v>
          </cell>
          <cell r="E8" t="str">
            <v>Q4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65"/>
  <sheetViews>
    <sheetView tabSelected="1" view="pageBreakPreview" zoomScale="110" zoomScaleSheetLayoutView="110" workbookViewId="0">
      <selection activeCell="L45" sqref="L45"/>
    </sheetView>
  </sheetViews>
  <sheetFormatPr defaultColWidth="8.85546875" defaultRowHeight="12.75"/>
  <cols>
    <col min="1" max="1" width="19.140625" style="1" customWidth="1"/>
    <col min="2" max="4" width="9.85546875" style="1" customWidth="1"/>
    <col min="5" max="5" width="10.5703125" style="1" customWidth="1"/>
    <col min="6" max="6" width="10.7109375" style="1" customWidth="1"/>
    <col min="7" max="9" width="9.85546875" style="1" customWidth="1"/>
    <col min="10" max="11" width="10.42578125" style="1" customWidth="1"/>
    <col min="12" max="12" width="9.85546875" style="1" customWidth="1"/>
    <col min="13" max="13" width="11.85546875" style="1" customWidth="1"/>
    <col min="14" max="14" width="5.5703125" style="2" customWidth="1"/>
    <col min="15" max="15" width="13.85546875" style="2" customWidth="1"/>
    <col min="16" max="16" width="13.42578125" style="2" customWidth="1"/>
    <col min="17" max="18" width="8.85546875" style="2"/>
    <col min="19" max="19" width="9.42578125" style="2" bestFit="1" customWidth="1"/>
    <col min="20" max="20" width="10.5703125" style="2" bestFit="1" customWidth="1"/>
    <col min="21" max="26" width="8.85546875" style="2"/>
    <col min="27" max="16384" width="8.85546875" style="1"/>
  </cols>
  <sheetData>
    <row r="1" spans="1:26" s="27" customFormat="1" ht="14.1" customHeight="1">
      <c r="A1" s="109" t="s">
        <v>33</v>
      </c>
      <c r="B1" s="28"/>
      <c r="C1" s="28"/>
      <c r="D1" s="28"/>
      <c r="E1" s="28"/>
      <c r="F1" s="28"/>
      <c r="G1" s="28"/>
      <c r="H1" s="28"/>
      <c r="I1" s="28"/>
      <c r="J1" s="28"/>
      <c r="K1" s="28"/>
      <c r="L1" s="28"/>
      <c r="M1" s="28"/>
      <c r="N1" s="28"/>
      <c r="O1" s="28"/>
      <c r="P1" s="28"/>
      <c r="Q1" s="28"/>
      <c r="R1" s="28"/>
      <c r="S1" s="28"/>
      <c r="T1" s="28"/>
      <c r="U1" s="28"/>
      <c r="V1" s="28"/>
      <c r="W1" s="28"/>
      <c r="X1" s="28"/>
      <c r="Y1" s="28"/>
      <c r="Z1" s="28"/>
    </row>
    <row r="2" spans="1:26" s="27" customFormat="1" ht="14.1" customHeight="1">
      <c r="A2" s="109" t="s">
        <v>32</v>
      </c>
      <c r="B2" s="28"/>
      <c r="C2" s="28"/>
      <c r="D2" s="28"/>
      <c r="E2" s="28"/>
      <c r="F2" s="28"/>
      <c r="G2" s="28"/>
      <c r="H2" s="28"/>
      <c r="I2" s="28"/>
      <c r="J2" s="28"/>
      <c r="K2" s="28"/>
      <c r="L2" s="28"/>
      <c r="M2" s="28"/>
      <c r="N2" s="28"/>
      <c r="O2" s="28"/>
      <c r="P2" s="28"/>
      <c r="Q2" s="28"/>
      <c r="R2" s="28"/>
      <c r="S2" s="28"/>
      <c r="T2" s="28"/>
      <c r="U2" s="28"/>
      <c r="V2" s="28"/>
      <c r="W2" s="28"/>
      <c r="X2" s="28"/>
      <c r="Y2" s="28"/>
      <c r="Z2" s="28"/>
    </row>
    <row r="3" spans="1:26" s="27" customFormat="1" ht="14.1" customHeight="1">
      <c r="A3" s="108" t="str">
        <f>'[1]1b'!A3</f>
        <v>First Quarter 2013 to Fourth Quarter 2014</v>
      </c>
      <c r="B3" s="28"/>
      <c r="C3" s="28"/>
      <c r="D3" s="28"/>
      <c r="E3" s="28"/>
      <c r="F3" s="28"/>
      <c r="G3" s="28"/>
      <c r="H3" s="28"/>
      <c r="I3" s="28"/>
      <c r="J3" s="28"/>
      <c r="K3" s="28"/>
      <c r="L3" s="28"/>
      <c r="M3" s="28"/>
      <c r="N3" s="28"/>
      <c r="O3" s="28"/>
      <c r="P3" s="29"/>
      <c r="Q3" s="107"/>
      <c r="R3" s="28"/>
      <c r="S3" s="28"/>
      <c r="T3" s="28"/>
      <c r="U3" s="28"/>
      <c r="V3" s="28"/>
      <c r="W3" s="28"/>
      <c r="X3" s="28"/>
      <c r="Y3" s="28"/>
      <c r="Z3" s="28"/>
    </row>
    <row r="4" spans="1:26" s="27" customFormat="1" ht="14.1" customHeight="1">
      <c r="A4" s="106" t="s">
        <v>31</v>
      </c>
      <c r="B4" s="28"/>
      <c r="C4" s="28"/>
      <c r="D4" s="28"/>
      <c r="E4" s="28"/>
      <c r="F4" s="28"/>
      <c r="G4" s="28"/>
      <c r="H4" s="28"/>
      <c r="I4" s="28"/>
      <c r="J4" s="28"/>
      <c r="K4" s="28"/>
      <c r="L4" s="28"/>
      <c r="M4" s="28"/>
      <c r="N4" s="28"/>
      <c r="O4" s="28"/>
      <c r="P4" s="28"/>
      <c r="Q4" s="28"/>
      <c r="R4" s="28"/>
      <c r="S4" s="28"/>
      <c r="T4" s="28"/>
      <c r="U4" s="28"/>
      <c r="V4" s="28"/>
      <c r="W4" s="28"/>
      <c r="X4" s="28"/>
      <c r="Y4" s="28"/>
      <c r="Z4" s="28"/>
    </row>
    <row r="5" spans="1:26" s="27" customFormat="1" ht="9" customHeight="1" thickBot="1">
      <c r="A5" s="28"/>
      <c r="B5" s="28"/>
      <c r="C5" s="28"/>
      <c r="D5" s="28"/>
      <c r="E5" s="28"/>
      <c r="F5" s="28"/>
      <c r="G5" s="28"/>
      <c r="H5" s="28"/>
      <c r="I5" s="28"/>
      <c r="J5" s="28"/>
      <c r="K5" s="28"/>
      <c r="L5" s="28"/>
      <c r="M5" s="28"/>
      <c r="N5" s="28"/>
      <c r="O5" s="28"/>
      <c r="P5" s="28"/>
      <c r="Q5" s="28"/>
      <c r="R5" s="28"/>
      <c r="S5" s="28"/>
      <c r="T5" s="28"/>
      <c r="U5" s="28"/>
      <c r="V5" s="28"/>
      <c r="W5" s="28"/>
      <c r="X5" s="28"/>
      <c r="Y5" s="28"/>
      <c r="Z5" s="28"/>
    </row>
    <row r="6" spans="1:26" s="27" customFormat="1">
      <c r="A6" s="105"/>
      <c r="B6" s="104" t="s">
        <v>30</v>
      </c>
      <c r="C6" s="103"/>
      <c r="D6" s="103"/>
      <c r="E6" s="103"/>
      <c r="F6" s="103"/>
      <c r="G6" s="103"/>
      <c r="H6" s="103"/>
      <c r="I6" s="103"/>
      <c r="J6" s="103"/>
      <c r="K6" s="102"/>
      <c r="L6" s="101" t="str">
        <f>'[1]1b'!L6:L8</f>
        <v>Percent to Total Q4 2014</v>
      </c>
      <c r="M6" s="100" t="str">
        <f>'[1]1b'!M6:M8</f>
        <v>Growth Rate
Q4 2013  - Q4 2014</v>
      </c>
      <c r="N6" s="28"/>
      <c r="O6" s="28"/>
      <c r="P6" s="28"/>
      <c r="Q6" s="28"/>
      <c r="R6" s="28"/>
      <c r="S6" s="28"/>
      <c r="T6" s="28"/>
      <c r="U6" s="28"/>
      <c r="V6" s="28"/>
      <c r="W6" s="28"/>
      <c r="X6" s="28"/>
      <c r="Y6" s="28"/>
      <c r="Z6" s="28"/>
    </row>
    <row r="7" spans="1:26" s="27" customFormat="1">
      <c r="A7" s="99" t="s">
        <v>29</v>
      </c>
      <c r="B7" s="98">
        <f>'[1]1b'!B7:F7</f>
        <v>2013</v>
      </c>
      <c r="C7" s="97"/>
      <c r="D7" s="97"/>
      <c r="E7" s="97"/>
      <c r="F7" s="96"/>
      <c r="G7" s="98">
        <f>'[1]1b'!G7:K7</f>
        <v>2014</v>
      </c>
      <c r="H7" s="97"/>
      <c r="I7" s="97"/>
      <c r="J7" s="97"/>
      <c r="K7" s="96"/>
      <c r="L7" s="95"/>
      <c r="M7" s="94"/>
      <c r="N7" s="28"/>
      <c r="O7" s="28"/>
      <c r="P7" s="87"/>
      <c r="Q7" s="28"/>
      <c r="R7" s="28"/>
      <c r="S7" s="28"/>
      <c r="T7" s="28"/>
      <c r="U7" s="28"/>
      <c r="V7" s="28"/>
      <c r="W7" s="28"/>
      <c r="X7" s="28"/>
      <c r="Y7" s="28"/>
      <c r="Z7" s="28"/>
    </row>
    <row r="8" spans="1:26" s="27" customFormat="1" ht="15" thickBot="1">
      <c r="A8" s="93"/>
      <c r="B8" s="92" t="str">
        <f>'[1]1b'!B8</f>
        <v>Q1</v>
      </c>
      <c r="C8" s="91" t="str">
        <f>'[1]1b'!C8</f>
        <v>Q2</v>
      </c>
      <c r="D8" s="91" t="str">
        <f>'[1]1b'!D8</f>
        <v>Q3</v>
      </c>
      <c r="E8" s="91" t="str">
        <f>'[1]1b'!E8</f>
        <v>Q4</v>
      </c>
      <c r="F8" s="91" t="s">
        <v>3</v>
      </c>
      <c r="G8" s="90" t="s">
        <v>28</v>
      </c>
      <c r="H8" s="90" t="s">
        <v>27</v>
      </c>
      <c r="I8" s="90" t="s">
        <v>26</v>
      </c>
      <c r="J8" s="90" t="s">
        <v>25</v>
      </c>
      <c r="K8" s="90" t="s">
        <v>3</v>
      </c>
      <c r="L8" s="89"/>
      <c r="M8" s="88"/>
      <c r="N8" s="28"/>
      <c r="O8" s="28"/>
      <c r="P8" s="87"/>
      <c r="Q8" s="28"/>
      <c r="R8" s="28"/>
      <c r="S8" s="28"/>
      <c r="T8" s="28"/>
      <c r="U8" s="28"/>
      <c r="V8" s="28"/>
      <c r="W8" s="28"/>
      <c r="X8" s="28"/>
      <c r="Y8" s="28"/>
      <c r="Z8" s="28"/>
    </row>
    <row r="9" spans="1:26" s="27" customFormat="1" ht="5.0999999999999996" customHeight="1">
      <c r="A9" s="86"/>
      <c r="B9" s="85"/>
      <c r="C9" s="85"/>
      <c r="D9" s="85"/>
      <c r="E9" s="85"/>
      <c r="F9" s="85"/>
      <c r="G9" s="85"/>
      <c r="H9" s="85"/>
      <c r="I9" s="85"/>
      <c r="J9" s="85"/>
      <c r="K9" s="85"/>
      <c r="L9" s="84"/>
      <c r="M9" s="83"/>
      <c r="N9" s="28"/>
      <c r="O9" s="28"/>
      <c r="P9" s="28"/>
      <c r="Q9" s="28"/>
      <c r="R9" s="28"/>
      <c r="S9" s="28"/>
      <c r="T9" s="28"/>
      <c r="U9" s="28"/>
      <c r="V9" s="28"/>
      <c r="W9" s="28"/>
      <c r="X9" s="28"/>
      <c r="Y9" s="28"/>
      <c r="Z9" s="28"/>
    </row>
    <row r="10" spans="1:26" s="27" customFormat="1" ht="15" customHeight="1">
      <c r="A10" s="10" t="s">
        <v>24</v>
      </c>
      <c r="B10" s="68">
        <v>435.28167751679996</v>
      </c>
      <c r="C10" s="68">
        <v>1945.7705109471999</v>
      </c>
      <c r="D10" s="68">
        <v>99.6000679797</v>
      </c>
      <c r="E10" s="68">
        <v>2001.7433811307949</v>
      </c>
      <c r="F10" s="45">
        <f>SUM(B10:E10)</f>
        <v>4482.3956375744947</v>
      </c>
      <c r="G10" s="61">
        <v>1006.7978344523434</v>
      </c>
      <c r="H10" s="61">
        <v>203.04118806440002</v>
      </c>
      <c r="I10" s="61">
        <v>498.0445089465</v>
      </c>
      <c r="J10" s="40">
        <v>741.4355367415601</v>
      </c>
      <c r="K10" s="45">
        <f>SUM(G10:J10)</f>
        <v>2449.3190682048034</v>
      </c>
      <c r="L10" s="30">
        <f>(J10/$J$31)*100</f>
        <v>0.77893658737731997</v>
      </c>
      <c r="M10" s="30">
        <f>IFERROR((J10/E10-1)*100,"-")</f>
        <v>-62.960510136782901</v>
      </c>
      <c r="N10" s="28"/>
      <c r="O10" s="53"/>
      <c r="P10" s="52"/>
      <c r="Q10" s="41"/>
      <c r="R10" s="28"/>
      <c r="S10" s="75"/>
      <c r="T10" s="38"/>
      <c r="U10" s="41"/>
      <c r="V10" s="28"/>
      <c r="W10" s="39"/>
      <c r="X10" s="28"/>
      <c r="Y10" s="28"/>
      <c r="Z10" s="28"/>
    </row>
    <row r="11" spans="1:26" s="27" customFormat="1" ht="15" customHeight="1">
      <c r="A11" s="73" t="s">
        <v>23</v>
      </c>
      <c r="B11" s="72">
        <v>35270.915206827602</v>
      </c>
      <c r="C11" s="72">
        <v>1073.4346808550001</v>
      </c>
      <c r="D11" s="72">
        <v>10294.8236980494</v>
      </c>
      <c r="E11" s="72">
        <v>46141.706108676204</v>
      </c>
      <c r="F11" s="70">
        <f>SUM(B11:E11)</f>
        <v>92780.879694408213</v>
      </c>
      <c r="G11" s="69">
        <v>325.43300744000004</v>
      </c>
      <c r="H11" s="69">
        <v>5459.1256000000003</v>
      </c>
      <c r="I11" s="69">
        <v>117.27049357</v>
      </c>
      <c r="J11" s="69">
        <v>1426.4310295095502</v>
      </c>
      <c r="K11" s="55">
        <f>SUM(G11:J11)</f>
        <v>7328.2601305195512</v>
      </c>
      <c r="L11" s="66">
        <f>(J11/$J$31)*100</f>
        <v>1.4985784511197211</v>
      </c>
      <c r="M11" s="54">
        <f>IFERROR((J11/E11-1)*100,"-")</f>
        <v>-96.908586288183798</v>
      </c>
      <c r="N11" s="28"/>
      <c r="O11" s="53"/>
      <c r="P11" s="52"/>
      <c r="Q11" s="41"/>
      <c r="R11" s="28"/>
      <c r="S11" s="75"/>
      <c r="T11" s="38"/>
      <c r="U11" s="41"/>
      <c r="V11" s="28"/>
      <c r="W11" s="28"/>
      <c r="X11" s="28"/>
      <c r="Y11" s="28"/>
      <c r="Z11" s="28"/>
    </row>
    <row r="12" spans="1:26" s="27" customFormat="1" ht="15" customHeight="1">
      <c r="A12" s="10" t="s">
        <v>22</v>
      </c>
      <c r="B12" s="68">
        <v>11.1462162</v>
      </c>
      <c r="C12" s="68">
        <v>120.88393087649999</v>
      </c>
      <c r="D12" s="68">
        <v>381.31931295020001</v>
      </c>
      <c r="E12" s="68">
        <v>2207.9650346720091</v>
      </c>
      <c r="F12" s="45">
        <f>SUM(B12:E12)</f>
        <v>2721.314494698709</v>
      </c>
      <c r="G12" s="61">
        <v>0</v>
      </c>
      <c r="H12" s="61">
        <v>34.43773187</v>
      </c>
      <c r="I12" s="61">
        <v>135.44418893260001</v>
      </c>
      <c r="J12" s="76">
        <v>187.9759346646</v>
      </c>
      <c r="K12" s="45">
        <f>SUM(G12:J12)</f>
        <v>357.85785546720001</v>
      </c>
      <c r="L12" s="30">
        <f>(J12/$J$31)*100</f>
        <v>0.19748356505839187</v>
      </c>
      <c r="M12" s="30">
        <f>IFERROR((J12/E12-1)*100,"-")</f>
        <v>-91.486462343706293</v>
      </c>
      <c r="N12" s="28"/>
      <c r="O12" s="53"/>
      <c r="P12" s="52"/>
      <c r="Q12" s="41"/>
      <c r="R12" s="28"/>
      <c r="S12" s="75"/>
      <c r="T12" s="38"/>
      <c r="U12" s="41"/>
      <c r="V12" s="28"/>
      <c r="W12" s="39"/>
      <c r="X12" s="28"/>
      <c r="Y12" s="28"/>
      <c r="Z12" s="28"/>
    </row>
    <row r="13" spans="1:26" s="27" customFormat="1" ht="15" customHeight="1">
      <c r="A13" s="73" t="s">
        <v>21</v>
      </c>
      <c r="B13" s="72">
        <v>0</v>
      </c>
      <c r="C13" s="72">
        <v>0</v>
      </c>
      <c r="D13" s="72">
        <v>34.077430316000004</v>
      </c>
      <c r="E13" s="72">
        <v>7264.4130856080037</v>
      </c>
      <c r="F13" s="70">
        <f>SUM(B13:E13)</f>
        <v>7298.4905159240034</v>
      </c>
      <c r="G13" s="69">
        <v>0</v>
      </c>
      <c r="H13" s="69">
        <v>9978.8152500000015</v>
      </c>
      <c r="I13" s="69">
        <v>0</v>
      </c>
      <c r="J13" s="69">
        <v>5466.0060973336003</v>
      </c>
      <c r="K13" s="55">
        <f>SUM(G13:J13)</f>
        <v>15444.821347333602</v>
      </c>
      <c r="L13" s="66">
        <f>(J13/$J$31)*100</f>
        <v>5.7424710916233597</v>
      </c>
      <c r="M13" s="54">
        <f>IFERROR((J13/E13-1)*100,"-")</f>
        <v>-24.756397620577818</v>
      </c>
      <c r="N13" s="28"/>
      <c r="O13" s="53"/>
      <c r="P13" s="52"/>
      <c r="Q13" s="41"/>
      <c r="R13" s="28"/>
      <c r="S13" s="75"/>
      <c r="T13" s="38"/>
      <c r="U13" s="41"/>
      <c r="V13" s="28"/>
      <c r="W13" s="28"/>
      <c r="X13" s="28"/>
      <c r="Y13" s="28"/>
      <c r="Z13" s="28"/>
    </row>
    <row r="14" spans="1:26" s="27" customFormat="1" ht="28.5" customHeight="1">
      <c r="A14" s="82" t="s">
        <v>20</v>
      </c>
      <c r="B14" s="68">
        <v>126.4673440835812</v>
      </c>
      <c r="C14" s="68">
        <v>119.0697135676</v>
      </c>
      <c r="D14" s="68">
        <v>303.33525325339991</v>
      </c>
      <c r="E14" s="68">
        <v>692.06608164597412</v>
      </c>
      <c r="F14" s="45">
        <f>SUM(B14:E14)</f>
        <v>1240.9383925505554</v>
      </c>
      <c r="G14" s="80">
        <v>9043.161498129999</v>
      </c>
      <c r="H14" s="81">
        <v>578.18840880000005</v>
      </c>
      <c r="I14" s="80">
        <v>534.59009224264798</v>
      </c>
      <c r="J14" s="79">
        <v>1320.4505617755003</v>
      </c>
      <c r="K14" s="45">
        <f>SUM(G14:J14)</f>
        <v>11476.390560948148</v>
      </c>
      <c r="L14" s="30">
        <f>(J14/$J$31)*100</f>
        <v>1.3872375997920245</v>
      </c>
      <c r="M14" s="30">
        <f>IFERROR((J14/E14-1)*100,"-")</f>
        <v>90.798335129357753</v>
      </c>
      <c r="N14" s="28"/>
      <c r="O14" s="53"/>
      <c r="P14" s="52"/>
      <c r="Q14" s="41"/>
      <c r="R14" s="28"/>
      <c r="S14" s="75"/>
      <c r="T14" s="38"/>
      <c r="U14" s="41"/>
      <c r="V14" s="28"/>
      <c r="W14" s="28"/>
      <c r="X14" s="28"/>
      <c r="Y14" s="28"/>
      <c r="Z14" s="28"/>
    </row>
    <row r="15" spans="1:26" s="27" customFormat="1" ht="15" customHeight="1">
      <c r="A15" s="73" t="s">
        <v>19</v>
      </c>
      <c r="B15" s="72">
        <v>8.1282774999999994</v>
      </c>
      <c r="C15" s="72">
        <v>7.0680959999999994E-5</v>
      </c>
      <c r="D15" s="72">
        <v>0</v>
      </c>
      <c r="E15" s="72">
        <v>599.03275234090006</v>
      </c>
      <c r="F15" s="70">
        <f>SUM(B15:E15)</f>
        <v>607.16110052186002</v>
      </c>
      <c r="G15" s="69">
        <v>3.3749999999999996E-4</v>
      </c>
      <c r="H15" s="69">
        <v>771.29960070000004</v>
      </c>
      <c r="I15" s="69">
        <v>0.20321477800000001</v>
      </c>
      <c r="J15" s="69">
        <v>16.484098094350003</v>
      </c>
      <c r="K15" s="55">
        <f>SUM(G15:J15)</f>
        <v>787.98725107234998</v>
      </c>
      <c r="L15" s="66">
        <f>(J15/$J$31)*100</f>
        <v>1.7317846905524837E-2</v>
      </c>
      <c r="M15" s="54">
        <f>IFERROR((J15/E15-1)*100,"-")</f>
        <v>-97.248214220352153</v>
      </c>
      <c r="N15" s="28"/>
      <c r="O15" s="53"/>
      <c r="P15" s="52"/>
      <c r="Q15" s="41"/>
      <c r="R15" s="28"/>
      <c r="S15" s="75"/>
      <c r="T15" s="38"/>
      <c r="U15" s="41"/>
      <c r="V15" s="28"/>
      <c r="W15" s="28"/>
      <c r="X15" s="28"/>
      <c r="Y15" s="28"/>
      <c r="Z15" s="28"/>
    </row>
    <row r="16" spans="1:26" s="27" customFormat="1" ht="15" customHeight="1">
      <c r="A16" s="10" t="s">
        <v>18</v>
      </c>
      <c r="B16" s="68">
        <v>96.337975772467999</v>
      </c>
      <c r="C16" s="68">
        <v>30.224885400000005</v>
      </c>
      <c r="D16" s="78">
        <v>1.2183930000000001E-3</v>
      </c>
      <c r="E16" s="68">
        <v>253.21589163358263</v>
      </c>
      <c r="F16" s="45">
        <f>SUM(B16:E16)</f>
        <v>379.77997119905064</v>
      </c>
      <c r="G16" s="61">
        <v>12.908402519200001</v>
      </c>
      <c r="H16" s="61">
        <v>3.5065165</v>
      </c>
      <c r="I16" s="61">
        <v>0</v>
      </c>
      <c r="J16" s="76">
        <v>538.2999596052</v>
      </c>
      <c r="K16" s="45">
        <f>SUM(G16:J16)</f>
        <v>554.71487862439994</v>
      </c>
      <c r="L16" s="30">
        <f>(J16/$J$31)*100</f>
        <v>0.56552662064588677</v>
      </c>
      <c r="M16" s="30">
        <f>IFERROR((J16/E16-1)*100,"-")</f>
        <v>112.58537769191426</v>
      </c>
      <c r="N16" s="28"/>
      <c r="O16" s="53"/>
      <c r="P16" s="52"/>
      <c r="Q16" s="41"/>
      <c r="R16" s="28"/>
      <c r="S16" s="75"/>
      <c r="T16" s="38"/>
      <c r="U16" s="41"/>
      <c r="V16" s="28"/>
      <c r="W16" s="28"/>
      <c r="X16" s="28"/>
      <c r="Y16" s="28"/>
      <c r="Z16" s="28"/>
    </row>
    <row r="17" spans="1:26" s="27" customFormat="1" ht="15" customHeight="1">
      <c r="A17" s="73" t="s">
        <v>17</v>
      </c>
      <c r="B17" s="72">
        <v>1.3143103500000002</v>
      </c>
      <c r="C17" s="72">
        <v>16.633034756499999</v>
      </c>
      <c r="D17" s="77">
        <v>28.605551026100002</v>
      </c>
      <c r="E17" s="72">
        <v>2999.7228415749719</v>
      </c>
      <c r="F17" s="70">
        <f>SUM(B17:E17)</f>
        <v>3046.2757377075718</v>
      </c>
      <c r="G17" s="69">
        <v>2622.404</v>
      </c>
      <c r="H17" s="69">
        <v>261.47998028400002</v>
      </c>
      <c r="I17" s="69">
        <v>454.42369646086348</v>
      </c>
      <c r="J17" s="69">
        <v>3506.7658908346775</v>
      </c>
      <c r="K17" s="55">
        <f>SUM(G17:J17)</f>
        <v>6845.0735675795413</v>
      </c>
      <c r="L17" s="66">
        <f>(J17/$J$31)*100</f>
        <v>3.6841345206388163</v>
      </c>
      <c r="M17" s="54">
        <f>IFERROR((J17/E17-1)*100,"-")</f>
        <v>16.902996577960128</v>
      </c>
      <c r="N17" s="28"/>
      <c r="O17" s="53"/>
      <c r="P17" s="52"/>
      <c r="Q17" s="41"/>
      <c r="R17" s="28"/>
      <c r="S17" s="75"/>
      <c r="T17" s="38"/>
      <c r="U17" s="41"/>
      <c r="V17" s="28"/>
      <c r="W17" s="28"/>
      <c r="X17" s="28"/>
      <c r="Y17" s="28"/>
      <c r="Z17" s="28"/>
    </row>
    <row r="18" spans="1:26" s="27" customFormat="1" ht="15" customHeight="1">
      <c r="A18" s="10" t="s">
        <v>16</v>
      </c>
      <c r="B18" s="68">
        <v>55.217946265000009</v>
      </c>
      <c r="C18" s="68">
        <v>31.139965875000001</v>
      </c>
      <c r="D18" s="68">
        <v>2.181</v>
      </c>
      <c r="E18" s="68">
        <v>495.83794666261639</v>
      </c>
      <c r="F18" s="45">
        <f>SUM(B18:E18)</f>
        <v>584.37685880261643</v>
      </c>
      <c r="G18" s="61">
        <v>184.65101659999999</v>
      </c>
      <c r="H18" s="61">
        <v>147.39660075</v>
      </c>
      <c r="I18" s="61">
        <v>54.373374258000005</v>
      </c>
      <c r="J18" s="76">
        <v>730.0170245600001</v>
      </c>
      <c r="K18" s="45">
        <f>SUM(G18:J18)</f>
        <v>1116.4380161680001</v>
      </c>
      <c r="L18" s="30">
        <f>(J18/$J$31)*100</f>
        <v>0.76694053853574562</v>
      </c>
      <c r="M18" s="30">
        <f>IFERROR((J18/E18-1)*100,"-")</f>
        <v>47.2289544343258</v>
      </c>
      <c r="N18" s="28"/>
      <c r="O18" s="53"/>
      <c r="P18" s="52"/>
      <c r="Q18" s="41"/>
      <c r="R18" s="28"/>
      <c r="S18" s="75"/>
      <c r="T18" s="38"/>
      <c r="U18" s="41"/>
      <c r="V18" s="28"/>
      <c r="W18" s="28"/>
      <c r="X18" s="28"/>
      <c r="Y18" s="28"/>
      <c r="Z18" s="28"/>
    </row>
    <row r="19" spans="1:26" s="27" customFormat="1" ht="15" customHeight="1">
      <c r="A19" s="73" t="s">
        <v>15</v>
      </c>
      <c r="B19" s="72">
        <v>76.752493499244025</v>
      </c>
      <c r="C19" s="72">
        <v>2.1988238983999997</v>
      </c>
      <c r="D19" s="72">
        <v>114.43698472995001</v>
      </c>
      <c r="E19" s="74">
        <v>390.3189880745914</v>
      </c>
      <c r="F19" s="70">
        <f>SUM(B19:E19)</f>
        <v>583.7072902021855</v>
      </c>
      <c r="G19" s="69">
        <v>63.342463404100002</v>
      </c>
      <c r="H19" s="69">
        <v>5.6588090040000007E-3</v>
      </c>
      <c r="I19" s="69">
        <v>17.173367773739997</v>
      </c>
      <c r="J19" s="69">
        <v>568.322601481275</v>
      </c>
      <c r="K19" s="55">
        <f>SUM(G19:J19)</f>
        <v>648.84409146811902</v>
      </c>
      <c r="L19" s="66">
        <f>(J19/$J$31)*100</f>
        <v>0.59706777702176839</v>
      </c>
      <c r="M19" s="54">
        <f>IFERROR((J19/E19-1)*100,"-")</f>
        <v>45.604651284007346</v>
      </c>
      <c r="N19" s="28"/>
      <c r="O19" s="53"/>
      <c r="P19" s="52"/>
      <c r="Q19" s="41"/>
      <c r="R19" s="28"/>
      <c r="S19" s="75"/>
      <c r="T19" s="38"/>
      <c r="U19" s="41"/>
      <c r="V19" s="28"/>
      <c r="W19" s="28"/>
      <c r="X19" s="28"/>
      <c r="Y19" s="28"/>
      <c r="Z19" s="28"/>
    </row>
    <row r="20" spans="1:26" s="27" customFormat="1" ht="15" customHeight="1">
      <c r="A20" s="10" t="s">
        <v>14</v>
      </c>
      <c r="B20" s="68">
        <v>5228.5138775087298</v>
      </c>
      <c r="C20" s="68">
        <v>4235.2336539015305</v>
      </c>
      <c r="D20" s="68">
        <v>5943.5956130924715</v>
      </c>
      <c r="E20" s="63">
        <v>29377.065693611192</v>
      </c>
      <c r="F20" s="45">
        <f>SUM(B20:E20)</f>
        <v>44784.408838113923</v>
      </c>
      <c r="G20" s="61">
        <v>8327.4029421793985</v>
      </c>
      <c r="H20" s="61">
        <v>2770.4364380068</v>
      </c>
      <c r="I20" s="61">
        <v>3681.6142269910997</v>
      </c>
      <c r="J20" s="76">
        <v>20880.423841634674</v>
      </c>
      <c r="K20" s="45">
        <f>SUM(G20:J20)</f>
        <v>35659.877448811974</v>
      </c>
      <c r="L20" s="30">
        <f>(J20/$J$31)*100</f>
        <v>21.936534309744339</v>
      </c>
      <c r="M20" s="30">
        <f>IFERROR((J20/E20-1)*100,"-")</f>
        <v>-28.922704331986203</v>
      </c>
      <c r="N20" s="28"/>
      <c r="O20" s="53"/>
      <c r="P20" s="52"/>
      <c r="Q20" s="41"/>
      <c r="R20" s="28"/>
      <c r="S20" s="75"/>
      <c r="T20" s="38"/>
      <c r="U20" s="41"/>
      <c r="V20" s="28"/>
      <c r="W20" s="28"/>
      <c r="X20" s="28"/>
      <c r="Y20" s="28"/>
      <c r="Z20" s="28"/>
    </row>
    <row r="21" spans="1:26" s="27" customFormat="1" ht="15" customHeight="1">
      <c r="A21" s="73" t="s">
        <v>13</v>
      </c>
      <c r="B21" s="72">
        <v>329.18154028938</v>
      </c>
      <c r="C21" s="72">
        <v>1398.7440055062202</v>
      </c>
      <c r="D21" s="72">
        <v>2590.1801142915597</v>
      </c>
      <c r="E21" s="74">
        <v>4209.2093740990267</v>
      </c>
      <c r="F21" s="70">
        <f>SUM(B21:E21)</f>
        <v>8527.3150341861874</v>
      </c>
      <c r="G21" s="69">
        <v>173.1143918599</v>
      </c>
      <c r="H21" s="69">
        <v>1348.3667369600003</v>
      </c>
      <c r="I21" s="69">
        <v>468.34308688109996</v>
      </c>
      <c r="J21" s="69">
        <v>2165.2491678320002</v>
      </c>
      <c r="K21" s="55">
        <f>SUM(G21:J21)</f>
        <v>4155.0733835330002</v>
      </c>
      <c r="L21" s="66">
        <f>(J21/$J$31)*100</f>
        <v>2.2747652547446351</v>
      </c>
      <c r="M21" s="54">
        <f>IFERROR((J21/E21-1)*100,"-")</f>
        <v>-48.559242950572688</v>
      </c>
      <c r="N21" s="28"/>
      <c r="O21" s="53"/>
      <c r="P21" s="52"/>
      <c r="Q21" s="41"/>
      <c r="R21" s="28"/>
      <c r="S21" s="10"/>
      <c r="T21" s="38"/>
      <c r="U21" s="41"/>
      <c r="V21" s="28"/>
      <c r="W21" s="28"/>
      <c r="X21" s="28"/>
      <c r="Y21" s="28"/>
      <c r="Z21" s="28"/>
    </row>
    <row r="22" spans="1:26" s="27" customFormat="1" ht="15" customHeight="1">
      <c r="A22" s="10" t="s">
        <v>12</v>
      </c>
      <c r="B22" s="68"/>
      <c r="C22" s="68">
        <v>318.27987209740002</v>
      </c>
      <c r="D22" s="68">
        <v>460.06452487320001</v>
      </c>
      <c r="E22" s="63">
        <v>83.625195937094929</v>
      </c>
      <c r="F22" s="45">
        <f>SUM(B22:E22)</f>
        <v>861.96959290769496</v>
      </c>
      <c r="G22" s="61">
        <v>2.7610192000000005E-3</v>
      </c>
      <c r="H22" s="61">
        <v>150.01173230400002</v>
      </c>
      <c r="I22" s="61">
        <v>52.84</v>
      </c>
      <c r="J22" s="40">
        <v>148.20796867310003</v>
      </c>
      <c r="K22" s="45">
        <f>SUM(G22:J22)</f>
        <v>351.06246199630004</v>
      </c>
      <c r="L22" s="30">
        <f>(J22/$J$31)*100</f>
        <v>0.15570417604705322</v>
      </c>
      <c r="M22" s="30">
        <f>IFERROR((J22/E22-1)*100,"-")</f>
        <v>77.228844742661011</v>
      </c>
      <c r="N22" s="28"/>
      <c r="O22" s="53"/>
      <c r="P22" s="52"/>
      <c r="Q22" s="41"/>
      <c r="R22" s="28"/>
      <c r="S22" s="28"/>
      <c r="T22" s="38"/>
      <c r="U22" s="28"/>
      <c r="V22" s="28"/>
      <c r="W22" s="28"/>
      <c r="X22" s="28"/>
      <c r="Y22" s="28"/>
      <c r="Z22" s="28"/>
    </row>
    <row r="23" spans="1:26" s="27" customFormat="1" ht="15" customHeight="1">
      <c r="A23" s="73" t="s">
        <v>11</v>
      </c>
      <c r="B23" s="72">
        <v>2163.9068013475999</v>
      </c>
      <c r="C23" s="72">
        <v>3830.2027309937998</v>
      </c>
      <c r="D23" s="72">
        <v>4368.6623195881402</v>
      </c>
      <c r="E23" s="74">
        <v>14444.949835672407</v>
      </c>
      <c r="F23" s="70">
        <f>SUM(B23:E23)</f>
        <v>24807.721687601945</v>
      </c>
      <c r="G23" s="69">
        <v>2848.1682901458794</v>
      </c>
      <c r="H23" s="69">
        <v>2536.6828734616001</v>
      </c>
      <c r="I23" s="69">
        <v>4444.087165796599</v>
      </c>
      <c r="J23" s="69">
        <v>22955.108518550605</v>
      </c>
      <c r="K23" s="55">
        <f>SUM(G23:J23)</f>
        <v>32784.046847954683</v>
      </c>
      <c r="L23" s="66">
        <f>(J23/$J$31)*100</f>
        <v>24.116154414309428</v>
      </c>
      <c r="M23" s="54">
        <f>IFERROR((J23/E23-1)*100,"-")</f>
        <v>58.914421854633268</v>
      </c>
      <c r="N23" s="28"/>
      <c r="O23" s="53"/>
      <c r="P23" s="52"/>
      <c r="Q23" s="41"/>
      <c r="R23" s="28"/>
      <c r="S23" s="28"/>
      <c r="T23" s="28"/>
      <c r="U23" s="28"/>
      <c r="V23" s="28"/>
      <c r="W23" s="28"/>
      <c r="X23" s="28"/>
      <c r="Y23" s="28"/>
      <c r="Z23" s="28"/>
    </row>
    <row r="24" spans="1:26" s="27" customFormat="1" ht="15" customHeight="1">
      <c r="A24" s="10" t="s">
        <v>10</v>
      </c>
      <c r="B24" s="68">
        <v>870.04016835152004</v>
      </c>
      <c r="C24" s="68">
        <v>580.21062269363006</v>
      </c>
      <c r="D24" s="68">
        <v>2852.7118131255893</v>
      </c>
      <c r="E24" s="63">
        <v>4939.1110125154819</v>
      </c>
      <c r="F24" s="45">
        <f>SUM(B24:E24)</f>
        <v>9242.0736166862225</v>
      </c>
      <c r="G24" s="61">
        <v>4257.3341841921429</v>
      </c>
      <c r="H24" s="61">
        <v>7780.2529068131998</v>
      </c>
      <c r="I24" s="61">
        <v>890.93110903999991</v>
      </c>
      <c r="J24" s="40">
        <v>1016.2942106195202</v>
      </c>
      <c r="K24" s="45">
        <f>SUM(G24:J24)</f>
        <v>13944.812410664863</v>
      </c>
      <c r="L24" s="30">
        <f>(J24/$J$31)*100</f>
        <v>1.067697331679466</v>
      </c>
      <c r="M24" s="30">
        <f>IFERROR((J24/E24-1)*100,"-")</f>
        <v>-79.423539822363239</v>
      </c>
      <c r="N24" s="28"/>
      <c r="O24" s="53"/>
      <c r="P24" s="52"/>
      <c r="Q24" s="41"/>
      <c r="R24" s="28"/>
      <c r="S24" s="28"/>
      <c r="T24" s="28"/>
      <c r="U24" s="41"/>
      <c r="V24" s="28"/>
      <c r="W24" s="28"/>
      <c r="X24" s="28"/>
      <c r="Y24" s="28"/>
      <c r="Z24" s="28"/>
    </row>
    <row r="25" spans="1:26" s="27" customFormat="1" ht="15" customHeight="1">
      <c r="A25" s="73" t="s">
        <v>9</v>
      </c>
      <c r="B25" s="72">
        <v>88.152422266000002</v>
      </c>
      <c r="C25" s="72"/>
      <c r="D25" s="72">
        <v>195.97006200000001</v>
      </c>
      <c r="E25" s="71">
        <v>82.011753612941192</v>
      </c>
      <c r="F25" s="70">
        <f>SUM(B25:E25)</f>
        <v>366.13423787894124</v>
      </c>
      <c r="G25" s="69">
        <v>166.247272404</v>
      </c>
      <c r="H25" s="69">
        <v>3.7159985136000002</v>
      </c>
      <c r="I25" s="69">
        <v>179.17210733599998</v>
      </c>
      <c r="J25" s="69">
        <v>1826.154482837256</v>
      </c>
      <c r="K25" s="55">
        <f>SUM(G25:J25)</f>
        <v>2175.289861090856</v>
      </c>
      <c r="L25" s="66">
        <f>(J25/$J$31)*100</f>
        <v>1.9185195076249342</v>
      </c>
      <c r="M25" s="54">
        <f>IFERROR((J25/E25-1)*100,"-")</f>
        <v>2126.6984942864269</v>
      </c>
      <c r="N25" s="28"/>
      <c r="O25" s="53"/>
      <c r="P25" s="52"/>
      <c r="Q25" s="41"/>
      <c r="R25" s="28"/>
      <c r="S25" s="28"/>
      <c r="T25" s="28"/>
      <c r="U25" s="28"/>
      <c r="V25" s="28"/>
      <c r="W25" s="28"/>
      <c r="X25" s="28"/>
      <c r="Y25" s="28"/>
      <c r="Z25" s="28"/>
    </row>
    <row r="26" spans="1:26" s="27" customFormat="1" ht="15" customHeight="1">
      <c r="A26" s="10" t="s">
        <v>8</v>
      </c>
      <c r="B26" s="68">
        <v>453.45012655099998</v>
      </c>
      <c r="C26" s="68">
        <v>642.82705145500006</v>
      </c>
      <c r="D26" s="68">
        <v>355.55988819199996</v>
      </c>
      <c r="E26" s="63">
        <v>1688.4134292681169</v>
      </c>
      <c r="F26" s="45">
        <f>SUM(B26:E26)</f>
        <v>3140.2504954661172</v>
      </c>
      <c r="G26" s="61">
        <v>21.202978946790001</v>
      </c>
      <c r="H26" s="61">
        <v>895.16664495199996</v>
      </c>
      <c r="I26" s="61">
        <v>395.97001347610001</v>
      </c>
      <c r="J26" s="40">
        <v>1665.0906823340999</v>
      </c>
      <c r="K26" s="45">
        <f>SUM(G26:J26)</f>
        <v>2977.4303197089903</v>
      </c>
      <c r="L26" s="30">
        <f>(J26/$J$31)*100</f>
        <v>1.7493092649309958</v>
      </c>
      <c r="M26" s="30">
        <f>IFERROR((J26/E26-1)*100,"-")</f>
        <v>-1.3813409991726311</v>
      </c>
      <c r="N26" s="28"/>
      <c r="O26" s="53"/>
      <c r="P26" s="52"/>
      <c r="Q26" s="41"/>
      <c r="R26" s="28"/>
      <c r="S26" s="28"/>
      <c r="T26" s="28"/>
      <c r="U26" s="28"/>
      <c r="V26" s="28"/>
      <c r="W26" s="28"/>
      <c r="X26" s="28"/>
      <c r="Y26" s="28"/>
      <c r="Z26" s="28"/>
    </row>
    <row r="27" spans="1:26" s="27" customFormat="1" ht="15" customHeight="1">
      <c r="A27" s="59" t="s">
        <v>7</v>
      </c>
      <c r="B27" s="56">
        <v>2.299E-2</v>
      </c>
      <c r="C27" s="56">
        <v>19.198374999999999</v>
      </c>
      <c r="D27" s="56">
        <v>0</v>
      </c>
      <c r="E27" s="57">
        <v>88.50468903557001</v>
      </c>
      <c r="F27" s="67">
        <f>SUM(B27:E27)</f>
        <v>107.72605403557</v>
      </c>
      <c r="G27" s="56">
        <v>237.27767414300001</v>
      </c>
      <c r="H27" s="56">
        <v>4.95E-4</v>
      </c>
      <c r="I27" s="56">
        <v>0</v>
      </c>
      <c r="J27" s="56">
        <v>9.1033000000000008</v>
      </c>
      <c r="K27" s="55">
        <f>SUM(G27:J27)</f>
        <v>246.381469143</v>
      </c>
      <c r="L27" s="66">
        <f>(J27/$J$31)*100</f>
        <v>9.5637355973451372E-3</v>
      </c>
      <c r="M27" s="54">
        <f>IFERROR((J27/E27-1)*100,"-")</f>
        <v>-89.714330281030215</v>
      </c>
      <c r="N27" s="65"/>
      <c r="O27" s="53"/>
      <c r="P27" s="52"/>
      <c r="Q27" s="41"/>
      <c r="R27" s="28"/>
      <c r="S27" s="39"/>
      <c r="T27" s="28"/>
      <c r="U27" s="28"/>
      <c r="V27" s="28"/>
      <c r="W27" s="28"/>
      <c r="X27" s="28"/>
      <c r="Y27" s="28"/>
      <c r="Z27" s="28"/>
    </row>
    <row r="28" spans="1:26" s="27" customFormat="1" ht="15" customHeight="1">
      <c r="A28" s="51" t="s">
        <v>6</v>
      </c>
      <c r="B28" s="64">
        <v>457.92604109106185</v>
      </c>
      <c r="C28" s="64">
        <v>159.11120881919999</v>
      </c>
      <c r="D28" s="64">
        <v>99.18079623540001</v>
      </c>
      <c r="E28" s="63">
        <v>755.31969067765431</v>
      </c>
      <c r="F28" s="62">
        <f>SUM(B28:E28)</f>
        <v>1471.5377368233162</v>
      </c>
      <c r="G28" s="61">
        <v>1486.2229793908</v>
      </c>
      <c r="H28" s="61">
        <v>19.163109969999997</v>
      </c>
      <c r="I28" s="61">
        <v>388.78831192603104</v>
      </c>
      <c r="J28" s="40">
        <v>5173.1424547561846</v>
      </c>
      <c r="K28" s="45">
        <f>SUM(G28:J28)</f>
        <v>7067.3168560430158</v>
      </c>
      <c r="L28" s="60">
        <f>(J28/$J$31)*100</f>
        <v>5.4347947057318917</v>
      </c>
      <c r="M28" s="30">
        <f>IFERROR((J28/E28-1)*100,"-")</f>
        <v>584.89442531479199</v>
      </c>
      <c r="N28" s="28"/>
      <c r="O28" s="53"/>
      <c r="P28" s="52"/>
      <c r="Q28" s="41"/>
      <c r="R28" s="28"/>
      <c r="S28" s="28"/>
      <c r="T28" s="39"/>
      <c r="U28" s="28"/>
      <c r="V28" s="28"/>
      <c r="W28" s="28"/>
      <c r="X28" s="28"/>
      <c r="Y28" s="28"/>
      <c r="Z28" s="28"/>
    </row>
    <row r="29" spans="1:26" s="27" customFormat="1" ht="15" customHeight="1">
      <c r="A29" s="59" t="s">
        <v>5</v>
      </c>
      <c r="B29" s="58">
        <v>1128.6047102667001</v>
      </c>
      <c r="C29" s="58">
        <v>43166.13506970436</v>
      </c>
      <c r="D29" s="58">
        <v>3084.5135593261302</v>
      </c>
      <c r="E29" s="57">
        <v>7964.3633667499425</v>
      </c>
      <c r="F29" s="55">
        <f>SUM(B29:E29)</f>
        <v>55343.616706047134</v>
      </c>
      <c r="G29" s="56">
        <v>3415.5809567369129</v>
      </c>
      <c r="H29" s="56">
        <v>1450.052777026408</v>
      </c>
      <c r="I29" s="56">
        <v>2809.0618230735977</v>
      </c>
      <c r="J29" s="56">
        <v>9748.2833067874453</v>
      </c>
      <c r="K29" s="55">
        <f>SUM(G29:J29)</f>
        <v>17422.978863624365</v>
      </c>
      <c r="L29" s="54">
        <f>(J29/$J$31)*100</f>
        <v>10.241341499690053</v>
      </c>
      <c r="M29" s="54">
        <f>IFERROR((J29/E29-1)*100,"-")</f>
        <v>22.398776372824834</v>
      </c>
      <c r="N29" s="28"/>
      <c r="O29" s="53"/>
      <c r="P29" s="52"/>
      <c r="Q29" s="41"/>
      <c r="R29" s="28"/>
      <c r="S29" s="28"/>
      <c r="T29" s="28"/>
      <c r="U29" s="28"/>
      <c r="V29" s="28"/>
      <c r="W29" s="28"/>
      <c r="X29" s="28"/>
      <c r="Y29" s="28"/>
      <c r="Z29" s="28"/>
    </row>
    <row r="30" spans="1:26" s="27" customFormat="1" ht="15" customHeight="1" thickBot="1">
      <c r="A30" s="51" t="s">
        <v>4</v>
      </c>
      <c r="B30" s="50">
        <v>3503.842029100837</v>
      </c>
      <c r="C30" s="50">
        <v>1139.7464540520305</v>
      </c>
      <c r="D30" s="50">
        <v>1711.210397797091</v>
      </c>
      <c r="E30" s="49">
        <v>5280.6831282896892</v>
      </c>
      <c r="F30" s="48">
        <f>SUM(B30:E30)</f>
        <v>11635.482009239648</v>
      </c>
      <c r="G30" s="47">
        <v>3222.164271907197</v>
      </c>
      <c r="H30" s="47">
        <v>1639.4330318300126</v>
      </c>
      <c r="I30" s="47">
        <v>3191.1765037282148</v>
      </c>
      <c r="J30" s="46">
        <v>15096.362629555792</v>
      </c>
      <c r="K30" s="45">
        <f>SUM(G30:J30)</f>
        <v>23149.136437021218</v>
      </c>
      <c r="L30" s="44">
        <f>(J30/$J$31)*100</f>
        <v>15.859921201181281</v>
      </c>
      <c r="M30" s="30">
        <f>IFERROR((J30/E30-1)*100,"-")</f>
        <v>185.87897176941971</v>
      </c>
      <c r="N30" s="28"/>
      <c r="O30" s="43"/>
      <c r="P30" s="42"/>
      <c r="Q30" s="41"/>
      <c r="R30" s="28"/>
      <c r="S30" s="40"/>
      <c r="T30" s="39"/>
      <c r="U30" s="38"/>
      <c r="V30" s="28"/>
      <c r="W30" s="28"/>
      <c r="X30" s="28"/>
      <c r="Y30" s="28"/>
      <c r="Z30" s="28"/>
    </row>
    <row r="31" spans="1:26" s="27" customFormat="1" ht="15" customHeight="1" thickBot="1">
      <c r="A31" s="37" t="s">
        <v>3</v>
      </c>
      <c r="B31" s="36">
        <f>SUM(B10:B30)</f>
        <v>50305.202154787534</v>
      </c>
      <c r="C31" s="36">
        <f>SUM(C10:C30)</f>
        <v>58829.044661080334</v>
      </c>
      <c r="D31" s="36">
        <f>SUM(D10:D30)</f>
        <v>32920.02960521933</v>
      </c>
      <c r="E31" s="35">
        <f>SUM(E10:E30)</f>
        <v>131959.27928148874</v>
      </c>
      <c r="F31" s="36">
        <f>SUM(F10:F30)</f>
        <v>274013.55570257595</v>
      </c>
      <c r="G31" s="35">
        <f>SUM(G10:G30)</f>
        <v>37413.41726297087</v>
      </c>
      <c r="H31" s="35">
        <f>SUM(H10:H30)</f>
        <v>36030.579280615028</v>
      </c>
      <c r="I31" s="35">
        <f>SUM(I10:I30)</f>
        <v>18313.507285211097</v>
      </c>
      <c r="J31" s="35">
        <f>SUM(J10:J30)</f>
        <v>95185.609298181007</v>
      </c>
      <c r="K31" s="35">
        <f>SUM(K10:K30)</f>
        <v>186943.11312697802</v>
      </c>
      <c r="L31" s="34">
        <f>SUM(L10:L30)</f>
        <v>99.999999999999972</v>
      </c>
      <c r="M31" s="33">
        <f>IFERROR((J31/E31-1)*100,"-")</f>
        <v>-27.86743773044109</v>
      </c>
      <c r="N31" s="28"/>
      <c r="O31" s="28"/>
      <c r="P31" s="28"/>
      <c r="Q31" s="28"/>
      <c r="R31" s="28"/>
      <c r="S31" s="28"/>
      <c r="T31" s="28"/>
      <c r="U31" s="28"/>
      <c r="V31" s="28"/>
      <c r="W31" s="28"/>
      <c r="X31" s="28"/>
      <c r="Y31" s="28"/>
      <c r="Z31" s="28"/>
    </row>
    <row r="32" spans="1:26" s="27" customFormat="1" ht="9.9499999999999993" customHeight="1">
      <c r="A32" s="18"/>
      <c r="B32" s="31"/>
      <c r="C32" s="31"/>
      <c r="D32" s="31"/>
      <c r="E32" s="31"/>
      <c r="F32" s="31"/>
      <c r="J32" s="31"/>
      <c r="K32" s="31"/>
      <c r="L32" s="30"/>
      <c r="M32" s="30"/>
      <c r="N32" s="28"/>
      <c r="O32" s="28"/>
      <c r="P32" s="28"/>
      <c r="Q32" s="28"/>
      <c r="R32" s="28"/>
      <c r="S32" s="28"/>
      <c r="T32" s="28"/>
      <c r="U32" s="28"/>
      <c r="V32" s="28"/>
      <c r="W32" s="28"/>
      <c r="X32" s="28"/>
      <c r="Y32" s="28"/>
      <c r="Z32" s="28"/>
    </row>
    <row r="33" spans="1:26" s="27" customFormat="1" ht="12.75" customHeight="1">
      <c r="A33" s="32"/>
      <c r="B33" s="31"/>
      <c r="C33" s="31"/>
      <c r="D33" s="31"/>
      <c r="E33" s="31"/>
      <c r="F33" s="31"/>
      <c r="G33" s="31"/>
      <c r="H33" s="31"/>
      <c r="I33" s="31"/>
      <c r="J33" s="31"/>
      <c r="K33" s="31"/>
      <c r="L33" s="30"/>
      <c r="M33" s="30"/>
      <c r="N33" s="29"/>
      <c r="O33" s="28"/>
      <c r="P33" s="28"/>
      <c r="Q33" s="28"/>
      <c r="R33" s="28"/>
      <c r="S33" s="28"/>
      <c r="T33" s="28"/>
      <c r="U33" s="28"/>
      <c r="V33" s="28"/>
      <c r="W33" s="28"/>
      <c r="X33" s="28"/>
      <c r="Y33" s="28"/>
      <c r="Z33" s="28"/>
    </row>
    <row r="34" spans="1:26" s="12" customFormat="1" ht="11.25">
      <c r="A34" s="18" t="s">
        <v>2</v>
      </c>
      <c r="B34" s="26"/>
      <c r="C34" s="25"/>
      <c r="D34" s="24"/>
      <c r="E34" s="24"/>
      <c r="F34" s="24"/>
      <c r="G34" s="21"/>
      <c r="H34" s="23"/>
      <c r="I34" s="21"/>
      <c r="J34" s="22"/>
      <c r="K34" s="21"/>
      <c r="L34" s="20"/>
      <c r="M34" s="20"/>
      <c r="N34" s="19"/>
      <c r="O34" s="13"/>
      <c r="P34" s="13"/>
      <c r="Q34" s="13"/>
      <c r="R34" s="13"/>
      <c r="S34" s="13"/>
      <c r="T34" s="13"/>
      <c r="U34" s="13"/>
      <c r="V34" s="13"/>
      <c r="W34" s="13"/>
      <c r="X34" s="13"/>
      <c r="Y34" s="13"/>
      <c r="Z34" s="13"/>
    </row>
    <row r="35" spans="1:26" s="12" customFormat="1" ht="11.25">
      <c r="A35" s="18" t="s">
        <v>1</v>
      </c>
      <c r="B35" s="17"/>
      <c r="C35" s="17"/>
      <c r="D35" s="17"/>
      <c r="E35" s="17"/>
      <c r="F35" s="17"/>
      <c r="G35" s="17"/>
      <c r="H35" s="17"/>
      <c r="I35" s="17"/>
      <c r="J35" s="17"/>
      <c r="K35" s="17"/>
      <c r="L35" s="17"/>
      <c r="M35" s="17"/>
      <c r="N35" s="17"/>
      <c r="O35" s="13"/>
      <c r="P35" s="13"/>
      <c r="Q35" s="13"/>
      <c r="R35" s="13"/>
      <c r="S35" s="13"/>
      <c r="T35" s="13"/>
      <c r="U35" s="13"/>
      <c r="V35" s="13"/>
      <c r="W35" s="13"/>
      <c r="X35" s="13"/>
      <c r="Y35" s="13"/>
      <c r="Z35" s="13"/>
    </row>
    <row r="36" spans="1:26" s="12" customFormat="1" ht="11.25" customHeight="1">
      <c r="A36" s="14" t="s">
        <v>0</v>
      </c>
      <c r="B36" s="14"/>
      <c r="C36" s="14"/>
      <c r="D36" s="14"/>
      <c r="E36" s="14"/>
      <c r="F36" s="14"/>
      <c r="G36" s="14"/>
      <c r="H36" s="14"/>
      <c r="I36" s="14"/>
      <c r="J36" s="14"/>
      <c r="K36" s="14"/>
      <c r="L36" s="14"/>
      <c r="M36" s="14"/>
      <c r="N36" s="16"/>
      <c r="O36" s="15"/>
      <c r="P36" s="13"/>
      <c r="Q36" s="13"/>
      <c r="R36" s="13"/>
      <c r="S36" s="13"/>
      <c r="T36" s="13"/>
      <c r="U36" s="13"/>
      <c r="V36" s="13"/>
      <c r="W36" s="13"/>
      <c r="X36" s="13"/>
      <c r="Y36" s="13"/>
      <c r="Z36" s="13"/>
    </row>
    <row r="37" spans="1:26" s="12" customFormat="1" ht="27" customHeight="1">
      <c r="A37" s="14"/>
      <c r="B37" s="14"/>
      <c r="C37" s="14"/>
      <c r="D37" s="14"/>
      <c r="E37" s="14"/>
      <c r="F37" s="14"/>
      <c r="G37" s="14"/>
      <c r="H37" s="14"/>
      <c r="I37" s="14"/>
      <c r="J37" s="14"/>
      <c r="K37" s="14"/>
      <c r="L37" s="14"/>
      <c r="M37" s="14"/>
      <c r="N37" s="13"/>
      <c r="O37" s="13"/>
      <c r="P37" s="13"/>
      <c r="Q37" s="13"/>
      <c r="R37" s="13"/>
      <c r="S37" s="13"/>
      <c r="T37" s="13"/>
      <c r="U37" s="13"/>
      <c r="V37" s="13"/>
      <c r="W37" s="13"/>
      <c r="X37" s="13"/>
      <c r="Y37" s="13"/>
      <c r="Z37" s="13"/>
    </row>
    <row r="38" spans="1:26">
      <c r="K38" s="11"/>
    </row>
    <row r="40" spans="1:26">
      <c r="B40" s="10"/>
      <c r="C40" s="9"/>
    </row>
    <row r="41" spans="1:26">
      <c r="B41" s="10"/>
      <c r="C41" s="9"/>
    </row>
    <row r="42" spans="1:26">
      <c r="B42" s="10"/>
      <c r="C42" s="9"/>
    </row>
    <row r="43" spans="1:26">
      <c r="B43" s="10"/>
      <c r="C43" s="9"/>
    </row>
    <row r="44" spans="1:26">
      <c r="B44" s="10"/>
      <c r="C44" s="9"/>
    </row>
    <row r="45" spans="1:26">
      <c r="B45" s="10"/>
      <c r="C45" s="9"/>
    </row>
    <row r="46" spans="1:26">
      <c r="B46" s="10"/>
      <c r="C46" s="9"/>
    </row>
    <row r="47" spans="1:26">
      <c r="B47" s="10"/>
      <c r="C47" s="9"/>
    </row>
    <row r="48" spans="1:26">
      <c r="B48" s="10"/>
      <c r="C48" s="9"/>
    </row>
    <row r="49" spans="1:16" s="1" customFormat="1">
      <c r="B49" s="10"/>
      <c r="C49" s="9"/>
      <c r="N49" s="2"/>
      <c r="O49" s="2"/>
      <c r="P49" s="2"/>
    </row>
    <row r="50" spans="1:16" s="1" customFormat="1">
      <c r="B50" s="10"/>
      <c r="C50" s="9"/>
      <c r="N50" s="2"/>
      <c r="O50" s="2"/>
      <c r="P50" s="2"/>
    </row>
    <row r="51" spans="1:16" s="1" customFormat="1">
      <c r="B51" s="10"/>
      <c r="C51" s="9"/>
      <c r="N51" s="2"/>
      <c r="O51" s="2"/>
      <c r="P51" s="2"/>
    </row>
    <row r="52" spans="1:16" s="1" customFormat="1">
      <c r="B52" s="10"/>
      <c r="C52" s="9"/>
      <c r="N52" s="2"/>
      <c r="O52" s="2"/>
      <c r="P52" s="2"/>
    </row>
    <row r="53" spans="1:16" s="1" customFormat="1">
      <c r="C53" s="8"/>
      <c r="N53" s="2"/>
      <c r="O53" s="2"/>
      <c r="P53" s="2"/>
    </row>
    <row r="55" spans="1:16" s="1" customFormat="1">
      <c r="A55" s="7"/>
      <c r="D55" s="7"/>
      <c r="N55" s="2"/>
      <c r="O55" s="2"/>
      <c r="P55" s="2"/>
    </row>
    <row r="56" spans="1:16" s="1" customFormat="1" hidden="1">
      <c r="A56" s="6"/>
      <c r="B56" s="5"/>
      <c r="C56" s="5"/>
      <c r="D56" s="6"/>
      <c r="E56" s="5"/>
      <c r="F56" s="5"/>
      <c r="G56" s="5"/>
      <c r="H56" s="5"/>
      <c r="I56" s="5"/>
      <c r="J56" s="5"/>
      <c r="K56" s="5"/>
      <c r="L56" s="5"/>
      <c r="N56" s="2"/>
      <c r="O56" s="2"/>
      <c r="P56" s="2"/>
    </row>
    <row r="57" spans="1:16" s="1" customFormat="1" hidden="1">
      <c r="N57" s="2"/>
      <c r="O57" s="2"/>
      <c r="P57" s="2"/>
    </row>
    <row r="64" spans="1:16" s="1" customFormat="1">
      <c r="N64" s="2"/>
      <c r="O64" s="3"/>
      <c r="P64" s="3"/>
    </row>
    <row r="65" spans="1:16" s="1" customFormat="1">
      <c r="A65" s="4"/>
      <c r="N65" s="2"/>
      <c r="O65" s="3"/>
      <c r="P65" s="3"/>
    </row>
  </sheetData>
  <mergeCells count="6">
    <mergeCell ref="A36:M37"/>
    <mergeCell ref="M6:M8"/>
    <mergeCell ref="B7:F7"/>
    <mergeCell ref="L6:L8"/>
    <mergeCell ref="B6:K6"/>
    <mergeCell ref="G7:K7"/>
  </mergeCells>
  <printOptions horizontalCentered="1"/>
  <pageMargins left="0.5" right="0.5" top="0.75" bottom="0.5" header="0" footer="0"/>
  <pageSetup paperSize="9" scale="66" orientation="portrait" useFirstPageNumber="1" r:id="rId1"/>
  <headerFooter alignWithMargins="0">
    <oddFooter>&amp;R26</oddFooter>
  </headerFooter>
  <rowBreaks count="1" manualBreakCount="1">
    <brk id="6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2a</vt:lpstr>
      <vt:lpstr>'2a'!Print_Area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2016-08-23T09:10:24Z</dcterms:created>
  <dcterms:modified xsi:type="dcterms:W3CDTF">2016-08-23T09:10:33Z</dcterms:modified>
</cp:coreProperties>
</file>