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5" windowWidth="21075" windowHeight="10035"/>
  </bookViews>
  <sheets>
    <sheet name="3a" sheetId="1" r:id="rId1"/>
  </sheets>
  <externalReferences>
    <externalReference r:id="rId2"/>
  </externalReferences>
  <definedNames>
    <definedName name="_xlnm._FilterDatabase" localSheetId="0" hidden="1">'3a'!$N$10:$P$28</definedName>
    <definedName name="_xlnm.Print_Area" localSheetId="0">'3a'!$A$1:$K$59</definedName>
  </definedNames>
  <calcPr calcId="144525"/>
</workbook>
</file>

<file path=xl/calcChain.xml><?xml version="1.0" encoding="utf-8"?>
<calcChain xmlns="http://schemas.openxmlformats.org/spreadsheetml/2006/main">
  <c r="A3" i="1" l="1"/>
  <c r="J6" i="1"/>
  <c r="K6" i="1"/>
  <c r="O8" i="1"/>
  <c r="P14" i="1" s="1"/>
  <c r="F10" i="1"/>
  <c r="J10" i="1"/>
  <c r="F11" i="1"/>
  <c r="F29" i="1" s="1"/>
  <c r="P11" i="1"/>
  <c r="F12" i="1"/>
  <c r="K12" i="1"/>
  <c r="P12" i="1"/>
  <c r="F13" i="1"/>
  <c r="K13" i="1"/>
  <c r="P13" i="1"/>
  <c r="F14" i="1"/>
  <c r="F15" i="1"/>
  <c r="K15" i="1"/>
  <c r="F16" i="1"/>
  <c r="K16" i="1"/>
  <c r="S16" i="1"/>
  <c r="F17" i="1"/>
  <c r="P17" i="1"/>
  <c r="F18" i="1"/>
  <c r="J18" i="1"/>
  <c r="K18" i="1"/>
  <c r="P18" i="1"/>
  <c r="F19" i="1"/>
  <c r="J19" i="1"/>
  <c r="K19" i="1"/>
  <c r="P19" i="1"/>
  <c r="F20" i="1"/>
  <c r="J20" i="1"/>
  <c r="K20" i="1"/>
  <c r="P20" i="1"/>
  <c r="F21" i="1"/>
  <c r="J21" i="1"/>
  <c r="K21" i="1"/>
  <c r="P21" i="1"/>
  <c r="F22" i="1"/>
  <c r="J22" i="1"/>
  <c r="K22" i="1"/>
  <c r="P22" i="1"/>
  <c r="F23" i="1"/>
  <c r="J23" i="1"/>
  <c r="K23" i="1"/>
  <c r="P23" i="1"/>
  <c r="F24" i="1"/>
  <c r="J24" i="1"/>
  <c r="K24" i="1"/>
  <c r="P24" i="1"/>
  <c r="F25" i="1"/>
  <c r="J25" i="1"/>
  <c r="F26" i="1"/>
  <c r="P26" i="1"/>
  <c r="F27" i="1"/>
  <c r="F28" i="1"/>
  <c r="P28" i="1"/>
  <c r="B29" i="1"/>
  <c r="C29" i="1"/>
  <c r="D29" i="1"/>
  <c r="E29" i="1"/>
  <c r="G29" i="1"/>
  <c r="Q78" i="1" s="1"/>
  <c r="H29" i="1"/>
  <c r="I29" i="1"/>
  <c r="J11" i="1" s="1"/>
  <c r="K29" i="1"/>
  <c r="D43" i="1"/>
  <c r="D44" i="1"/>
  <c r="D45" i="1"/>
  <c r="D46" i="1"/>
  <c r="D47" i="1"/>
  <c r="D48" i="1"/>
  <c r="D49" i="1"/>
  <c r="Q72" i="1"/>
  <c r="R72" i="1"/>
  <c r="R73" i="1"/>
  <c r="Q74" i="1"/>
  <c r="R74" i="1"/>
  <c r="R75" i="1"/>
  <c r="R76" i="1"/>
  <c r="R77" i="1"/>
  <c r="R78" i="1"/>
  <c r="R79" i="1"/>
  <c r="R80" i="1"/>
  <c r="R81" i="1"/>
  <c r="R82" i="1"/>
  <c r="R83" i="1"/>
  <c r="R84" i="1"/>
  <c r="R85" i="1"/>
  <c r="R86" i="1"/>
  <c r="R88" i="1"/>
  <c r="O91" i="1"/>
  <c r="P91" i="1"/>
  <c r="R91" i="1" s="1"/>
  <c r="Q99" i="1"/>
  <c r="R100" i="1"/>
  <c r="R101" i="1"/>
  <c r="R103" i="1"/>
  <c r="Q104" i="1"/>
  <c r="R104" i="1"/>
  <c r="R106" i="1"/>
  <c r="R107" i="1"/>
  <c r="R108" i="1"/>
  <c r="R109" i="1"/>
  <c r="R110" i="1"/>
  <c r="R111" i="1"/>
  <c r="R112" i="1"/>
  <c r="Q116" i="1"/>
  <c r="O117" i="1"/>
  <c r="P117" i="1"/>
  <c r="Q98" i="1" s="1"/>
  <c r="R117" i="1"/>
  <c r="Q114" i="1" l="1"/>
  <c r="Q105" i="1"/>
  <c r="Q103" i="1"/>
  <c r="Q90" i="1"/>
  <c r="Q75" i="1"/>
  <c r="Q73" i="1"/>
  <c r="Q91" i="1" s="1"/>
  <c r="J27" i="1"/>
  <c r="J14" i="1"/>
  <c r="J13" i="1"/>
  <c r="J12" i="1"/>
  <c r="J29" i="1" s="1"/>
  <c r="Q113" i="1"/>
  <c r="Q111" i="1"/>
  <c r="Q109" i="1"/>
  <c r="Q107" i="1"/>
  <c r="Q102" i="1"/>
  <c r="Q100" i="1"/>
  <c r="Q117" i="1" s="1"/>
  <c r="Q85" i="1"/>
  <c r="Q83" i="1"/>
  <c r="Q81" i="1"/>
  <c r="Q79" i="1"/>
  <c r="Q77" i="1"/>
  <c r="J28" i="1"/>
  <c r="P25" i="1"/>
  <c r="S17" i="1"/>
  <c r="T16" i="1" s="1"/>
  <c r="T17" i="1" s="1"/>
  <c r="J16" i="1"/>
  <c r="J15" i="1"/>
  <c r="P10" i="1"/>
  <c r="Q115" i="1"/>
  <c r="Q112" i="1"/>
  <c r="Q110" i="1"/>
  <c r="Q108" i="1"/>
  <c r="Q106" i="1"/>
  <c r="Q101" i="1"/>
  <c r="Q86" i="1"/>
  <c r="Q84" i="1"/>
  <c r="Q82" i="1"/>
  <c r="Q80" i="1"/>
  <c r="P27" i="1"/>
  <c r="J26" i="1"/>
  <c r="J17" i="1"/>
  <c r="P16" i="1"/>
  <c r="P15" i="1"/>
</calcChain>
</file>

<file path=xl/sharedStrings.xml><?xml version="1.0" encoding="utf-8"?>
<sst xmlns="http://schemas.openxmlformats.org/spreadsheetml/2006/main" count="131" uniqueCount="53">
  <si>
    <t>Total</t>
  </si>
  <si>
    <t>S. Other service activities</t>
  </si>
  <si>
    <t>R. Arts, entertainment and recreation</t>
  </si>
  <si>
    <t>Q. Human health and social work activities</t>
  </si>
  <si>
    <t>P. Education</t>
  </si>
  <si>
    <t>O. Public administration and defense; compulsory social security</t>
  </si>
  <si>
    <t>N. Administrative and support service activities</t>
  </si>
  <si>
    <t>M. Professional, scientific and technical activities</t>
  </si>
  <si>
    <t>L. Real estate activities</t>
  </si>
  <si>
    <t>K. Financial and insurance activities</t>
  </si>
  <si>
    <t>J. Information and communication</t>
  </si>
  <si>
    <t>I. Accommodation and food service activities</t>
  </si>
  <si>
    <t>H. Transportation and storage</t>
  </si>
  <si>
    <t>G. Wholesale and retail trade; repair of motor vehicles and motorcycles</t>
  </si>
  <si>
    <t>F. Construction</t>
  </si>
  <si>
    <t>E. Water supply; sewerage, waste management and remediation activities</t>
  </si>
  <si>
    <t>D. Electricity, gas, steam and air conditioning supply</t>
  </si>
  <si>
    <t>C. Manufacturing</t>
  </si>
  <si>
    <t>B. Mining and quarrying</t>
  </si>
  <si>
    <t>A. Agriculture, forestry and fishing</t>
  </si>
  <si>
    <t>Q3 2012</t>
  </si>
  <si>
    <t>Q3 2011</t>
  </si>
  <si>
    <t>Industry</t>
  </si>
  <si>
    <t>Growth Rate
Q3 2011  -   
Q3 2012</t>
  </si>
  <si>
    <t>Percent to Total 
Q3 2012</t>
  </si>
  <si>
    <t>Approved FI</t>
  </si>
  <si>
    <t>-</t>
  </si>
  <si>
    <t>Q1 2011</t>
  </si>
  <si>
    <t>Q1 2010</t>
  </si>
  <si>
    <t>Growth Rate
Q1 2010  -   
Q1 2011</t>
  </si>
  <si>
    <t>Percent to Total Q1 2011</t>
  </si>
  <si>
    <t>Approved FDI</t>
  </si>
  <si>
    <t>Transportation, Storage and Communication</t>
  </si>
  <si>
    <t>Trade</t>
  </si>
  <si>
    <t>Private Services</t>
  </si>
  <si>
    <t>Manufacturing</t>
  </si>
  <si>
    <t>Finance &amp; Real Estate</t>
  </si>
  <si>
    <t>Electricity, Gas and Water</t>
  </si>
  <si>
    <t>Construction</t>
  </si>
  <si>
    <t xml:space="preserve">Sources of basic data:    Authority of the Freeport Area of Bataan (AFAB), Board of Investments (BOI), 
                                         BOI-Autonomous Region of Muslim Mindanao (BOI-ARMM), Clark Development Corporation (CDC), 
                                         Cagayan Economic Zone Authority (CEZA), Philippine Economic Zone Authority (PEZA), 
                                         and Subic Bay Metropolitan Authority (SBMA).                                         </t>
  </si>
  <si>
    <t>Details may not add up to totals due to rounding.</t>
  </si>
  <si>
    <r>
      <t xml:space="preserve">1 </t>
    </r>
    <r>
      <rPr>
        <sz val="8"/>
        <rFont val="Arial"/>
        <family val="2"/>
      </rPr>
      <t>Starting with the Q1 2011 FDI report, the 2009 Philippine Standard Industrial Classification (PSIC) is adopted in classifying the industry. The 2009 PSIC was used for
     the years 2010 and 2011 to make the data comparable.</t>
    </r>
  </si>
  <si>
    <t xml:space="preserve">Notes:   </t>
  </si>
  <si>
    <t>total</t>
  </si>
  <si>
    <t>Others</t>
  </si>
  <si>
    <t>Q3</t>
  </si>
  <si>
    <t>Q2</t>
  </si>
  <si>
    <t>Q1</t>
  </si>
  <si>
    <t>Q4</t>
  </si>
  <si>
    <r>
      <t>Industry</t>
    </r>
    <r>
      <rPr>
        <b/>
        <vertAlign val="superscript"/>
        <sz val="10"/>
        <rFont val="Arial"/>
        <family val="2"/>
      </rPr>
      <t>1</t>
    </r>
  </si>
  <si>
    <t>(in million pesos)</t>
  </si>
  <si>
    <t>Total Approved Foreign Investments by Industry</t>
  </si>
  <si>
    <t>Table 3a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</si>
</sst>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_);[Red]\(#,##0.0\)"/>
    <numFmt numFmtId="165" formatCode="#,##0.0"/>
    <numFmt numFmtId="166" formatCode="_(* #,##0.0_);_(* \(#,##0.0\);_(* &quot;-&quot;??_);_(@_)"/>
    <numFmt numFmtId="167" formatCode="0.0"/>
    <numFmt numFmtId="168" formatCode="0.0_);[Red]\(0.0\)"/>
    <numFmt numFmtId="169" formatCode="0.0%"/>
    <numFmt numFmtId="170" formatCode="#,##0;[Red]#,##0"/>
    <numFmt numFmtId="171" formatCode="General_)"/>
  </numFmts>
  <fonts count="15" x14ac:knownFonts="1">
    <font>
      <sz val="10"/>
      <name val="Arial"/>
    </font>
    <font>
      <sz val="10"/>
      <name val="Arial"/>
    </font>
    <font>
      <sz val="10"/>
      <name val="Arial"/>
      <family val="2"/>
    </font>
    <font>
      <b/>
      <sz val="10"/>
      <name val="Arial"/>
      <family val="2"/>
    </font>
    <font>
      <b/>
      <sz val="10"/>
      <color indexed="8"/>
      <name val="Arial"/>
      <family val="2"/>
    </font>
    <font>
      <sz val="10"/>
      <color indexed="8"/>
      <name val="Arial"/>
      <family val="2"/>
    </font>
    <font>
      <sz val="10"/>
      <color indexed="9"/>
      <name val="Arial"/>
      <family val="2"/>
    </font>
    <font>
      <b/>
      <sz val="10"/>
      <color indexed="9"/>
      <name val="Arial"/>
      <family val="2"/>
    </font>
    <font>
      <sz val="8"/>
      <name val="Arial"/>
      <family val="2"/>
    </font>
    <font>
      <i/>
      <sz val="8"/>
      <name val="Arial"/>
      <family val="2"/>
    </font>
    <font>
      <vertAlign val="superscript"/>
      <sz val="8"/>
      <name val="Arial"/>
      <family val="2"/>
    </font>
    <font>
      <i/>
      <sz val="8"/>
      <color indexed="9"/>
      <name val="Arial"/>
      <family val="2"/>
    </font>
    <font>
      <b/>
      <vertAlign val="superscript"/>
      <sz val="10"/>
      <name val="Arial"/>
      <family val="2"/>
    </font>
    <font>
      <b/>
      <i/>
      <sz val="10"/>
      <name val="Arial"/>
      <family val="2"/>
    </font>
    <font>
      <sz val="12"/>
      <name val="Helv"/>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2"/>
        <bgColor indexed="22"/>
      </patternFill>
    </fill>
    <fill>
      <patternFill patternType="solid">
        <fgColor indexed="55"/>
        <bgColor indexed="64"/>
      </patternFill>
    </fill>
  </fills>
  <borders count="21">
    <border>
      <left/>
      <right/>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cellStyleXfs>
  <cellXfs count="98">
    <xf numFmtId="0" fontId="0" fillId="0" borderId="0" xfId="0"/>
    <xf numFmtId="0" fontId="2" fillId="2" borderId="0" xfId="0" applyFont="1" applyFill="1"/>
    <xf numFmtId="164" fontId="3" fillId="2" borderId="1" xfId="0" applyNumberFormat="1" applyFont="1" applyFill="1" applyBorder="1" applyAlignment="1">
      <alignment horizontal="center" vertical="top"/>
    </xf>
    <xf numFmtId="165" fontId="3" fillId="2" borderId="1" xfId="0" applyNumberFormat="1" applyFont="1" applyFill="1" applyBorder="1" applyAlignment="1">
      <alignment horizontal="right" vertical="center"/>
    </xf>
    <xf numFmtId="0" fontId="3" fillId="2" borderId="1" xfId="0" applyFont="1" applyFill="1" applyBorder="1" applyAlignment="1">
      <alignment horizontal="center" vertical="center"/>
    </xf>
    <xf numFmtId="43" fontId="3" fillId="2" borderId="0" xfId="1" quotePrefix="1" applyFont="1" applyFill="1" applyBorder="1" applyAlignment="1">
      <alignment horizontal="center" vertical="top"/>
    </xf>
    <xf numFmtId="166" fontId="3" fillId="2" borderId="0" xfId="1" quotePrefix="1" applyNumberFormat="1" applyFont="1" applyFill="1" applyBorder="1" applyAlignment="1">
      <alignment horizontal="center" vertical="top"/>
    </xf>
    <xf numFmtId="166" fontId="2" fillId="2" borderId="0" xfId="1" applyNumberFormat="1" applyFont="1" applyFill="1" applyBorder="1" applyAlignment="1">
      <alignment horizontal="right" vertical="top"/>
    </xf>
    <xf numFmtId="166" fontId="0" fillId="2" borderId="0" xfId="0" applyNumberFormat="1" applyFill="1" applyBorder="1" applyAlignment="1">
      <alignment vertical="top"/>
    </xf>
    <xf numFmtId="0" fontId="3" fillId="2" borderId="2" xfId="0" applyFont="1" applyFill="1" applyBorder="1" applyAlignment="1">
      <alignment horizontal="left" vertical="top" wrapText="1"/>
    </xf>
    <xf numFmtId="43" fontId="3" fillId="3" borderId="0" xfId="1" applyFont="1" applyFill="1" applyBorder="1" applyAlignment="1">
      <alignment horizontal="center" vertical="top"/>
    </xf>
    <xf numFmtId="166" fontId="3" fillId="3" borderId="0" xfId="1" quotePrefix="1" applyNumberFormat="1" applyFont="1" applyFill="1" applyBorder="1" applyAlignment="1">
      <alignment horizontal="center" vertical="top"/>
    </xf>
    <xf numFmtId="166" fontId="0" fillId="3" borderId="0" xfId="0" applyNumberFormat="1" applyFill="1" applyBorder="1" applyAlignment="1">
      <alignment vertical="top"/>
    </xf>
    <xf numFmtId="0" fontId="3" fillId="3" borderId="0" xfId="0" applyFont="1" applyFill="1" applyBorder="1" applyAlignment="1">
      <alignment horizontal="left" vertical="top" wrapText="1"/>
    </xf>
    <xf numFmtId="43" fontId="3" fillId="2" borderId="0" xfId="1" applyFont="1" applyFill="1" applyBorder="1" applyAlignment="1">
      <alignment horizontal="center" vertical="top"/>
    </xf>
    <xf numFmtId="0" fontId="3" fillId="2" borderId="0" xfId="0" applyFont="1" applyFill="1" applyBorder="1" applyAlignment="1">
      <alignment horizontal="left" vertical="top" wrapText="1"/>
    </xf>
    <xf numFmtId="166" fontId="4" fillId="3" borderId="0" xfId="1" quotePrefix="1" applyNumberFormat="1" applyFont="1" applyFill="1" applyBorder="1" applyAlignment="1">
      <alignment horizontal="center" vertical="top"/>
    </xf>
    <xf numFmtId="164" fontId="3" fillId="2" borderId="0" xfId="1" applyNumberFormat="1" applyFont="1" applyFill="1" applyBorder="1" applyAlignment="1">
      <alignment horizontal="center" vertical="top"/>
    </xf>
    <xf numFmtId="166" fontId="3" fillId="2" borderId="0" xfId="1" applyNumberFormat="1" applyFont="1" applyFill="1" applyBorder="1" applyAlignment="1">
      <alignment horizontal="right" vertical="top"/>
    </xf>
    <xf numFmtId="164" fontId="3" fillId="3" borderId="0" xfId="1" applyNumberFormat="1" applyFont="1" applyFill="1" applyBorder="1" applyAlignment="1">
      <alignment horizontal="center" vertical="top"/>
    </xf>
    <xf numFmtId="166" fontId="3" fillId="3" borderId="0" xfId="1" applyNumberFormat="1" applyFont="1" applyFill="1" applyBorder="1" applyAlignment="1">
      <alignment horizontal="right" vertical="top"/>
    </xf>
    <xf numFmtId="43" fontId="3" fillId="3" borderId="0" xfId="1" applyFont="1" applyFill="1" applyBorder="1" applyAlignment="1">
      <alignment horizontal="right" vertical="top" indent="3"/>
    </xf>
    <xf numFmtId="0" fontId="3" fillId="4" borderId="0" xfId="0" applyFont="1" applyFill="1" applyBorder="1" applyAlignment="1">
      <alignment horizontal="left" vertical="top" wrapText="1"/>
    </xf>
    <xf numFmtId="43" fontId="3" fillId="2" borderId="0" xfId="1" applyFont="1" applyFill="1" applyBorder="1" applyAlignment="1">
      <alignment horizontal="right" vertical="top" indent="3"/>
    </xf>
    <xf numFmtId="0" fontId="2" fillId="2" borderId="0" xfId="0" applyFont="1" applyFill="1" applyBorder="1" applyAlignment="1">
      <alignment vertical="center"/>
    </xf>
    <xf numFmtId="165" fontId="3" fillId="2" borderId="0" xfId="0" applyNumberFormat="1" applyFont="1" applyFill="1" applyBorder="1" applyAlignment="1">
      <alignment vertical="center"/>
    </xf>
    <xf numFmtId="165" fontId="2" fillId="2" borderId="0" xfId="0" applyNumberFormat="1" applyFont="1" applyFill="1" applyBorder="1" applyAlignment="1">
      <alignment vertical="center"/>
    </xf>
    <xf numFmtId="0" fontId="2" fillId="2" borderId="3" xfId="0" applyFont="1" applyFill="1" applyBorder="1" applyAlignment="1">
      <alignment vertical="center"/>
    </xf>
    <xf numFmtId="164" fontId="3" fillId="2" borderId="4" xfId="0" applyNumberFormat="1" applyFont="1" applyFill="1" applyBorder="1" applyAlignment="1">
      <alignment horizontal="center" vertical="center" wrapText="1"/>
    </xf>
    <xf numFmtId="3" fontId="3" fillId="2" borderId="5" xfId="0" applyNumberFormat="1" applyFont="1" applyFill="1" applyBorder="1" applyAlignment="1">
      <alignment horizontal="center" vertical="center" wrapText="1"/>
    </xf>
    <xf numFmtId="0" fontId="3" fillId="2" borderId="5" xfId="0" applyNumberFormat="1" applyFont="1" applyFill="1" applyBorder="1" applyAlignment="1">
      <alignment horizontal="center" vertical="center"/>
    </xf>
    <xf numFmtId="0" fontId="3" fillId="2" borderId="2" xfId="0" applyFont="1" applyFill="1" applyBorder="1" applyAlignment="1">
      <alignment horizontal="center" vertical="center"/>
    </xf>
    <xf numFmtId="164" fontId="3" fillId="2" borderId="6"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0" fontId="3" fillId="2" borderId="8" xfId="0" applyNumberFormat="1" applyFont="1" applyFill="1" applyBorder="1" applyAlignment="1">
      <alignment horizontal="center" vertical="center"/>
    </xf>
    <xf numFmtId="0" fontId="3" fillId="2" borderId="0" xfId="0" applyFont="1" applyFill="1" applyBorder="1" applyAlignment="1">
      <alignment horizontal="center" vertical="center"/>
    </xf>
    <xf numFmtId="164" fontId="3" fillId="2" borderId="9" xfId="0" applyNumberFormat="1" applyFont="1" applyFill="1" applyBorder="1" applyAlignment="1">
      <alignment horizontal="center" vertical="center" wrapText="1"/>
    </xf>
    <xf numFmtId="3" fontId="3" fillId="2" borderId="10" xfId="0" applyNumberFormat="1" applyFont="1" applyFill="1" applyBorder="1" applyAlignment="1">
      <alignment horizontal="center" vertical="center" wrapText="1"/>
    </xf>
    <xf numFmtId="3" fontId="3" fillId="2" borderId="11" xfId="0" applyNumberFormat="1" applyFont="1" applyFill="1" applyBorder="1" applyAlignment="1">
      <alignment horizontal="center" vertical="center"/>
    </xf>
    <xf numFmtId="3" fontId="3" fillId="2" borderId="12" xfId="0"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165" fontId="3" fillId="2" borderId="0" xfId="0" applyNumberFormat="1" applyFont="1" applyFill="1" applyBorder="1" applyAlignment="1">
      <alignment horizontal="right" vertical="top"/>
    </xf>
    <xf numFmtId="166" fontId="0" fillId="3" borderId="0" xfId="0" quotePrefix="1" applyNumberFormat="1" applyFill="1" applyBorder="1" applyAlignment="1">
      <alignment horizontal="center" vertical="top"/>
    </xf>
    <xf numFmtId="166" fontId="2" fillId="3" borderId="0" xfId="1" applyNumberFormat="1" applyFont="1" applyFill="1" applyBorder="1" applyAlignment="1">
      <alignment horizontal="right" vertical="top"/>
    </xf>
    <xf numFmtId="166" fontId="0" fillId="2" borderId="0" xfId="0" quotePrefix="1" applyNumberFormat="1" applyFill="1" applyBorder="1" applyAlignment="1">
      <alignment horizontal="center" vertical="top"/>
    </xf>
    <xf numFmtId="166" fontId="5" fillId="3" borderId="0" xfId="0" quotePrefix="1" applyNumberFormat="1" applyFont="1" applyFill="1" applyBorder="1" applyAlignment="1">
      <alignment horizontal="center" vertical="top"/>
    </xf>
    <xf numFmtId="165" fontId="3" fillId="3" borderId="0" xfId="0" applyNumberFormat="1" applyFont="1" applyFill="1" applyBorder="1" applyAlignment="1">
      <alignment horizontal="right" vertical="top"/>
    </xf>
    <xf numFmtId="166" fontId="2" fillId="4" borderId="0" xfId="1" applyNumberFormat="1" applyFont="1" applyFill="1" applyBorder="1" applyAlignment="1">
      <alignment horizontal="right" vertical="top"/>
    </xf>
    <xf numFmtId="166" fontId="0" fillId="4" borderId="0" xfId="0" applyNumberFormat="1" applyFill="1" applyBorder="1" applyAlignment="1">
      <alignment vertical="top"/>
    </xf>
    <xf numFmtId="0" fontId="6" fillId="2" borderId="0" xfId="0" applyFont="1" applyFill="1"/>
    <xf numFmtId="167" fontId="2" fillId="2" borderId="0" xfId="0" applyNumberFormat="1" applyFont="1" applyFill="1"/>
    <xf numFmtId="168" fontId="3" fillId="2" borderId="0" xfId="1" applyNumberFormat="1" applyFont="1" applyFill="1" applyBorder="1"/>
    <xf numFmtId="166" fontId="3" fillId="2" borderId="0" xfId="1" applyNumberFormat="1" applyFont="1" applyFill="1" applyBorder="1"/>
    <xf numFmtId="165" fontId="3" fillId="2" borderId="0" xfId="0" applyNumberFormat="1" applyFont="1" applyFill="1" applyBorder="1"/>
    <xf numFmtId="165" fontId="7" fillId="2" borderId="0" xfId="0" applyNumberFormat="1" applyFont="1" applyFill="1" applyBorder="1"/>
    <xf numFmtId="0" fontId="3" fillId="2" borderId="0" xfId="0" applyFont="1" applyFill="1" applyBorder="1"/>
    <xf numFmtId="0" fontId="0" fillId="5" borderId="0" xfId="0" applyFill="1" applyBorder="1"/>
    <xf numFmtId="0" fontId="0" fillId="2" borderId="0" xfId="0" applyFill="1" applyBorder="1"/>
    <xf numFmtId="0" fontId="8" fillId="2" borderId="0" xfId="0" applyFont="1" applyFill="1" applyBorder="1" applyAlignment="1">
      <alignment vertical="top" wrapText="1"/>
    </xf>
    <xf numFmtId="0" fontId="8" fillId="5" borderId="0" xfId="0" applyFont="1" applyFill="1" applyBorder="1"/>
    <xf numFmtId="0" fontId="9" fillId="2" borderId="0" xfId="0" applyFont="1" applyFill="1" applyBorder="1" applyAlignment="1">
      <alignment horizontal="left"/>
    </xf>
    <xf numFmtId="3" fontId="9" fillId="2" borderId="0" xfId="0" applyNumberFormat="1" applyFont="1" applyFill="1" applyBorder="1" applyAlignment="1"/>
    <xf numFmtId="0" fontId="8" fillId="2" borderId="0" xfId="0" applyFont="1" applyFill="1" applyBorder="1" applyAlignment="1"/>
    <xf numFmtId="0" fontId="10" fillId="2" borderId="0" xfId="0" quotePrefix="1" applyFont="1" applyFill="1" applyBorder="1" applyAlignment="1">
      <alignment horizontal="left" wrapText="1"/>
    </xf>
    <xf numFmtId="3" fontId="9" fillId="2" borderId="0" xfId="0" quotePrefix="1" applyNumberFormat="1" applyFont="1" applyFill="1" applyBorder="1" applyAlignment="1"/>
    <xf numFmtId="165" fontId="11" fillId="2" borderId="0" xfId="0" quotePrefix="1" applyNumberFormat="1" applyFont="1" applyFill="1" applyBorder="1" applyAlignment="1"/>
    <xf numFmtId="3" fontId="11" fillId="2" borderId="0" xfId="0" applyNumberFormat="1" applyFont="1" applyFill="1" applyBorder="1" applyAlignment="1"/>
    <xf numFmtId="165" fontId="11" fillId="2" borderId="0" xfId="0" applyNumberFormat="1" applyFont="1" applyFill="1" applyBorder="1"/>
    <xf numFmtId="165" fontId="11" fillId="2" borderId="0" xfId="0" applyNumberFormat="1" applyFont="1" applyFill="1" applyBorder="1" applyAlignment="1"/>
    <xf numFmtId="0" fontId="2" fillId="2" borderId="0" xfId="0" applyFont="1" applyFill="1" applyAlignment="1">
      <alignment vertical="center"/>
    </xf>
    <xf numFmtId="164" fontId="3" fillId="2" borderId="1" xfId="0" applyNumberFormat="1" applyFont="1" applyFill="1" applyBorder="1" applyAlignment="1">
      <alignment horizontal="right" vertical="top"/>
    </xf>
    <xf numFmtId="0" fontId="3" fillId="2" borderId="1" xfId="0" applyFont="1" applyFill="1" applyBorder="1" applyAlignment="1">
      <alignment horizontal="left" vertical="center"/>
    </xf>
    <xf numFmtId="10" fontId="2" fillId="2" borderId="0" xfId="2" applyNumberFormat="1" applyFont="1" applyFill="1" applyAlignment="1">
      <alignment vertical="center"/>
    </xf>
    <xf numFmtId="43" fontId="3" fillId="2" borderId="0" xfId="1" applyFont="1" applyFill="1" applyBorder="1" applyAlignment="1">
      <alignment horizontal="right" vertical="top"/>
    </xf>
    <xf numFmtId="43" fontId="3" fillId="3" borderId="0" xfId="1" applyFont="1" applyFill="1" applyBorder="1" applyAlignment="1">
      <alignment horizontal="right" vertical="top"/>
    </xf>
    <xf numFmtId="164" fontId="3" fillId="2" borderId="0" xfId="1" applyNumberFormat="1" applyFont="1" applyFill="1" applyBorder="1" applyAlignment="1">
      <alignment horizontal="right" vertical="top"/>
    </xf>
    <xf numFmtId="164" fontId="3" fillId="3" borderId="0" xfId="1" applyNumberFormat="1" applyFont="1" applyFill="1" applyBorder="1" applyAlignment="1">
      <alignment horizontal="right" vertical="top"/>
    </xf>
    <xf numFmtId="166" fontId="2" fillId="2" borderId="0" xfId="0" applyNumberFormat="1" applyFont="1" applyFill="1" applyAlignment="1">
      <alignment vertical="center"/>
    </xf>
    <xf numFmtId="169" fontId="2" fillId="2" borderId="0" xfId="0" applyNumberFormat="1" applyFont="1" applyFill="1" applyAlignment="1">
      <alignment vertical="center"/>
    </xf>
    <xf numFmtId="169" fontId="2" fillId="2" borderId="0" xfId="2" applyNumberFormat="1" applyFont="1" applyFill="1" applyAlignment="1">
      <alignment vertical="center"/>
    </xf>
    <xf numFmtId="166" fontId="3" fillId="4" borderId="0" xfId="1" applyNumberFormat="1" applyFont="1" applyFill="1" applyBorder="1" applyAlignment="1">
      <alignment horizontal="right" vertical="top"/>
    </xf>
    <xf numFmtId="43" fontId="3" fillId="2" borderId="0" xfId="1" applyFont="1" applyFill="1" applyBorder="1" applyAlignment="1">
      <alignment horizontal="right" vertical="top" indent="2"/>
    </xf>
    <xf numFmtId="164" fontId="3" fillId="2" borderId="13" xfId="0" applyNumberFormat="1" applyFont="1" applyFill="1" applyBorder="1" applyAlignment="1">
      <alignment horizontal="center" vertical="center" wrapText="1"/>
    </xf>
    <xf numFmtId="3" fontId="3" fillId="2" borderId="14" xfId="0" applyNumberFormat="1" applyFont="1" applyFill="1" applyBorder="1" applyAlignment="1">
      <alignment horizontal="center" vertical="center" wrapText="1"/>
    </xf>
    <xf numFmtId="0" fontId="3" fillId="2" borderId="14" xfId="0" applyFont="1" applyFill="1" applyBorder="1" applyAlignment="1">
      <alignment horizontal="center" vertical="center"/>
    </xf>
    <xf numFmtId="3" fontId="3" fillId="2" borderId="5" xfId="0" applyNumberFormat="1" applyFont="1" applyFill="1" applyBorder="1" applyAlignment="1">
      <alignment horizontal="center" vertical="center"/>
    </xf>
    <xf numFmtId="164" fontId="3" fillId="2" borderId="15" xfId="0" applyNumberFormat="1" applyFont="1" applyFill="1" applyBorder="1" applyAlignment="1">
      <alignment horizontal="center" vertical="center" wrapText="1"/>
    </xf>
    <xf numFmtId="3" fontId="3" fillId="2" borderId="16" xfId="0" applyNumberFormat="1" applyFont="1" applyFill="1" applyBorder="1" applyAlignment="1">
      <alignment horizontal="center" vertical="center" wrapText="1"/>
    </xf>
    <xf numFmtId="0" fontId="3" fillId="2" borderId="17" xfId="0" applyNumberFormat="1" applyFont="1" applyFill="1" applyBorder="1" applyAlignment="1">
      <alignment horizontal="center" vertical="center"/>
    </xf>
    <xf numFmtId="0" fontId="3" fillId="2" borderId="18" xfId="0" applyNumberFormat="1" applyFont="1" applyFill="1" applyBorder="1" applyAlignment="1">
      <alignment horizontal="center" vertical="center"/>
    </xf>
    <xf numFmtId="0" fontId="3" fillId="2" borderId="15" xfId="0" applyNumberFormat="1" applyFont="1" applyFill="1" applyBorder="1" applyAlignment="1">
      <alignment horizontal="center" vertical="center"/>
    </xf>
    <xf numFmtId="0" fontId="3" fillId="2" borderId="16" xfId="0" applyNumberFormat="1" applyFont="1" applyFill="1" applyBorder="1" applyAlignment="1">
      <alignment horizontal="center" vertical="center"/>
    </xf>
    <xf numFmtId="164" fontId="3" fillId="2" borderId="12" xfId="0" applyNumberFormat="1" applyFont="1" applyFill="1" applyBorder="1" applyAlignment="1">
      <alignment horizontal="center" vertical="center" wrapText="1"/>
    </xf>
    <xf numFmtId="3" fontId="3" fillId="2" borderId="19" xfId="0" applyNumberFormat="1" applyFont="1" applyFill="1" applyBorder="1" applyAlignment="1">
      <alignment horizontal="center" vertical="center" wrapText="1"/>
    </xf>
    <xf numFmtId="3" fontId="3" fillId="2" borderId="20" xfId="0" applyNumberFormat="1" applyFont="1" applyFill="1" applyBorder="1" applyAlignment="1">
      <alignment horizontal="center" vertical="center"/>
    </xf>
    <xf numFmtId="0" fontId="13" fillId="2" borderId="0" xfId="0" applyFont="1" applyFill="1" applyBorder="1" applyAlignment="1">
      <alignment vertical="center"/>
    </xf>
    <xf numFmtId="170" fontId="3" fillId="2" borderId="0" xfId="0" applyNumberFormat="1" applyFont="1" applyFill="1" applyBorder="1" applyAlignment="1">
      <alignment horizontal="left" vertical="center"/>
    </xf>
    <xf numFmtId="0" fontId="3" fillId="2" borderId="0" xfId="0" applyFont="1" applyFill="1" applyBorder="1" applyAlignment="1">
      <alignment vertical="center"/>
    </xf>
  </cellXfs>
  <cellStyles count="6">
    <cellStyle name="Comma" xfId="1" builtinId="3"/>
    <cellStyle name="Comma 2" xfId="3"/>
    <cellStyle name="Normal" xfId="0" builtinId="0"/>
    <cellStyle name="Normal 2" xfId="4"/>
    <cellStyle name="Percent" xfId="2" builtinId="5"/>
    <cellStyle name="Percent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Figure 3b
Total Approved FDIs by Industry
First Semester, 2008 and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dPt>
          <c:dLbls>
            <c:dLbl>
              <c:idx val="0"/>
              <c:tx>
                <c:rich>
                  <a:bodyPr/>
                  <a:lstStyle/>
                  <a:p>
                    <a:pPr>
                      <a:defRPr sz="225" b="0" i="0" u="none" strike="noStrike" baseline="0">
                        <a:solidFill>
                          <a:srgbClr val="000000"/>
                        </a:solidFill>
                        <a:latin typeface="Arial"/>
                        <a:ea typeface="Arial"/>
                        <a:cs typeface="Arial"/>
                      </a:defRPr>
                    </a:pPr>
                    <a:r>
                      <a:t>Education
0.0%</a:t>
                    </a:r>
                  </a:p>
                </c:rich>
              </c:tx>
              <c:spPr>
                <a:noFill/>
                <a:ln w="25400">
                  <a:noFill/>
                </a:ln>
              </c:spPr>
              <c:dLblPos val="bestFit"/>
              <c:showLegendKey val="0"/>
              <c:showVal val="0"/>
              <c:showCatName val="0"/>
              <c:showSerName val="0"/>
              <c:showPercent val="0"/>
              <c:showBubbleSize val="0"/>
            </c:dLbl>
            <c:dLbl>
              <c:idx val="1"/>
              <c:tx>
                <c:rich>
                  <a:bodyPr/>
                  <a:lstStyle/>
                  <a:p>
                    <a:pPr>
                      <a:defRPr sz="225" b="0" i="0" u="none" strike="noStrike" baseline="0">
                        <a:solidFill>
                          <a:srgbClr val="000000"/>
                        </a:solidFill>
                        <a:latin typeface="Arial"/>
                        <a:ea typeface="Arial"/>
                        <a:cs typeface="Arial"/>
                      </a:defRPr>
                    </a:pPr>
                    <a:r>
                      <a:t>Electricity
7.9%</a:t>
                    </a:r>
                  </a:p>
                </c:rich>
              </c:tx>
              <c:spPr>
                <a:noFill/>
                <a:ln w="25400">
                  <a:noFill/>
                </a:ln>
              </c:spPr>
              <c:dLblPos val="bestFit"/>
              <c:showLegendKey val="0"/>
              <c:showVal val="0"/>
              <c:showCatName val="0"/>
              <c:showSerName val="0"/>
              <c:showPercent val="0"/>
              <c:showBubbleSize val="0"/>
            </c:dLbl>
            <c:dLbl>
              <c:idx val="2"/>
              <c:tx>
                <c:rich>
                  <a:bodyPr/>
                  <a:lstStyle/>
                  <a:p>
                    <a:pPr>
                      <a:defRPr sz="225" b="0" i="0" u="none" strike="noStrike" baseline="0">
                        <a:solidFill>
                          <a:srgbClr val="000000"/>
                        </a:solidFill>
                        <a:latin typeface="Arial"/>
                        <a:ea typeface="Arial"/>
                        <a:cs typeface="Arial"/>
                      </a:defRPr>
                    </a:pPr>
                    <a:r>
                      <a:t>Finance &amp; Real Estate
32.5%</a:t>
                    </a:r>
                  </a:p>
                </c:rich>
              </c:tx>
              <c:spPr>
                <a:noFill/>
                <a:ln w="25400">
                  <a:noFill/>
                </a:ln>
              </c:spPr>
              <c:dLblPos val="bestFit"/>
              <c:showLegendKey val="0"/>
              <c:showVal val="0"/>
              <c:showCatName val="0"/>
              <c:showSerName val="0"/>
              <c:showPercent val="0"/>
              <c:showBubbleSize val="0"/>
            </c:dLbl>
            <c:dLbl>
              <c:idx val="3"/>
              <c:tx>
                <c:rich>
                  <a:bodyPr/>
                  <a:lstStyle/>
                  <a:p>
                    <a:pPr>
                      <a:defRPr sz="225" b="0" i="0" u="none" strike="noStrike" baseline="0">
                        <a:solidFill>
                          <a:srgbClr val="000000"/>
                        </a:solidFill>
                        <a:latin typeface="Arial"/>
                        <a:ea typeface="Arial"/>
                        <a:cs typeface="Arial"/>
                      </a:defRPr>
                    </a:pPr>
                    <a:r>
                      <a:t>Manufacturing
21.5%</a:t>
                    </a:r>
                  </a:p>
                </c:rich>
              </c:tx>
              <c:spPr>
                <a:noFill/>
                <a:ln w="25400">
                  <a:noFill/>
                </a:ln>
              </c:spPr>
              <c:dLblPos val="bestFit"/>
              <c:showLegendKey val="0"/>
              <c:showVal val="0"/>
              <c:showCatName val="0"/>
              <c:showSerName val="0"/>
              <c:showPercent val="0"/>
              <c:showBubbleSize val="0"/>
            </c:dLbl>
            <c:dLbl>
              <c:idx val="4"/>
              <c:tx>
                <c:rich>
                  <a:bodyPr/>
                  <a:lstStyle/>
                  <a:p>
                    <a:pPr>
                      <a:defRPr sz="225" b="0" i="0" u="none" strike="noStrike" baseline="0">
                        <a:solidFill>
                          <a:srgbClr val="000000"/>
                        </a:solidFill>
                        <a:latin typeface="Arial"/>
                        <a:ea typeface="Arial"/>
                        <a:cs typeface="Arial"/>
                      </a:defRPr>
                    </a:pPr>
                    <a:r>
                      <a:t>Mining
0.7%</a:t>
                    </a:r>
                  </a:p>
                </c:rich>
              </c:tx>
              <c:spPr>
                <a:noFill/>
                <a:ln w="25400">
                  <a:noFill/>
                </a:ln>
              </c:spPr>
              <c:dLblPos val="bestFit"/>
              <c:showLegendKey val="0"/>
              <c:showVal val="0"/>
              <c:showCatName val="0"/>
              <c:showSerName val="0"/>
              <c:showPercent val="0"/>
              <c:showBubbleSize val="0"/>
            </c:dLbl>
            <c:dLbl>
              <c:idx val="5"/>
              <c:tx>
                <c:rich>
                  <a:bodyPr/>
                  <a:lstStyle/>
                  <a:p>
                    <a:pPr>
                      <a:defRPr sz="225" b="0" i="0" u="none" strike="noStrike" baseline="0">
                        <a:solidFill>
                          <a:srgbClr val="000000"/>
                        </a:solidFill>
                        <a:latin typeface="Arial"/>
                        <a:ea typeface="Arial"/>
                        <a:cs typeface="Arial"/>
                      </a:defRPr>
                    </a:pPr>
                    <a:r>
                      <a:t>Private Services
37.2%</a:t>
                    </a:r>
                  </a:p>
                </c:rich>
              </c:tx>
              <c:spPr>
                <a:noFill/>
                <a:ln w="25400">
                  <a:noFill/>
                </a:ln>
              </c:spPr>
              <c:dLblPos val="bestFit"/>
              <c:showLegendKey val="0"/>
              <c:showVal val="0"/>
              <c:showCatName val="0"/>
              <c:showSerName val="0"/>
              <c:showPercent val="0"/>
              <c:showBubbleSize val="0"/>
            </c:dLbl>
            <c:dLbl>
              <c:idx val="6"/>
              <c:tx>
                <c:rich>
                  <a:bodyPr/>
                  <a:lstStyle/>
                  <a:p>
                    <a:pPr>
                      <a:defRPr sz="225" b="0" i="0" u="none" strike="noStrike" baseline="0">
                        <a:solidFill>
                          <a:srgbClr val="000000"/>
                        </a:solidFill>
                        <a:latin typeface="Arial"/>
                        <a:ea typeface="Arial"/>
                        <a:cs typeface="Arial"/>
                      </a:defRPr>
                    </a:pPr>
                    <a:r>
                      <a:t>Trade
0.2%</a:t>
                    </a:r>
                  </a:p>
                </c:rich>
              </c:tx>
              <c:spPr>
                <a:noFill/>
                <a:ln w="25400">
                  <a:noFill/>
                </a:ln>
              </c:spPr>
              <c:dLblPos val="bestFit"/>
              <c:showLegendKey val="0"/>
              <c:showVal val="0"/>
              <c:showCatName val="0"/>
              <c:showSerName val="0"/>
              <c:showPercent val="0"/>
              <c:showBubbleSize val="0"/>
            </c:dLbl>
            <c:dLbl>
              <c:idx val="7"/>
              <c:tx>
                <c:rich>
                  <a:bodyPr/>
                  <a:lstStyle/>
                  <a:p>
                    <a:pPr>
                      <a:defRPr sz="225" b="0" i="0" u="none" strike="noStrike" baseline="0">
                        <a:solidFill>
                          <a:srgbClr val="000000"/>
                        </a:solidFill>
                        <a:latin typeface="Arial"/>
                        <a:ea typeface="Arial"/>
                        <a:cs typeface="Arial"/>
                      </a:defRPr>
                    </a:pPr>
                    <a:r>
                      <a:t>Transportation
0.0%</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numRef>
              <c:f>'3a'!#REF!</c:f>
              <c:numCache>
                <c:formatCode>General</c:formatCode>
                <c:ptCount val="1"/>
                <c:pt idx="0">
                  <c:v>1</c:v>
                </c:pt>
              </c:numCache>
            </c:numRef>
          </c:cat>
          <c:val>
            <c:numRef>
              <c:f>'3a'!#REF!</c:f>
              <c:numCache>
                <c:formatCode>General</c:formatCode>
                <c:ptCount val="1"/>
                <c:pt idx="0">
                  <c:v>1</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n-US"/>
              <a:t>Figure 3a
Total Approved FI by Industry
Third Quarter 2012</a:t>
            </a:r>
          </a:p>
        </c:rich>
      </c:tx>
      <c:layout>
        <c:manualLayout>
          <c:xMode val="edge"/>
          <c:yMode val="edge"/>
          <c:x val="0.33004972368403701"/>
          <c:y val="3.3492773403324586E-2"/>
        </c:manualLayout>
      </c:layout>
      <c:overlay val="0"/>
      <c:spPr>
        <a:noFill/>
        <a:ln w="25400">
          <a:noFill/>
        </a:ln>
      </c:spPr>
    </c:title>
    <c:autoTitleDeleted val="0"/>
    <c:view3D>
      <c:rotX val="20"/>
      <c:rotY val="286"/>
      <c:rAngAx val="0"/>
      <c:perspective val="10"/>
    </c:view3D>
    <c:floor>
      <c:thickness val="0"/>
    </c:floor>
    <c:sideWall>
      <c:thickness val="0"/>
    </c:sideWall>
    <c:backWall>
      <c:thickness val="0"/>
    </c:backWall>
    <c:plotArea>
      <c:layout>
        <c:manualLayout>
          <c:layoutTarget val="inner"/>
          <c:xMode val="edge"/>
          <c:yMode val="edge"/>
          <c:x val="0.19598022007861587"/>
          <c:y val="0.38133432639147496"/>
          <c:w val="0.57454030330739525"/>
          <c:h val="0.3626676111135706"/>
        </c:manualLayout>
      </c:layout>
      <c:pie3DChart>
        <c:varyColors val="1"/>
        <c:ser>
          <c:idx val="0"/>
          <c:order val="0"/>
          <c:spPr>
            <a:solidFill>
              <a:srgbClr val="9999FF"/>
            </a:solidFill>
            <a:ln w="12700">
              <a:solidFill>
                <a:srgbClr val="000000"/>
              </a:solidFill>
              <a:prstDash val="solid"/>
            </a:ln>
            <a:scene3d>
              <a:camera prst="orthographicFront"/>
              <a:lightRig rig="threePt" dir="t"/>
            </a:scene3d>
            <a:sp3d>
              <a:bevelB w="0"/>
              <a:contourClr>
                <a:srgbClr val="000000"/>
              </a:contourClr>
            </a:sp3d>
          </c:spPr>
          <c:explosion val="21"/>
          <c:dPt>
            <c:idx val="0"/>
            <c:bubble3D val="0"/>
            <c:spPr>
              <a:pattFill prst="pct40">
                <a:fgClr>
                  <a:srgbClr val="0000FF"/>
                </a:fgClr>
                <a:bgClr>
                  <a:srgbClr val="FFFFFF"/>
                </a:bgClr>
              </a:pattFill>
              <a:ln w="12700">
                <a:solidFill>
                  <a:srgbClr val="000000"/>
                </a:solidFill>
                <a:prstDash val="solid"/>
              </a:ln>
              <a:scene3d>
                <a:camera prst="orthographicFront"/>
                <a:lightRig rig="threePt" dir="t"/>
              </a:scene3d>
              <a:sp3d>
                <a:bevelB w="0"/>
                <a:contourClr>
                  <a:srgbClr val="000000"/>
                </a:contourClr>
              </a:sp3d>
            </c:spPr>
          </c:dPt>
          <c:dPt>
            <c:idx val="1"/>
            <c:bubble3D val="0"/>
            <c:spPr>
              <a:pattFill prst="wdUpDiag">
                <a:fgClr>
                  <a:srgbClr val="008000"/>
                </a:fgClr>
                <a:bgClr>
                  <a:srgbClr val="FFFFFF"/>
                </a:bgClr>
              </a:pattFill>
              <a:ln w="12700">
                <a:solidFill>
                  <a:srgbClr val="000000"/>
                </a:solidFill>
                <a:prstDash val="solid"/>
              </a:ln>
              <a:scene3d>
                <a:camera prst="orthographicFront"/>
                <a:lightRig rig="threePt" dir="t"/>
              </a:scene3d>
              <a:sp3d>
                <a:bevelB w="0"/>
                <a:contourClr>
                  <a:srgbClr val="000000"/>
                </a:contourClr>
              </a:sp3d>
            </c:spPr>
          </c:dPt>
          <c:dPt>
            <c:idx val="2"/>
            <c:bubble3D val="0"/>
            <c:spPr>
              <a:pattFill prst="solidDmnd">
                <a:fgClr>
                  <a:srgbClr val="FF0000"/>
                </a:fgClr>
                <a:bgClr>
                  <a:srgbClr val="FFFFFF"/>
                </a:bgClr>
              </a:pattFill>
              <a:ln w="12700">
                <a:solidFill>
                  <a:srgbClr val="000000"/>
                </a:solidFill>
                <a:prstDash val="solid"/>
              </a:ln>
              <a:scene3d>
                <a:camera prst="orthographicFront"/>
                <a:lightRig rig="threePt" dir="t"/>
              </a:scene3d>
              <a:sp3d>
                <a:bevelB w="0"/>
                <a:contourClr>
                  <a:srgbClr val="000000"/>
                </a:contourClr>
              </a:sp3d>
            </c:spPr>
          </c:dPt>
          <c:dPt>
            <c:idx val="3"/>
            <c:bubble3D val="0"/>
            <c:spPr>
              <a:solidFill>
                <a:srgbClr val="FF00FF"/>
              </a:solidFill>
              <a:ln w="12700">
                <a:solidFill>
                  <a:srgbClr val="000000"/>
                </a:solidFill>
                <a:prstDash val="solid"/>
              </a:ln>
              <a:scene3d>
                <a:camera prst="orthographicFront"/>
                <a:lightRig rig="threePt" dir="t"/>
              </a:scene3d>
              <a:sp3d>
                <a:bevelB w="0"/>
                <a:contourClr>
                  <a:srgbClr val="000000"/>
                </a:contourClr>
              </a:sp3d>
            </c:spPr>
          </c:dPt>
          <c:dPt>
            <c:idx val="4"/>
            <c:bubble3D val="0"/>
            <c:spPr>
              <a:solidFill>
                <a:srgbClr val="00FF00"/>
              </a:solidFill>
              <a:ln w="12700">
                <a:solidFill>
                  <a:srgbClr val="000000"/>
                </a:solidFill>
                <a:prstDash val="solid"/>
              </a:ln>
              <a:scene3d>
                <a:camera prst="orthographicFront"/>
                <a:lightRig rig="threePt" dir="t"/>
              </a:scene3d>
              <a:sp3d>
                <a:bevelB w="0"/>
                <a:contourClr>
                  <a:srgbClr val="000000"/>
                </a:contourClr>
              </a:sp3d>
            </c:spPr>
          </c:dPt>
          <c:dPt>
            <c:idx val="5"/>
            <c:bubble3D val="0"/>
            <c:spPr>
              <a:pattFill prst="lgGrid">
                <a:fgClr>
                  <a:srgbClr val="FF6600"/>
                </a:fgClr>
                <a:bgClr>
                  <a:srgbClr val="FFFFFF"/>
                </a:bgClr>
              </a:pattFill>
              <a:ln w="12700">
                <a:solidFill>
                  <a:srgbClr val="000000"/>
                </a:solidFill>
                <a:prstDash val="solid"/>
              </a:ln>
              <a:scene3d>
                <a:camera prst="orthographicFront"/>
                <a:lightRig rig="threePt" dir="t"/>
              </a:scene3d>
              <a:sp3d>
                <a:bevelB w="0"/>
                <a:contourClr>
                  <a:srgbClr val="000000"/>
                </a:contourClr>
              </a:sp3d>
            </c:spPr>
          </c:dPt>
          <c:dPt>
            <c:idx val="6"/>
            <c:bubble3D val="0"/>
            <c:spPr>
              <a:pattFill prst="lgCheck">
                <a:fgClr>
                  <a:schemeClr val="accent5">
                    <a:lumMod val="50000"/>
                  </a:schemeClr>
                </a:fgClr>
                <a:bgClr>
                  <a:schemeClr val="bg1"/>
                </a:bgClr>
              </a:pattFill>
              <a:ln w="12700">
                <a:solidFill>
                  <a:srgbClr val="000000"/>
                </a:solidFill>
                <a:prstDash val="solid"/>
              </a:ln>
              <a:scene3d>
                <a:camera prst="orthographicFront"/>
                <a:lightRig rig="threePt" dir="t"/>
              </a:scene3d>
              <a:sp3d>
                <a:bevelB w="0"/>
                <a:contourClr>
                  <a:srgbClr val="000000"/>
                </a:contourClr>
              </a:sp3d>
            </c:spPr>
          </c:dPt>
          <c:dLbls>
            <c:dLbl>
              <c:idx val="0"/>
              <c:layout>
                <c:manualLayout>
                  <c:x val="0.14458521830499832"/>
                  <c:y val="-4.3495083114610672E-2"/>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
              <c:layout>
                <c:manualLayout>
                  <c:x val="2.7322263109071165E-2"/>
                  <c:y val="-0.10197781277340333"/>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
              <c:layout>
                <c:manualLayout>
                  <c:x val="0.1660489129529823"/>
                  <c:y val="4.9425622052452441E-2"/>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3"/>
              <c:layout>
                <c:manualLayout>
                  <c:x val="0.1303460917545671"/>
                  <c:y val="0.11965960974932088"/>
                </c:manualLayout>
              </c:layout>
              <c:dLblPos val="bestFit"/>
              <c:showLegendKey val="0"/>
              <c:showVal val="0"/>
              <c:showCatName val="1"/>
              <c:showSerName val="0"/>
              <c:showPercent val="1"/>
              <c:showBubbleSize val="0"/>
            </c:dLbl>
            <c:dLbl>
              <c:idx val="4"/>
              <c:layout>
                <c:manualLayout>
                  <c:x val="-6.4585394162413011E-3"/>
                  <c:y val="0.12607440069991252"/>
                </c:manualLayout>
              </c:layout>
              <c:dLblPos val="bestFit"/>
              <c:showLegendKey val="0"/>
              <c:showVal val="0"/>
              <c:showCatName val="1"/>
              <c:showSerName val="0"/>
              <c:showPercent val="1"/>
              <c:showBubbleSize val="0"/>
            </c:dLbl>
            <c:dLbl>
              <c:idx val="5"/>
              <c:layout>
                <c:manualLayout>
                  <c:x val="-1.1463441441679087E-2"/>
                  <c:y val="-4.3102852143482133E-2"/>
                </c:manualLayout>
              </c:layout>
              <c:dLblPos val="bestFit"/>
              <c:showLegendKey val="0"/>
              <c:showVal val="0"/>
              <c:showCatName val="1"/>
              <c:showSerName val="0"/>
              <c:showPercent val="1"/>
              <c:showBubbleSize val="0"/>
            </c:dLbl>
            <c:dLbl>
              <c:idx val="6"/>
              <c:layout>
                <c:manualLayout>
                  <c:x val="-6.2956251071631122E-2"/>
                  <c:y val="-0.11484864391951007"/>
                </c:manualLayout>
              </c:layout>
              <c:dLblPos val="bestFit"/>
              <c:showLegendKey val="0"/>
              <c:showVal val="0"/>
              <c:showCatName val="1"/>
              <c:showSerName val="0"/>
              <c:showPercent val="1"/>
              <c:showBubbleSize val="0"/>
            </c:dLbl>
            <c:dLbl>
              <c:idx val="7"/>
              <c:layout>
                <c:manualLayout>
                  <c:xMode val="edge"/>
                  <c:yMode val="edge"/>
                  <c:x val="0.33333386785115815"/>
                  <c:y val="0.71770418765908583"/>
                </c:manualLayout>
              </c:layout>
              <c:dLblPos val="bestFit"/>
              <c:showLegendKey val="0"/>
              <c:showVal val="0"/>
              <c:showCatName val="1"/>
              <c:showSerName val="0"/>
              <c:showPercent val="1"/>
              <c:showBubbleSize val="0"/>
            </c:dLbl>
            <c:dLbl>
              <c:idx val="8"/>
              <c:layout>
                <c:manualLayout>
                  <c:xMode val="edge"/>
                  <c:yMode val="edge"/>
                  <c:x val="0.23645358113579693"/>
                  <c:y val="0.75837409162643399"/>
                </c:manualLayout>
              </c:layout>
              <c:dLblPos val="bestFit"/>
              <c:showLegendKey val="0"/>
              <c:showVal val="0"/>
              <c:showCatName val="1"/>
              <c:showSerName val="0"/>
              <c:showPercent val="1"/>
              <c:showBubbleSize val="0"/>
            </c:dLbl>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strRef>
              <c:f>'3a'!$R$10:$R$16</c:f>
              <c:strCache>
                <c:ptCount val="7"/>
                <c:pt idx="0">
                  <c:v>C. Manufacturing</c:v>
                </c:pt>
                <c:pt idx="1">
                  <c:v>D. Electricity, gas, steam and air conditioning supply</c:v>
                </c:pt>
                <c:pt idx="2">
                  <c:v>N. Administrative and support service activities</c:v>
                </c:pt>
                <c:pt idx="3">
                  <c:v>L. Real estate activities</c:v>
                </c:pt>
                <c:pt idx="4">
                  <c:v>F. Construction</c:v>
                </c:pt>
                <c:pt idx="5">
                  <c:v>H. Transportation and storage</c:v>
                </c:pt>
                <c:pt idx="6">
                  <c:v>Others</c:v>
                </c:pt>
              </c:strCache>
            </c:strRef>
          </c:cat>
          <c:val>
            <c:numRef>
              <c:f>'3a'!$S$10:$S$16</c:f>
              <c:numCache>
                <c:formatCode>_(* #,##0.0_);_(* \(#,##0.0\);_(* "-"??_);_(@_)</c:formatCode>
                <c:ptCount val="7"/>
                <c:pt idx="0">
                  <c:v>6665.3099421960005</c:v>
                </c:pt>
                <c:pt idx="1">
                  <c:v>4873.2741029999997</c:v>
                </c:pt>
                <c:pt idx="2">
                  <c:v>2103.3971525000006</c:v>
                </c:pt>
                <c:pt idx="3">
                  <c:v>1581.8503940000001</c:v>
                </c:pt>
                <c:pt idx="4">
                  <c:v>1250.9555029999999</c:v>
                </c:pt>
                <c:pt idx="5" formatCode="General">
                  <c:v>538.27802488000009</c:v>
                </c:pt>
                <c:pt idx="6">
                  <c:v>720.88414495999996</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10"/>
      <c:rAngAx val="0"/>
      <c:perspective val="0"/>
    </c:view3D>
    <c:floor>
      <c:thickness val="0"/>
    </c:floor>
    <c:sideWall>
      <c:thickness val="0"/>
    </c:sideWall>
    <c:backWall>
      <c:thickness val="0"/>
    </c:backWall>
    <c:plotArea>
      <c:layout>
        <c:manualLayout>
          <c:layoutTarget val="inner"/>
          <c:xMode val="edge"/>
          <c:yMode val="edge"/>
          <c:x val="0.20520673813169985"/>
          <c:y val="0.15990453460620524"/>
          <c:w val="0.57427258805513015"/>
          <c:h val="0.35560859188544153"/>
        </c:manualLayout>
      </c:layout>
      <c:pie3DChart>
        <c:varyColors val="1"/>
        <c:ser>
          <c:idx val="0"/>
          <c:order val="0"/>
          <c:spPr>
            <a:solidFill>
              <a:srgbClr val="9999FF"/>
            </a:solidFill>
            <a:ln w="12700">
              <a:solidFill>
                <a:srgbClr val="000000"/>
              </a:solidFill>
              <a:prstDash val="solid"/>
            </a:ln>
          </c:spPr>
          <c:explosion val="36"/>
          <c:dPt>
            <c:idx val="0"/>
            <c:bubble3D val="0"/>
            <c:spPr>
              <a:pattFill prst="pct40">
                <a:fgClr>
                  <a:srgbClr val="0000FF"/>
                </a:fgClr>
                <a:bgClr>
                  <a:srgbClr val="FFFFFF"/>
                </a:bgClr>
              </a:pattFill>
              <a:ln w="12700">
                <a:solidFill>
                  <a:srgbClr val="000000"/>
                </a:solidFill>
                <a:prstDash val="solid"/>
              </a:ln>
            </c:spPr>
          </c:dPt>
          <c:dLbls>
            <c:dLbl>
              <c:idx val="0"/>
              <c:layout>
                <c:manualLayout>
                  <c:x val="0.12096877453312042"/>
                  <c:y val="-6.1178032936813689E-2"/>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
              <c:layout>
                <c:manualLayout>
                  <c:x val="5.1598367665796306E-2"/>
                  <c:y val="-0.16272590031258025"/>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
              <c:layout>
                <c:manualLayout>
                  <c:x val="6.7372134248531876E-2"/>
                  <c:y val="6.387060805943405E-2"/>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3"/>
              <c:layout>
                <c:manualLayout>
                  <c:x val="0.1077385440560814"/>
                  <c:y val="9.9099844023076977E-2"/>
                </c:manualLayout>
              </c:layout>
              <c:dLblPos val="bestFit"/>
              <c:showLegendKey val="0"/>
              <c:showVal val="0"/>
              <c:showCatName val="1"/>
              <c:showSerName val="0"/>
              <c:showPercent val="1"/>
              <c:showBubbleSize val="0"/>
            </c:dLbl>
            <c:dLbl>
              <c:idx val="4"/>
              <c:layout>
                <c:manualLayout>
                  <c:x val="-2.3688321470414234E-2"/>
                  <c:y val="0.11631593783473958"/>
                </c:manualLayout>
              </c:layout>
              <c:dLblPos val="bestFit"/>
              <c:showLegendKey val="0"/>
              <c:showVal val="0"/>
              <c:showCatName val="1"/>
              <c:showSerName val="0"/>
              <c:showPercent val="1"/>
              <c:showBubbleSize val="0"/>
            </c:dLbl>
            <c:dLbl>
              <c:idx val="5"/>
              <c:layout>
                <c:manualLayout>
                  <c:x val="-0.17568514849256192"/>
                  <c:y val="6.2409311007961668E-2"/>
                </c:manualLayout>
              </c:layout>
              <c:dLblPos val="bestFit"/>
              <c:showLegendKey val="0"/>
              <c:showVal val="0"/>
              <c:showCatName val="1"/>
              <c:showSerName val="0"/>
              <c:showPercent val="1"/>
              <c:showBubbleSize val="0"/>
            </c:dLbl>
            <c:dLbl>
              <c:idx val="6"/>
              <c:layout>
                <c:manualLayout>
                  <c:x val="-0.17346283871911872"/>
                  <c:y val="-9.6093811662563616E-2"/>
                </c:manualLayout>
              </c:layout>
              <c:dLblPos val="bestFit"/>
              <c:showLegendKey val="0"/>
              <c:showVal val="0"/>
              <c:showCatName val="1"/>
              <c:showSerName val="0"/>
              <c:showPercent val="1"/>
              <c:showBubbleSize val="0"/>
            </c:dLbl>
            <c:dLbl>
              <c:idx val="7"/>
              <c:layout>
                <c:manualLayout>
                  <c:xMode val="edge"/>
                  <c:yMode val="edge"/>
                  <c:x val="0.33278715162905964"/>
                  <c:y val="0.71599045346062051"/>
                </c:manualLayout>
              </c:layout>
              <c:dLblPos val="bestFit"/>
              <c:showLegendKey val="0"/>
              <c:showVal val="0"/>
              <c:showCatName val="1"/>
              <c:showSerName val="0"/>
              <c:showPercent val="1"/>
              <c:showBubbleSize val="0"/>
            </c:dLbl>
            <c:dLbl>
              <c:idx val="8"/>
              <c:layout>
                <c:manualLayout>
                  <c:xMode val="edge"/>
                  <c:yMode val="edge"/>
                  <c:x val="0.2360657627319438"/>
                  <c:y val="0.75656324582338907"/>
                </c:manualLayout>
              </c:layout>
              <c:dLblPos val="bestFit"/>
              <c:showLegendKey val="0"/>
              <c:showVal val="0"/>
              <c:showCatName val="1"/>
              <c:showSerName val="0"/>
              <c:showPercent val="1"/>
              <c:showBubbleSize val="0"/>
            </c:dLbl>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numRef>
              <c:f>'3a'!#REF!</c:f>
              <c:numCache>
                <c:formatCode>General</c:formatCode>
                <c:ptCount val="1"/>
                <c:pt idx="0">
                  <c:v>1</c:v>
                </c:pt>
              </c:numCache>
            </c:numRef>
          </c:cat>
          <c:val>
            <c:numRef>
              <c:f>'3a'!#REF!</c:f>
              <c:numCache>
                <c:formatCode>General</c:formatCode>
                <c:ptCount val="1"/>
                <c:pt idx="0">
                  <c:v>1</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wmf"/><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1066800</xdr:colOff>
      <xdr:row>51</xdr:row>
      <xdr:rowOff>0</xdr:rowOff>
    </xdr:from>
    <xdr:to>
      <xdr:col>7</xdr:col>
      <xdr:colOff>0</xdr:colOff>
      <xdr:row>51</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962025</xdr:colOff>
      <xdr:row>34</xdr:row>
      <xdr:rowOff>152400</xdr:rowOff>
    </xdr:from>
    <xdr:to>
      <xdr:col>7</xdr:col>
      <xdr:colOff>581025</xdr:colOff>
      <xdr:row>58</xdr:row>
      <xdr:rowOff>85725</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34</xdr:row>
      <xdr:rowOff>0</xdr:rowOff>
    </xdr:from>
    <xdr:to>
      <xdr:col>11</xdr:col>
      <xdr:colOff>0</xdr:colOff>
      <xdr:row>46</xdr:row>
      <xdr:rowOff>95250</xdr:rowOff>
    </xdr:to>
    <xdr:pic>
      <xdr:nvPicPr>
        <xdr:cNvPr id="4" name="Picture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496050" y="5762625"/>
          <a:ext cx="0" cy="2114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72</xdr:row>
      <xdr:rowOff>0</xdr:rowOff>
    </xdr:from>
    <xdr:to>
      <xdr:col>12</xdr:col>
      <xdr:colOff>428625</xdr:colOff>
      <xdr:row>87</xdr:row>
      <xdr:rowOff>9525</xdr:rowOff>
    </xdr:to>
    <xdr:graphicFrame macro="">
      <xdr:nvGraphicFramePr>
        <xdr:cNvPr id="5"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b"/>
    </sheetNames>
    <sheetDataSet>
      <sheetData sheetId="0">
        <row r="3">
          <cell r="A3" t="str">
            <v>First Quarter 2011 to Third Quarter 2012</v>
          </cell>
        </row>
        <row r="6">
          <cell r="J6" t="str">
            <v>Percent to Total Q3 2012</v>
          </cell>
          <cell r="K6" t="str">
            <v>Growth Rate
Q3 2011  -   Q3 2012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7"/>
  <sheetViews>
    <sheetView tabSelected="1" view="pageBreakPreview" zoomScaleNormal="65" zoomScaleSheetLayoutView="100" workbookViewId="0">
      <selection activeCell="N94" sqref="N94:R117"/>
    </sheetView>
  </sheetViews>
  <sheetFormatPr defaultColWidth="8.85546875" defaultRowHeight="12.75" x14ac:dyDescent="0.2"/>
  <cols>
    <col min="1" max="1" width="33.140625" style="1" customWidth="1"/>
    <col min="2" max="2" width="9.42578125" style="1" customWidth="1"/>
    <col min="3" max="3" width="9.7109375" style="1" customWidth="1"/>
    <col min="4" max="4" width="9" style="1" customWidth="1"/>
    <col min="5" max="5" width="10.140625" style="1" customWidth="1"/>
    <col min="6" max="6" width="10" style="1" customWidth="1"/>
    <col min="7" max="7" width="9.5703125" style="1" customWidth="1"/>
    <col min="8" max="9" width="9.140625" style="1" customWidth="1"/>
    <col min="10" max="10" width="8.42578125" style="1" customWidth="1"/>
    <col min="11" max="11" width="12" style="1" customWidth="1"/>
    <col min="12" max="13" width="8.85546875" style="1" customWidth="1"/>
    <col min="14" max="14" width="33.7109375" style="1" customWidth="1"/>
    <col min="15" max="16" width="9.85546875" style="1" customWidth="1"/>
    <col min="17" max="17" width="11.42578125" style="1" customWidth="1"/>
    <col min="18" max="18" width="13.85546875" style="1" customWidth="1"/>
    <col min="19" max="19" width="9.28515625" style="1" bestFit="1" customWidth="1"/>
    <col min="20" max="16384" width="8.85546875" style="1"/>
  </cols>
  <sheetData>
    <row r="1" spans="1:20" s="69" customFormat="1" ht="14.1" customHeight="1" x14ac:dyDescent="0.2">
      <c r="A1" s="97" t="s">
        <v>52</v>
      </c>
      <c r="B1" s="24"/>
      <c r="C1" s="24"/>
      <c r="D1" s="24"/>
      <c r="E1" s="24"/>
      <c r="F1" s="24"/>
      <c r="G1" s="24"/>
      <c r="H1" s="24"/>
      <c r="I1" s="24"/>
      <c r="J1" s="24"/>
      <c r="K1" s="24"/>
    </row>
    <row r="2" spans="1:20" s="69" customFormat="1" ht="14.1" customHeight="1" x14ac:dyDescent="0.2">
      <c r="A2" s="97" t="s">
        <v>51</v>
      </c>
      <c r="B2" s="24"/>
      <c r="C2" s="24"/>
      <c r="D2" s="24"/>
      <c r="E2" s="24"/>
      <c r="F2" s="24"/>
      <c r="G2" s="24"/>
      <c r="H2" s="24"/>
      <c r="I2" s="24"/>
      <c r="J2" s="24"/>
      <c r="K2" s="24"/>
    </row>
    <row r="3" spans="1:20" s="69" customFormat="1" ht="14.1" customHeight="1" x14ac:dyDescent="0.2">
      <c r="A3" s="96" t="str">
        <f>'[1]1b'!A3</f>
        <v>First Quarter 2011 to Third Quarter 2012</v>
      </c>
      <c r="B3" s="24"/>
      <c r="C3" s="24"/>
      <c r="D3" s="24"/>
      <c r="E3" s="24"/>
      <c r="F3" s="24"/>
      <c r="G3" s="24"/>
      <c r="H3" s="24"/>
      <c r="I3" s="24"/>
      <c r="J3" s="24"/>
      <c r="K3" s="24"/>
    </row>
    <row r="4" spans="1:20" s="69" customFormat="1" ht="14.1" customHeight="1" x14ac:dyDescent="0.2">
      <c r="A4" s="95" t="s">
        <v>50</v>
      </c>
      <c r="B4" s="24"/>
      <c r="C4" s="24"/>
      <c r="D4" s="24"/>
      <c r="E4" s="24"/>
      <c r="F4" s="24"/>
      <c r="G4" s="24"/>
      <c r="H4" s="24"/>
      <c r="I4" s="24"/>
      <c r="J4" s="24"/>
      <c r="K4" s="24"/>
    </row>
    <row r="5" spans="1:20" s="69" customFormat="1" ht="14.1" customHeight="1" thickBot="1" x14ac:dyDescent="0.25">
      <c r="A5" s="24"/>
      <c r="B5" s="24"/>
      <c r="C5" s="24"/>
      <c r="D5" s="24"/>
      <c r="E5" s="24"/>
      <c r="F5" s="24"/>
      <c r="G5" s="24"/>
      <c r="H5" s="24"/>
      <c r="I5" s="24"/>
      <c r="J5" s="24"/>
      <c r="K5" s="24"/>
    </row>
    <row r="6" spans="1:20" s="69" customFormat="1" ht="12.75" customHeight="1" x14ac:dyDescent="0.2">
      <c r="A6" s="40"/>
      <c r="B6" s="39" t="s">
        <v>25</v>
      </c>
      <c r="C6" s="94"/>
      <c r="D6" s="94"/>
      <c r="E6" s="94"/>
      <c r="F6" s="94"/>
      <c r="G6" s="94"/>
      <c r="H6" s="94"/>
      <c r="I6" s="38"/>
      <c r="J6" s="93" t="str">
        <f>'[1]1b'!J6:J8</f>
        <v>Percent to Total Q3 2012</v>
      </c>
      <c r="K6" s="92" t="str">
        <f>'[1]1b'!K6:K8</f>
        <v>Growth Rate
Q3 2011  -   Q3 2012</v>
      </c>
    </row>
    <row r="7" spans="1:20" s="69" customFormat="1" ht="14.25" x14ac:dyDescent="0.2">
      <c r="A7" s="35" t="s">
        <v>49</v>
      </c>
      <c r="B7" s="91">
        <v>2011</v>
      </c>
      <c r="C7" s="91"/>
      <c r="D7" s="91"/>
      <c r="E7" s="91"/>
      <c r="F7" s="91"/>
      <c r="G7" s="90">
        <v>2012</v>
      </c>
      <c r="H7" s="89"/>
      <c r="I7" s="88"/>
      <c r="J7" s="87"/>
      <c r="K7" s="86"/>
    </row>
    <row r="8" spans="1:20" s="69" customFormat="1" ht="13.5" thickBot="1" x14ac:dyDescent="0.25">
      <c r="A8" s="31"/>
      <c r="B8" s="85" t="s">
        <v>47</v>
      </c>
      <c r="C8" s="85" t="s">
        <v>46</v>
      </c>
      <c r="D8" s="85" t="s">
        <v>45</v>
      </c>
      <c r="E8" s="85" t="s">
        <v>48</v>
      </c>
      <c r="F8" s="85" t="s">
        <v>0</v>
      </c>
      <c r="G8" s="84" t="s">
        <v>47</v>
      </c>
      <c r="H8" s="84" t="s">
        <v>46</v>
      </c>
      <c r="I8" s="84" t="s">
        <v>45</v>
      </c>
      <c r="J8" s="83"/>
      <c r="K8" s="82"/>
      <c r="N8" s="69" t="s">
        <v>0</v>
      </c>
      <c r="O8" s="77">
        <f>SUM(O10:O28)</f>
        <v>17733.949264536004</v>
      </c>
    </row>
    <row r="9" spans="1:20" s="69" customFormat="1" ht="5.0999999999999996" customHeight="1" x14ac:dyDescent="0.2">
      <c r="A9" s="27"/>
      <c r="B9" s="24"/>
      <c r="C9" s="24"/>
      <c r="D9" s="24"/>
      <c r="E9" s="24"/>
      <c r="F9" s="25"/>
      <c r="G9" s="26"/>
      <c r="H9" s="26"/>
      <c r="I9" s="26"/>
      <c r="J9" s="25"/>
      <c r="K9" s="24"/>
    </row>
    <row r="10" spans="1:20" s="69" customFormat="1" x14ac:dyDescent="0.2">
      <c r="A10" s="15" t="s">
        <v>19</v>
      </c>
      <c r="B10" s="8">
        <v>294.12200000000001</v>
      </c>
      <c r="C10" s="8">
        <v>0</v>
      </c>
      <c r="D10" s="8">
        <v>960.03099999999995</v>
      </c>
      <c r="E10" s="8">
        <v>10.403283462999999</v>
      </c>
      <c r="F10" s="18">
        <f>SUM(B10:E10)</f>
        <v>1264.556283463</v>
      </c>
      <c r="G10" s="7">
        <v>137.086946101</v>
      </c>
      <c r="H10" s="7">
        <v>1352.337</v>
      </c>
      <c r="I10" s="7">
        <v>0</v>
      </c>
      <c r="J10" s="7">
        <f>(I10/$I$29)*100</f>
        <v>0</v>
      </c>
      <c r="K10" s="81">
        <v>0</v>
      </c>
      <c r="N10" s="13" t="s">
        <v>17</v>
      </c>
      <c r="O10" s="43">
        <v>6665.3099421960005</v>
      </c>
      <c r="P10" s="72">
        <f>O10/$O$8</f>
        <v>0.37585028821105027</v>
      </c>
      <c r="R10" s="69" t="s">
        <v>17</v>
      </c>
      <c r="S10" s="7">
        <v>6665.3099421960005</v>
      </c>
      <c r="T10" s="79">
        <v>0.37585028821105027</v>
      </c>
    </row>
    <row r="11" spans="1:20" s="69" customFormat="1" ht="15" customHeight="1" x14ac:dyDescent="0.2">
      <c r="A11" s="22" t="s">
        <v>18</v>
      </c>
      <c r="B11" s="48">
        <v>287.92400000000004</v>
      </c>
      <c r="C11" s="48">
        <v>81.555200000000013</v>
      </c>
      <c r="D11" s="48">
        <v>0</v>
      </c>
      <c r="E11" s="48">
        <v>175.22160000000002</v>
      </c>
      <c r="F11" s="80">
        <f>SUM(B11:E11)</f>
        <v>544.70080000000007</v>
      </c>
      <c r="G11" s="47">
        <v>0</v>
      </c>
      <c r="H11" s="47">
        <v>89.374995600000005</v>
      </c>
      <c r="I11" s="47">
        <v>229.56660413</v>
      </c>
      <c r="J11" s="74">
        <f>(I11/$I$29)*100</f>
        <v>1.2945035575864805</v>
      </c>
      <c r="K11" s="74">
        <v>0</v>
      </c>
      <c r="N11" s="15" t="s">
        <v>16</v>
      </c>
      <c r="O11" s="7">
        <v>4873.2741029999997</v>
      </c>
      <c r="P11" s="72">
        <f>O11/$O$8</f>
        <v>0.27479914543036815</v>
      </c>
      <c r="R11" s="69" t="s">
        <v>16</v>
      </c>
      <c r="S11" s="43">
        <v>4873.2741029999997</v>
      </c>
      <c r="T11" s="79">
        <v>0.27479914543036815</v>
      </c>
    </row>
    <row r="12" spans="1:20" s="69" customFormat="1" ht="15.75" customHeight="1" x14ac:dyDescent="0.2">
      <c r="A12" s="15" t="s">
        <v>17</v>
      </c>
      <c r="B12" s="8">
        <v>16752.404297191824</v>
      </c>
      <c r="C12" s="8">
        <v>26089.971149045989</v>
      </c>
      <c r="D12" s="8">
        <v>9909.0179378069988</v>
      </c>
      <c r="E12" s="8">
        <v>90166.461643909701</v>
      </c>
      <c r="F12" s="18">
        <f>SUM(B12:E12)</f>
        <v>142917.8550279545</v>
      </c>
      <c r="G12" s="7">
        <v>12038.118497220006</v>
      </c>
      <c r="H12" s="7">
        <v>40555.210628759422</v>
      </c>
      <c r="I12" s="7">
        <v>6665.3099421960005</v>
      </c>
      <c r="J12" s="41">
        <f>(I12/$I$29)*100</f>
        <v>37.585028821105041</v>
      </c>
      <c r="K12" s="75">
        <f>IFERROR((I12/D12-1)*100,"-")</f>
        <v>-32.734908907924286</v>
      </c>
      <c r="L12" s="77"/>
      <c r="N12" s="13" t="s">
        <v>6</v>
      </c>
      <c r="O12" s="43">
        <v>2103.3971525000006</v>
      </c>
      <c r="P12" s="72">
        <f>O12/$O$8</f>
        <v>0.11860850175692857</v>
      </c>
      <c r="R12" s="69" t="s">
        <v>6</v>
      </c>
      <c r="S12" s="43">
        <v>2103.3971525000006</v>
      </c>
      <c r="T12" s="79">
        <v>0.11860850175692857</v>
      </c>
    </row>
    <row r="13" spans="1:20" s="69" customFormat="1" ht="25.5" x14ac:dyDescent="0.2">
      <c r="A13" s="13" t="s">
        <v>16</v>
      </c>
      <c r="B13" s="12">
        <v>184.28754600000002</v>
      </c>
      <c r="C13" s="12">
        <v>4829.3094000000001</v>
      </c>
      <c r="D13" s="12">
        <v>5099.5923999999995</v>
      </c>
      <c r="E13" s="12">
        <v>20354.263063599999</v>
      </c>
      <c r="F13" s="20">
        <f>SUM(B13:E13)</f>
        <v>30467.452409599999</v>
      </c>
      <c r="G13" s="43">
        <v>146.55808755839999</v>
      </c>
      <c r="H13" s="43">
        <v>24.761200000000002</v>
      </c>
      <c r="I13" s="43">
        <v>4873.2741029999997</v>
      </c>
      <c r="J13" s="46">
        <f>(I13/$I$29)*100</f>
        <v>27.47991454303682</v>
      </c>
      <c r="K13" s="76">
        <f>IFERROR((I13/D13-1)*100,"-")</f>
        <v>-4.437968356059196</v>
      </c>
      <c r="N13" s="15" t="s">
        <v>8</v>
      </c>
      <c r="O13" s="7">
        <v>1581.8503940000001</v>
      </c>
      <c r="P13" s="72">
        <f>O13/$O$8</f>
        <v>8.919899174197779E-2</v>
      </c>
      <c r="R13" s="69" t="s">
        <v>8</v>
      </c>
      <c r="S13" s="43">
        <v>1581.8503940000001</v>
      </c>
      <c r="T13" s="79">
        <v>8.919899174197779E-2</v>
      </c>
    </row>
    <row r="14" spans="1:20" s="69" customFormat="1" ht="40.5" customHeight="1" x14ac:dyDescent="0.2">
      <c r="A14" s="15" t="s">
        <v>15</v>
      </c>
      <c r="B14" s="44">
        <v>0</v>
      </c>
      <c r="C14" s="44">
        <v>385.11032800000004</v>
      </c>
      <c r="D14" s="44">
        <v>0</v>
      </c>
      <c r="E14" s="44">
        <v>5.4835000000000003</v>
      </c>
      <c r="F14" s="18">
        <f>SUM(B14:E14)</f>
        <v>390.59382800000003</v>
      </c>
      <c r="G14" s="44">
        <v>0</v>
      </c>
      <c r="H14" s="44">
        <v>737.37799999999993</v>
      </c>
      <c r="I14" s="44">
        <v>0</v>
      </c>
      <c r="J14" s="44">
        <f>(I14/$I$29)*100</f>
        <v>0</v>
      </c>
      <c r="K14" s="73">
        <v>0</v>
      </c>
      <c r="N14" s="13" t="s">
        <v>14</v>
      </c>
      <c r="O14" s="7">
        <v>1250.9555029999999</v>
      </c>
      <c r="P14" s="72">
        <f>O14/$O$8</f>
        <v>7.0540153484121876E-2</v>
      </c>
      <c r="R14" s="69" t="s">
        <v>14</v>
      </c>
      <c r="S14" s="43">
        <v>1250.9555029999999</v>
      </c>
      <c r="T14" s="79">
        <v>7.0540153484121876E-2</v>
      </c>
    </row>
    <row r="15" spans="1:20" s="69" customFormat="1" ht="15" customHeight="1" x14ac:dyDescent="0.2">
      <c r="A15" s="13" t="s">
        <v>14</v>
      </c>
      <c r="B15" s="12">
        <v>0</v>
      </c>
      <c r="C15" s="12">
        <v>6.8976000000000006</v>
      </c>
      <c r="D15" s="12">
        <v>25.043850000000003</v>
      </c>
      <c r="E15" s="12">
        <v>1.2762899999999999</v>
      </c>
      <c r="F15" s="20">
        <f>SUM(B15:E15)</f>
        <v>33.217740000000006</v>
      </c>
      <c r="G15" s="43">
        <v>0</v>
      </c>
      <c r="H15" s="43">
        <v>977.05600000000004</v>
      </c>
      <c r="I15" s="43">
        <v>1250.9555029999999</v>
      </c>
      <c r="J15" s="46">
        <f>(I15/$I$29)*100</f>
        <v>7.0540153484121886</v>
      </c>
      <c r="K15" s="76">
        <f>IFERROR((I15/D15-1)*100,"-")</f>
        <v>4895.0606755750405</v>
      </c>
      <c r="N15" s="13" t="s">
        <v>12</v>
      </c>
      <c r="O15" s="7">
        <v>538.27802488000009</v>
      </c>
      <c r="P15" s="72">
        <f>O15/$O$8</f>
        <v>3.0352969710838052E-2</v>
      </c>
      <c r="R15" s="69" t="s">
        <v>12</v>
      </c>
      <c r="S15" s="69">
        <v>538.27802488000009</v>
      </c>
      <c r="T15" s="79">
        <v>3.0352969710838052E-2</v>
      </c>
    </row>
    <row r="16" spans="1:20" s="69" customFormat="1" ht="42.75" customHeight="1" x14ac:dyDescent="0.2">
      <c r="A16" s="15" t="s">
        <v>13</v>
      </c>
      <c r="B16" s="8">
        <v>4.0027364172999995</v>
      </c>
      <c r="C16" s="8">
        <v>5.8</v>
      </c>
      <c r="D16" s="8">
        <v>7.8106200000000001</v>
      </c>
      <c r="E16" s="8">
        <v>54.160309206699999</v>
      </c>
      <c r="F16" s="18">
        <f>SUM(B16:E16)</f>
        <v>71.773665624000003</v>
      </c>
      <c r="G16" s="7">
        <v>35.159999999999997</v>
      </c>
      <c r="H16" s="7">
        <v>33.8467065054</v>
      </c>
      <c r="I16" s="7">
        <v>131.09052160000002</v>
      </c>
      <c r="J16" s="41">
        <f>(I16/$I$29)*100</f>
        <v>0.73920658982684828</v>
      </c>
      <c r="K16" s="75">
        <f>IFERROR((I16/D16-1)*100,"-")</f>
        <v>1578.3625576458721</v>
      </c>
      <c r="N16" s="13" t="s">
        <v>18</v>
      </c>
      <c r="O16" s="43">
        <v>229.56660413</v>
      </c>
      <c r="P16" s="72">
        <f>O16/$O$8</f>
        <v>1.2945035575864801E-2</v>
      </c>
      <c r="R16" s="69" t="s">
        <v>44</v>
      </c>
      <c r="S16" s="77">
        <f>SUM(O16:O28)</f>
        <v>720.88414495999996</v>
      </c>
      <c r="T16" s="79">
        <f>S16/$S$17</f>
        <v>4.06499496647151E-2</v>
      </c>
    </row>
    <row r="17" spans="1:20" s="69" customFormat="1" ht="16.5" customHeight="1" x14ac:dyDescent="0.2">
      <c r="A17" s="13" t="s">
        <v>12</v>
      </c>
      <c r="B17" s="12">
        <v>12.233920000000001</v>
      </c>
      <c r="C17" s="12">
        <v>414.92900000000003</v>
      </c>
      <c r="D17" s="12">
        <v>0</v>
      </c>
      <c r="E17" s="12">
        <v>713.28750423469103</v>
      </c>
      <c r="F17" s="20">
        <f>SUM(B17:E17)</f>
        <v>1140.4504242346911</v>
      </c>
      <c r="G17" s="43">
        <v>0</v>
      </c>
      <c r="H17" s="43">
        <v>2561.4362565600004</v>
      </c>
      <c r="I17" s="43">
        <v>538.27802488000009</v>
      </c>
      <c r="J17" s="46">
        <f>(I17/$I$29)*100</f>
        <v>3.035296971083806</v>
      </c>
      <c r="K17" s="74">
        <v>0</v>
      </c>
      <c r="N17" s="15" t="s">
        <v>13</v>
      </c>
      <c r="O17" s="43">
        <v>131.09052160000002</v>
      </c>
      <c r="P17" s="72">
        <f>O17/$O$8</f>
        <v>7.3920658982684819E-3</v>
      </c>
      <c r="R17" s="69" t="s">
        <v>43</v>
      </c>
      <c r="S17" s="77">
        <f>SUM(S10:S16)</f>
        <v>17733.949264536004</v>
      </c>
      <c r="T17" s="78">
        <f>SUM(T10:T16)</f>
        <v>0.99999999999999978</v>
      </c>
    </row>
    <row r="18" spans="1:20" s="69" customFormat="1" ht="29.25" customHeight="1" x14ac:dyDescent="0.2">
      <c r="A18" s="15" t="s">
        <v>11</v>
      </c>
      <c r="B18" s="8">
        <v>47.067347920000003</v>
      </c>
      <c r="C18" s="8">
        <v>75.432135879699999</v>
      </c>
      <c r="D18" s="8">
        <v>764.38916500000005</v>
      </c>
      <c r="E18" s="8">
        <v>127.4586076314</v>
      </c>
      <c r="F18" s="18">
        <f>SUM(B18:E18)</f>
        <v>1014.3472564311</v>
      </c>
      <c r="G18" s="7">
        <v>1600.7004814000002</v>
      </c>
      <c r="H18" s="7">
        <v>1.8779476604479992</v>
      </c>
      <c r="I18" s="7">
        <v>110</v>
      </c>
      <c r="J18" s="73">
        <f>(I18/$I$29)*100</f>
        <v>0.62027920774520207</v>
      </c>
      <c r="K18" s="75">
        <f>IFERROR((I18/D18-1)*100,"-")</f>
        <v>-85.609424487329051</v>
      </c>
      <c r="N18" s="15" t="s">
        <v>10</v>
      </c>
      <c r="O18" s="44">
        <v>125.82584999999999</v>
      </c>
      <c r="P18" s="72">
        <f>O18/$O$8</f>
        <v>7.095196231987874E-3</v>
      </c>
    </row>
    <row r="19" spans="1:20" s="69" customFormat="1" ht="15.75" customHeight="1" x14ac:dyDescent="0.2">
      <c r="A19" s="13" t="s">
        <v>10</v>
      </c>
      <c r="B19" s="12">
        <v>1108.0288210799999</v>
      </c>
      <c r="C19" s="12">
        <v>171.95195599999994</v>
      </c>
      <c r="D19" s="12">
        <v>561.81763160000014</v>
      </c>
      <c r="E19" s="12">
        <v>1539.2737151411638</v>
      </c>
      <c r="F19" s="20">
        <f>SUM(B19:E19)</f>
        <v>3381.0721238211636</v>
      </c>
      <c r="G19" s="43">
        <v>387.82461340000009</v>
      </c>
      <c r="H19" s="43">
        <v>176.0372909923</v>
      </c>
      <c r="I19" s="43">
        <v>125.82584999999999</v>
      </c>
      <c r="J19" s="46">
        <f>(I19/$I$29)*100</f>
        <v>0.70951962319878759</v>
      </c>
      <c r="K19" s="76">
        <f>IFERROR((I19/D19-1)*100,"-")</f>
        <v>-77.603791173007394</v>
      </c>
      <c r="N19" s="15" t="s">
        <v>11</v>
      </c>
      <c r="O19" s="43">
        <v>110</v>
      </c>
      <c r="P19" s="72">
        <f>O19/$O$8</f>
        <v>6.20279207745202E-3</v>
      </c>
    </row>
    <row r="20" spans="1:20" s="69" customFormat="1" ht="13.5" customHeight="1" x14ac:dyDescent="0.2">
      <c r="A20" s="15" t="s">
        <v>9</v>
      </c>
      <c r="B20" s="8">
        <v>20.508559999999999</v>
      </c>
      <c r="C20" s="8">
        <v>15.560692830000001</v>
      </c>
      <c r="D20" s="8">
        <v>29.726835580000003</v>
      </c>
      <c r="E20" s="8">
        <v>25.239588310000002</v>
      </c>
      <c r="F20" s="18">
        <f>SUM(B20:E20)</f>
        <v>91.035676719999998</v>
      </c>
      <c r="G20" s="7">
        <v>37.830330459999999</v>
      </c>
      <c r="H20" s="7">
        <v>17.64366884</v>
      </c>
      <c r="I20" s="7">
        <v>18.637805</v>
      </c>
      <c r="J20" s="41">
        <f>(I20/$I$29)*100</f>
        <v>0.10509675381372334</v>
      </c>
      <c r="K20" s="75">
        <f>IFERROR((I20/D20-1)*100,"-")</f>
        <v>-37.303097903433155</v>
      </c>
      <c r="N20" s="15" t="s">
        <v>5</v>
      </c>
      <c r="O20" s="7">
        <v>56.9101</v>
      </c>
      <c r="P20" s="72">
        <f>O20/$O$8</f>
        <v>3.2091047037000201E-3</v>
      </c>
    </row>
    <row r="21" spans="1:20" s="69" customFormat="1" ht="14.25" customHeight="1" x14ac:dyDescent="0.2">
      <c r="A21" s="13" t="s">
        <v>8</v>
      </c>
      <c r="B21" s="12">
        <v>1467.3993170659999</v>
      </c>
      <c r="C21" s="12">
        <v>5183.679369586499</v>
      </c>
      <c r="D21" s="12">
        <v>7463.6874472250001</v>
      </c>
      <c r="E21" s="12">
        <v>47601.529631199999</v>
      </c>
      <c r="F21" s="20">
        <f>SUM(B21:E21)</f>
        <v>61716.295765077499</v>
      </c>
      <c r="G21" s="43">
        <v>1622.1399700514</v>
      </c>
      <c r="H21" s="43">
        <v>1930.9545381144301</v>
      </c>
      <c r="I21" s="43">
        <v>1581.8503940000001</v>
      </c>
      <c r="J21" s="46">
        <f>(I21/$I$29)*100</f>
        <v>8.9198991741977807</v>
      </c>
      <c r="K21" s="76">
        <f>IFERROR((I21/D21-1)*100,"-")</f>
        <v>-78.80604720943758</v>
      </c>
      <c r="N21" s="15" t="s">
        <v>7</v>
      </c>
      <c r="O21" s="7">
        <v>28.799199999999999</v>
      </c>
      <c r="P21" s="72">
        <f>O21/$O$8</f>
        <v>1.6239586326996019E-3</v>
      </c>
      <c r="R21" s="77"/>
    </row>
    <row r="22" spans="1:20" s="69" customFormat="1" ht="25.5" x14ac:dyDescent="0.2">
      <c r="A22" s="15" t="s">
        <v>7</v>
      </c>
      <c r="B22" s="8">
        <v>23.277324</v>
      </c>
      <c r="C22" s="8">
        <v>26.411000000000001</v>
      </c>
      <c r="D22" s="8">
        <v>79.543999999999997</v>
      </c>
      <c r="E22" s="8">
        <v>133.91030319000001</v>
      </c>
      <c r="F22" s="18">
        <f>SUM(B22:E22)</f>
        <v>263.14262718999998</v>
      </c>
      <c r="G22" s="7">
        <v>0</v>
      </c>
      <c r="H22" s="7">
        <v>215.57640691889989</v>
      </c>
      <c r="I22" s="7">
        <v>28.799199999999999</v>
      </c>
      <c r="J22" s="41">
        <f>(I22/$I$29)*100</f>
        <v>0.16239586326996022</v>
      </c>
      <c r="K22" s="75">
        <f>IFERROR((I22/D22-1)*100,"-")</f>
        <v>-63.794629387508792</v>
      </c>
      <c r="N22" s="15" t="s">
        <v>1</v>
      </c>
      <c r="O22" s="7">
        <v>20.054064229999998</v>
      </c>
      <c r="P22" s="72">
        <f>O22/$O$8</f>
        <v>1.130829006605072E-3</v>
      </c>
    </row>
    <row r="23" spans="1:20" s="69" customFormat="1" ht="25.5" x14ac:dyDescent="0.2">
      <c r="A23" s="13" t="s">
        <v>6</v>
      </c>
      <c r="B23" s="12">
        <v>1808.0318947320002</v>
      </c>
      <c r="C23" s="12">
        <v>2936.9515342360005</v>
      </c>
      <c r="D23" s="12">
        <v>1479.5146827209999</v>
      </c>
      <c r="E23" s="12">
        <v>6836.2321349354334</v>
      </c>
      <c r="F23" s="20">
        <f>SUM(B23:E23)</f>
        <v>13060.730246624433</v>
      </c>
      <c r="G23" s="43">
        <v>2361.8816306538006</v>
      </c>
      <c r="H23" s="43">
        <v>991.94293017837595</v>
      </c>
      <c r="I23" s="43">
        <v>2103.3971525000006</v>
      </c>
      <c r="J23" s="46">
        <f>(I23/$I$29)*100</f>
        <v>11.860850175692859</v>
      </c>
      <c r="K23" s="76">
        <f>IFERROR((I23/D23-1)*100,"-")</f>
        <v>42.168048554381919</v>
      </c>
      <c r="N23" s="13" t="s">
        <v>9</v>
      </c>
      <c r="O23" s="7">
        <v>18.637805</v>
      </c>
      <c r="P23" s="72">
        <f>O23/$O$8</f>
        <v>1.0509675381372332E-3</v>
      </c>
    </row>
    <row r="24" spans="1:20" s="69" customFormat="1" ht="29.25" customHeight="1" x14ac:dyDescent="0.2">
      <c r="A24" s="15" t="s">
        <v>5</v>
      </c>
      <c r="B24" s="8">
        <v>24.072500000000002</v>
      </c>
      <c r="C24" s="8">
        <v>19.561425</v>
      </c>
      <c r="D24" s="8">
        <v>36.140799999999999</v>
      </c>
      <c r="E24" s="8">
        <v>86.930200000000028</v>
      </c>
      <c r="F24" s="18">
        <f>SUM(B24:E24)</f>
        <v>166.70492500000003</v>
      </c>
      <c r="G24" s="7">
        <v>47.739999999999988</v>
      </c>
      <c r="H24" s="7">
        <v>51.100599999999986</v>
      </c>
      <c r="I24" s="7">
        <v>56.9101</v>
      </c>
      <c r="J24" s="41">
        <f>(I24/$I$29)*100</f>
        <v>0.32091047037000203</v>
      </c>
      <c r="K24" s="75">
        <f>IFERROR((I24/D24-1)*100,"-")</f>
        <v>57.467737294138473</v>
      </c>
      <c r="N24" s="15" t="s">
        <v>19</v>
      </c>
      <c r="O24" s="43">
        <v>0</v>
      </c>
      <c r="P24" s="72">
        <f>O24/$O$8</f>
        <v>0</v>
      </c>
    </row>
    <row r="25" spans="1:20" s="69" customFormat="1" ht="13.5" customHeight="1" x14ac:dyDescent="0.2">
      <c r="A25" s="13" t="s">
        <v>4</v>
      </c>
      <c r="B25" s="12">
        <v>0</v>
      </c>
      <c r="C25" s="12">
        <v>1</v>
      </c>
      <c r="D25" s="12">
        <v>0</v>
      </c>
      <c r="E25" s="12">
        <v>22.271736620000002</v>
      </c>
      <c r="F25" s="20">
        <f>SUM(B25:E25)</f>
        <v>23.271736620000002</v>
      </c>
      <c r="G25" s="43">
        <v>89.785176796439998</v>
      </c>
      <c r="H25" s="43">
        <v>0</v>
      </c>
      <c r="I25" s="43">
        <v>0</v>
      </c>
      <c r="J25" s="45">
        <f>(I25/$I$29)*100</f>
        <v>0</v>
      </c>
      <c r="K25" s="74">
        <v>0</v>
      </c>
      <c r="N25" s="13" t="s">
        <v>15</v>
      </c>
      <c r="O25" s="43">
        <v>0</v>
      </c>
      <c r="P25" s="72">
        <f>O25/$O$8</f>
        <v>0</v>
      </c>
    </row>
    <row r="26" spans="1:20" s="69" customFormat="1" ht="25.5" x14ac:dyDescent="0.2">
      <c r="A26" s="15" t="s">
        <v>3</v>
      </c>
      <c r="B26" s="8">
        <v>0</v>
      </c>
      <c r="C26" s="8">
        <v>0</v>
      </c>
      <c r="D26" s="8">
        <v>0</v>
      </c>
      <c r="E26" s="8">
        <v>0</v>
      </c>
      <c r="F26" s="18">
        <f>SUM(B26:E26)</f>
        <v>0</v>
      </c>
      <c r="G26" s="7">
        <v>0</v>
      </c>
      <c r="H26" s="7">
        <v>0</v>
      </c>
      <c r="I26" s="7">
        <v>0</v>
      </c>
      <c r="J26" s="44">
        <f>(I26/$I$29)*100</f>
        <v>0</v>
      </c>
      <c r="K26" s="73">
        <v>0</v>
      </c>
      <c r="N26" s="22" t="s">
        <v>4</v>
      </c>
      <c r="O26" s="47">
        <v>0</v>
      </c>
      <c r="P26" s="72">
        <f>O26/$O$8</f>
        <v>0</v>
      </c>
    </row>
    <row r="27" spans="1:20" s="69" customFormat="1" ht="15" customHeight="1" x14ac:dyDescent="0.2">
      <c r="A27" s="13" t="s">
        <v>2</v>
      </c>
      <c r="B27" s="12">
        <v>0</v>
      </c>
      <c r="C27" s="12">
        <v>35.90014</v>
      </c>
      <c r="D27" s="12">
        <v>1583.4375</v>
      </c>
      <c r="E27" s="12">
        <v>49</v>
      </c>
      <c r="F27" s="20">
        <f>SUM(B27:E27)</f>
        <v>1668.33764</v>
      </c>
      <c r="G27" s="43">
        <v>0.2</v>
      </c>
      <c r="H27" s="43">
        <v>4.2635959470999998</v>
      </c>
      <c r="I27" s="43">
        <v>0</v>
      </c>
      <c r="J27" s="42">
        <f>(I27/$I$29)*100</f>
        <v>0</v>
      </c>
      <c r="K27" s="74">
        <v>0</v>
      </c>
      <c r="N27" s="15" t="s">
        <v>3</v>
      </c>
      <c r="O27" s="43">
        <v>0</v>
      </c>
      <c r="P27" s="72">
        <f>O27/$O$8</f>
        <v>0</v>
      </c>
    </row>
    <row r="28" spans="1:20" s="69" customFormat="1" ht="14.25" customHeight="1" thickBot="1" x14ac:dyDescent="0.25">
      <c r="A28" s="15" t="s">
        <v>1</v>
      </c>
      <c r="B28" s="8">
        <v>0</v>
      </c>
      <c r="C28" s="8">
        <v>0</v>
      </c>
      <c r="D28" s="8">
        <v>0</v>
      </c>
      <c r="E28" s="8">
        <v>15.6891259525</v>
      </c>
      <c r="F28" s="18">
        <f>SUM(B28:E28)</f>
        <v>15.6891259525</v>
      </c>
      <c r="G28" s="7">
        <v>0</v>
      </c>
      <c r="H28" s="7">
        <v>110.381992423638</v>
      </c>
      <c r="I28" s="7">
        <v>20.054064229999998</v>
      </c>
      <c r="J28" s="7">
        <f>(I28/$I$29)*100</f>
        <v>0.11308290066050722</v>
      </c>
      <c r="K28" s="73">
        <v>0</v>
      </c>
      <c r="N28" s="13" t="s">
        <v>2</v>
      </c>
      <c r="O28" s="7">
        <v>0</v>
      </c>
      <c r="P28" s="72">
        <f>O28/$O$8</f>
        <v>0</v>
      </c>
    </row>
    <row r="29" spans="1:20" s="69" customFormat="1" ht="15" customHeight="1" thickBot="1" x14ac:dyDescent="0.25">
      <c r="A29" s="71" t="s">
        <v>0</v>
      </c>
      <c r="B29" s="3">
        <f>SUM(B10:B28)</f>
        <v>22033.360264407118</v>
      </c>
      <c r="C29" s="3">
        <f>SUM(C10:C28)</f>
        <v>40280.02093057819</v>
      </c>
      <c r="D29" s="3">
        <f>SUM(D10:D28)</f>
        <v>27999.753869933</v>
      </c>
      <c r="E29" s="3">
        <f>SUM(E10:E28)</f>
        <v>167918.09223739457</v>
      </c>
      <c r="F29" s="3">
        <f>SUM(F10:F28)</f>
        <v>258231.22730231288</v>
      </c>
      <c r="G29" s="3">
        <f>SUM(G10:G28)</f>
        <v>18505.025733641047</v>
      </c>
      <c r="H29" s="3">
        <f>SUM(H10:H28)</f>
        <v>49831.179758500009</v>
      </c>
      <c r="I29" s="3">
        <f>SUM(I10:I28)</f>
        <v>17733.949264536001</v>
      </c>
      <c r="J29" s="3">
        <f>SUM(J10:J28)</f>
        <v>100</v>
      </c>
      <c r="K29" s="70">
        <f>IFERROR((I29/D29-1)*100,"-")</f>
        <v>-36.663910165370197</v>
      </c>
    </row>
    <row r="30" spans="1:20" x14ac:dyDescent="0.2">
      <c r="A30" s="62" t="s">
        <v>42</v>
      </c>
      <c r="B30" s="68"/>
      <c r="C30" s="67"/>
      <c r="D30" s="66"/>
      <c r="E30" s="66"/>
      <c r="F30" s="66"/>
      <c r="G30" s="65"/>
      <c r="H30" s="65"/>
      <c r="I30" s="65"/>
      <c r="J30" s="64"/>
      <c r="K30" s="64"/>
    </row>
    <row r="31" spans="1:20" ht="21" customHeight="1" x14ac:dyDescent="0.2">
      <c r="A31" s="63" t="s">
        <v>41</v>
      </c>
      <c r="B31" s="63"/>
      <c r="C31" s="63"/>
      <c r="D31" s="63"/>
      <c r="E31" s="63"/>
      <c r="F31" s="63"/>
      <c r="G31" s="63"/>
      <c r="H31" s="63"/>
      <c r="I31" s="63"/>
      <c r="J31" s="63"/>
      <c r="K31" s="63"/>
    </row>
    <row r="32" spans="1:20" x14ac:dyDescent="0.2">
      <c r="A32" s="62" t="s">
        <v>40</v>
      </c>
      <c r="B32" s="61"/>
      <c r="C32" s="61"/>
      <c r="D32" s="61"/>
      <c r="E32" s="61"/>
      <c r="F32" s="61"/>
      <c r="G32" s="61"/>
      <c r="H32" s="61"/>
      <c r="I32" s="61"/>
      <c r="J32" s="61"/>
      <c r="K32" s="61"/>
    </row>
    <row r="33" spans="1:12" s="59" customFormat="1" ht="12" customHeight="1" x14ac:dyDescent="0.2">
      <c r="A33" s="58" t="s">
        <v>39</v>
      </c>
      <c r="B33" s="58"/>
      <c r="C33" s="58"/>
      <c r="D33" s="58"/>
      <c r="E33" s="58"/>
      <c r="F33" s="58"/>
      <c r="G33" s="58"/>
      <c r="H33" s="58"/>
      <c r="I33" s="58"/>
      <c r="J33" s="58"/>
      <c r="K33" s="58"/>
      <c r="L33" s="60"/>
    </row>
    <row r="34" spans="1:12" s="56" customFormat="1" ht="33.75" customHeight="1" x14ac:dyDescent="0.2">
      <c r="A34" s="58"/>
      <c r="B34" s="58"/>
      <c r="C34" s="58"/>
      <c r="D34" s="58"/>
      <c r="E34" s="58"/>
      <c r="F34" s="58"/>
      <c r="G34" s="58"/>
      <c r="H34" s="58"/>
      <c r="I34" s="58"/>
      <c r="J34" s="58"/>
      <c r="K34" s="58"/>
      <c r="L34" s="57"/>
    </row>
    <row r="35" spans="1:12" x14ac:dyDescent="0.2">
      <c r="A35" s="55"/>
      <c r="B35" s="53"/>
      <c r="C35" s="53"/>
      <c r="D35" s="53"/>
      <c r="E35" s="53"/>
      <c r="F35" s="53"/>
      <c r="G35" s="53"/>
      <c r="H35" s="53"/>
      <c r="I35" s="53"/>
      <c r="J35" s="52"/>
      <c r="K35" s="51"/>
    </row>
    <row r="36" spans="1:12" x14ac:dyDescent="0.2">
      <c r="A36" s="55"/>
      <c r="B36" s="53"/>
      <c r="C36" s="53"/>
      <c r="D36" s="53"/>
      <c r="E36" s="53"/>
      <c r="F36" s="53"/>
      <c r="G36" s="53"/>
      <c r="H36" s="53"/>
      <c r="I36" s="53"/>
      <c r="J36" s="52"/>
      <c r="K36" s="51"/>
    </row>
    <row r="37" spans="1:12" x14ac:dyDescent="0.2">
      <c r="A37" s="55"/>
      <c r="B37" s="53"/>
      <c r="C37" s="53"/>
      <c r="D37" s="53"/>
      <c r="E37" s="53"/>
      <c r="F37" s="53"/>
      <c r="G37" s="53"/>
      <c r="H37" s="53"/>
      <c r="I37" s="53"/>
      <c r="J37" s="52"/>
      <c r="K37" s="51"/>
    </row>
    <row r="38" spans="1:12" x14ac:dyDescent="0.2">
      <c r="A38" s="55"/>
      <c r="B38" s="54"/>
      <c r="C38" s="54"/>
      <c r="D38" s="54"/>
      <c r="E38" s="54"/>
      <c r="F38" s="54"/>
      <c r="G38" s="53"/>
      <c r="H38" s="53"/>
      <c r="I38" s="53"/>
      <c r="J38" s="52"/>
      <c r="K38" s="51"/>
    </row>
    <row r="39" spans="1:12" x14ac:dyDescent="0.2">
      <c r="B39" s="49"/>
      <c r="C39" s="49"/>
      <c r="D39" s="49"/>
      <c r="E39" s="49"/>
      <c r="F39" s="49"/>
      <c r="K39" s="51"/>
    </row>
    <row r="40" spans="1:12" x14ac:dyDescent="0.2">
      <c r="F40" s="49"/>
      <c r="K40" s="51"/>
    </row>
    <row r="41" spans="1:12" x14ac:dyDescent="0.2">
      <c r="F41" s="49"/>
      <c r="K41" s="51"/>
    </row>
    <row r="42" spans="1:12" ht="19.149999999999999" customHeight="1" x14ac:dyDescent="0.2">
      <c r="F42" s="49"/>
      <c r="K42" s="51"/>
    </row>
    <row r="43" spans="1:12" x14ac:dyDescent="0.2">
      <c r="C43" s="1" t="s">
        <v>38</v>
      </c>
      <c r="D43" s="50" t="e">
        <f>#REF!</f>
        <v>#REF!</v>
      </c>
      <c r="F43" s="49"/>
      <c r="K43" s="51"/>
    </row>
    <row r="44" spans="1:12" x14ac:dyDescent="0.2">
      <c r="C44" s="1" t="s">
        <v>37</v>
      </c>
      <c r="D44" s="50" t="e">
        <f>#REF!</f>
        <v>#REF!</v>
      </c>
      <c r="F44" s="49"/>
      <c r="K44" s="51"/>
    </row>
    <row r="45" spans="1:12" x14ac:dyDescent="0.2">
      <c r="C45" s="1" t="s">
        <v>36</v>
      </c>
      <c r="D45" s="50" t="e">
        <f>#REF!</f>
        <v>#REF!</v>
      </c>
      <c r="F45" s="49"/>
      <c r="K45" s="51"/>
    </row>
    <row r="46" spans="1:12" x14ac:dyDescent="0.2">
      <c r="C46" s="1" t="s">
        <v>35</v>
      </c>
      <c r="D46" s="50" t="e">
        <f>#REF!</f>
        <v>#REF!</v>
      </c>
      <c r="F46" s="49"/>
      <c r="K46" s="51"/>
    </row>
    <row r="47" spans="1:12" x14ac:dyDescent="0.2">
      <c r="C47" s="1" t="s">
        <v>34</v>
      </c>
      <c r="D47" s="50" t="e">
        <f>#REF!</f>
        <v>#REF!</v>
      </c>
      <c r="F47" s="49"/>
      <c r="K47" s="51"/>
    </row>
    <row r="48" spans="1:12" x14ac:dyDescent="0.2">
      <c r="C48" s="1" t="s">
        <v>33</v>
      </c>
      <c r="D48" s="50" t="e">
        <f>#REF!</f>
        <v>#REF!</v>
      </c>
    </row>
    <row r="49" spans="2:5" x14ac:dyDescent="0.2">
      <c r="C49" s="1" t="s">
        <v>32</v>
      </c>
      <c r="D49" s="50" t="e">
        <f>#REF!</f>
        <v>#REF!</v>
      </c>
    </row>
    <row r="50" spans="2:5" x14ac:dyDescent="0.2">
      <c r="C50" s="49"/>
      <c r="D50" s="49"/>
    </row>
    <row r="51" spans="2:5" hidden="1" x14ac:dyDescent="0.2">
      <c r="C51" s="49"/>
      <c r="D51" s="49"/>
    </row>
    <row r="52" spans="2:5" hidden="1" x14ac:dyDescent="0.2"/>
    <row r="54" spans="2:5" x14ac:dyDescent="0.2">
      <c r="B54" s="49"/>
      <c r="E54" s="49"/>
    </row>
    <row r="55" spans="2:5" x14ac:dyDescent="0.2">
      <c r="B55" s="49"/>
      <c r="E55" s="49"/>
    </row>
    <row r="67" spans="14:18" ht="13.5" thickBot="1" x14ac:dyDescent="0.25"/>
    <row r="68" spans="14:18" x14ac:dyDescent="0.2">
      <c r="N68" s="40"/>
      <c r="O68" s="39" t="s">
        <v>31</v>
      </c>
      <c r="P68" s="38"/>
      <c r="Q68" s="37" t="s">
        <v>30</v>
      </c>
      <c r="R68" s="36" t="s">
        <v>29</v>
      </c>
    </row>
    <row r="69" spans="14:18" x14ac:dyDescent="0.2">
      <c r="N69" s="35" t="s">
        <v>22</v>
      </c>
      <c r="O69" s="34" t="s">
        <v>28</v>
      </c>
      <c r="P69" s="34" t="s">
        <v>27</v>
      </c>
      <c r="Q69" s="33"/>
      <c r="R69" s="32"/>
    </row>
    <row r="70" spans="14:18" ht="13.5" thickBot="1" x14ac:dyDescent="0.25">
      <c r="N70" s="31"/>
      <c r="O70" s="30"/>
      <c r="P70" s="30"/>
      <c r="Q70" s="29"/>
      <c r="R70" s="28"/>
    </row>
    <row r="71" spans="14:18" x14ac:dyDescent="0.2">
      <c r="N71" s="27"/>
      <c r="O71" s="24"/>
      <c r="P71" s="26"/>
      <c r="Q71" s="25"/>
      <c r="R71" s="24"/>
    </row>
    <row r="72" spans="14:18" ht="12.75" customHeight="1" x14ac:dyDescent="0.2">
      <c r="N72" s="15" t="s">
        <v>19</v>
      </c>
      <c r="O72" s="8">
        <v>0</v>
      </c>
      <c r="P72" s="7">
        <v>0</v>
      </c>
      <c r="Q72" s="41">
        <f>(P72/$G$29)*100</f>
        <v>0</v>
      </c>
      <c r="R72" s="17" t="str">
        <f>IF(ISERROR((P72/O72-1)*100),"-",(P72/O72-1)*100)</f>
        <v>-</v>
      </c>
    </row>
    <row r="73" spans="14:18" ht="12.75" customHeight="1" x14ac:dyDescent="0.2">
      <c r="N73" s="22" t="s">
        <v>18</v>
      </c>
      <c r="O73" s="48">
        <v>40.007899999999999</v>
      </c>
      <c r="P73" s="47">
        <v>229.56660413</v>
      </c>
      <c r="Q73" s="46">
        <f>(P73/$G$29)*100</f>
        <v>1.2405635497856209</v>
      </c>
      <c r="R73" s="19">
        <f>IF(ISERROR((P73/O73-1)*100),"-",(P73/O73-1)*100)</f>
        <v>473.80318419612132</v>
      </c>
    </row>
    <row r="74" spans="14:18" ht="12.75" customHeight="1" x14ac:dyDescent="0.2">
      <c r="N74" s="15" t="s">
        <v>17</v>
      </c>
      <c r="O74" s="8">
        <v>4191.9054561225448</v>
      </c>
      <c r="P74" s="7">
        <v>6665.3099421960005</v>
      </c>
      <c r="Q74" s="41">
        <f>(P74/$G$29)*100</f>
        <v>36.018917445107142</v>
      </c>
      <c r="R74" s="17">
        <f>IF(ISERROR((P74/O74-1)*100),"-",(P74/O74-1)*100)</f>
        <v>59.004300358465642</v>
      </c>
    </row>
    <row r="75" spans="14:18" ht="27.75" customHeight="1" x14ac:dyDescent="0.2">
      <c r="N75" s="13" t="s">
        <v>16</v>
      </c>
      <c r="O75" s="12">
        <v>3627.9944999999998</v>
      </c>
      <c r="P75" s="43">
        <v>4873.2741029999997</v>
      </c>
      <c r="Q75" s="46">
        <f>(P75/$G$29)*100</f>
        <v>26.334868014480385</v>
      </c>
      <c r="R75" s="19">
        <f>IF(ISERROR((P75/O75-1)*100),"-",(P75/O75-1)*100)</f>
        <v>34.324186627074546</v>
      </c>
    </row>
    <row r="76" spans="14:18" ht="39.75" customHeight="1" x14ac:dyDescent="0.2">
      <c r="N76" s="15" t="s">
        <v>15</v>
      </c>
      <c r="O76" s="44">
        <v>0</v>
      </c>
      <c r="P76" s="44">
        <v>0</v>
      </c>
      <c r="Q76" s="44" t="s">
        <v>26</v>
      </c>
      <c r="R76" s="17" t="str">
        <f>IF(ISERROR((P76/O76-1)*100),"-",(P76/O76-1)*100)</f>
        <v>-</v>
      </c>
    </row>
    <row r="77" spans="14:18" ht="12.75" customHeight="1" x14ac:dyDescent="0.2">
      <c r="N77" s="13" t="s">
        <v>14</v>
      </c>
      <c r="O77" s="12">
        <v>3.7</v>
      </c>
      <c r="P77" s="43">
        <v>1250.9555029999999</v>
      </c>
      <c r="Q77" s="46">
        <f>(P77/$G$29)*100</f>
        <v>6.7600851844579521</v>
      </c>
      <c r="R77" s="19">
        <f>IF(ISERROR((P77/O77-1)*100),"-",(P77/O77-1)*100)</f>
        <v>33709.608189189188</v>
      </c>
    </row>
    <row r="78" spans="14:18" ht="38.25" customHeight="1" x14ac:dyDescent="0.2">
      <c r="N78" s="15" t="s">
        <v>13</v>
      </c>
      <c r="O78" s="8">
        <v>36.586200000000005</v>
      </c>
      <c r="P78" s="7">
        <v>131.09052160000002</v>
      </c>
      <c r="Q78" s="41">
        <f>(P78/$G$29)*100</f>
        <v>0.70840496785521978</v>
      </c>
      <c r="R78" s="17">
        <f>IF(ISERROR((P78/O78-1)*100),"-",(P78/O78-1)*100)</f>
        <v>258.30592299828896</v>
      </c>
    </row>
    <row r="79" spans="14:18" ht="12.75" customHeight="1" x14ac:dyDescent="0.2">
      <c r="N79" s="13" t="s">
        <v>12</v>
      </c>
      <c r="O79" s="12">
        <v>134.98716099744041</v>
      </c>
      <c r="P79" s="43">
        <v>538.27802488000009</v>
      </c>
      <c r="Q79" s="46">
        <f>(P79/$G$29)*100</f>
        <v>2.9088207313402563</v>
      </c>
      <c r="R79" s="19">
        <f>IF(ISERROR((P79/O79-1)*100),"-",(P79/O79-1)*100)</f>
        <v>298.76238666150391</v>
      </c>
    </row>
    <row r="80" spans="14:18" ht="26.25" customHeight="1" x14ac:dyDescent="0.2">
      <c r="N80" s="15" t="s">
        <v>11</v>
      </c>
      <c r="O80" s="8">
        <v>4.6086311333999994</v>
      </c>
      <c r="P80" s="7">
        <v>110</v>
      </c>
      <c r="Q80" s="41">
        <f>(P80/$G$29)*100</f>
        <v>0.5944331101362722</v>
      </c>
      <c r="R80" s="17">
        <f>IF(ISERROR((P80/O80-1)*100),"-",(P80/O80-1)*100)</f>
        <v>2286.82586685665</v>
      </c>
    </row>
    <row r="81" spans="14:18" ht="12.75" customHeight="1" x14ac:dyDescent="0.2">
      <c r="N81" s="13" t="s">
        <v>10</v>
      </c>
      <c r="O81" s="12">
        <v>623.71337358889991</v>
      </c>
      <c r="P81" s="43">
        <v>125.82584999999999</v>
      </c>
      <c r="Q81" s="46">
        <f>(P81/$G$29)*100</f>
        <v>0.67995501228218236</v>
      </c>
      <c r="R81" s="19">
        <f>IF(ISERROR((P81/O81-1)*100),"-",(P81/O81-1)*100)</f>
        <v>-79.826334446544365</v>
      </c>
    </row>
    <row r="82" spans="14:18" ht="12.75" customHeight="1" x14ac:dyDescent="0.2">
      <c r="N82" s="15" t="s">
        <v>9</v>
      </c>
      <c r="O82" s="8">
        <v>692.54845956800011</v>
      </c>
      <c r="P82" s="7">
        <v>18.637805</v>
      </c>
      <c r="Q82" s="41">
        <f>(P82/$G$29)*100</f>
        <v>0.10071753083875787</v>
      </c>
      <c r="R82" s="17">
        <f>IF(ISERROR((P82/O82-1)*100),"-",(P82/O82-1)*100)</f>
        <v>-97.308808540036907</v>
      </c>
    </row>
    <row r="83" spans="14:18" ht="12.75" customHeight="1" x14ac:dyDescent="0.2">
      <c r="N83" s="13" t="s">
        <v>8</v>
      </c>
      <c r="O83" s="12">
        <v>3099.6219799999999</v>
      </c>
      <c r="P83" s="43">
        <v>1581.8503940000001</v>
      </c>
      <c r="Q83" s="46">
        <f>(P83/$G$29)*100</f>
        <v>8.5482204497791603</v>
      </c>
      <c r="R83" s="19">
        <f>IF(ISERROR((P83/O83-1)*100),"-",(P83/O83-1)*100)</f>
        <v>-48.96634479279308</v>
      </c>
    </row>
    <row r="84" spans="14:18" ht="26.25" customHeight="1" x14ac:dyDescent="0.2">
      <c r="N84" s="15" t="s">
        <v>7</v>
      </c>
      <c r="O84" s="8">
        <v>27.96899804217</v>
      </c>
      <c r="P84" s="7">
        <v>28.799199999999999</v>
      </c>
      <c r="Q84" s="41">
        <f>(P84/$G$29)*100</f>
        <v>0.15562907295851391</v>
      </c>
      <c r="R84" s="17">
        <f>IF(ISERROR((P84/O84-1)*100),"-",(P84/O84-1)*100)</f>
        <v>2.968293524774368</v>
      </c>
    </row>
    <row r="85" spans="14:18" ht="26.25" customHeight="1" x14ac:dyDescent="0.2">
      <c r="N85" s="13" t="s">
        <v>6</v>
      </c>
      <c r="O85" s="12">
        <v>1269.1626067114003</v>
      </c>
      <c r="P85" s="43">
        <v>2103.3971525000006</v>
      </c>
      <c r="Q85" s="46">
        <f>(P85/$G$29)*100</f>
        <v>11.366626465566856</v>
      </c>
      <c r="R85" s="19">
        <f>IF(ISERROR((P85/O85-1)*100),"-",(P85/O85-1)*100)</f>
        <v>65.731100284323162</v>
      </c>
    </row>
    <row r="86" spans="14:18" ht="27" customHeight="1" x14ac:dyDescent="0.2">
      <c r="N86" s="15" t="s">
        <v>5</v>
      </c>
      <c r="O86" s="8">
        <v>0</v>
      </c>
      <c r="P86" s="7">
        <v>56.9101</v>
      </c>
      <c r="Q86" s="41">
        <f>(P86/$G$29)*100</f>
        <v>0.30753861582878422</v>
      </c>
      <c r="R86" s="17" t="str">
        <f>IF(ISERROR((P86/O86-1)*100),"-",(P86/O86-1)*100)</f>
        <v>-</v>
      </c>
    </row>
    <row r="87" spans="14:18" ht="12.75" customHeight="1" x14ac:dyDescent="0.2">
      <c r="N87" s="13" t="s">
        <v>4</v>
      </c>
      <c r="O87" s="12">
        <v>0.85</v>
      </c>
      <c r="P87" s="43">
        <v>0</v>
      </c>
      <c r="Q87" s="45" t="s">
        <v>26</v>
      </c>
      <c r="R87" s="19" t="s">
        <v>26</v>
      </c>
    </row>
    <row r="88" spans="14:18" ht="26.25" customHeight="1" x14ac:dyDescent="0.2">
      <c r="N88" s="15" t="s">
        <v>3</v>
      </c>
      <c r="O88" s="8">
        <v>0</v>
      </c>
      <c r="P88" s="7">
        <v>0</v>
      </c>
      <c r="Q88" s="44" t="s">
        <v>26</v>
      </c>
      <c r="R88" s="17" t="str">
        <f>IF(ISERROR((P88/O88-1)*100),"-",(P88/O88-1)*100)</f>
        <v>-</v>
      </c>
    </row>
    <row r="89" spans="14:18" ht="27.75" customHeight="1" x14ac:dyDescent="0.2">
      <c r="N89" s="13" t="s">
        <v>2</v>
      </c>
      <c r="O89" s="12">
        <v>5.7894520000000007</v>
      </c>
      <c r="P89" s="43">
        <v>0</v>
      </c>
      <c r="Q89" s="42" t="s">
        <v>26</v>
      </c>
      <c r="R89" s="19" t="s">
        <v>26</v>
      </c>
    </row>
    <row r="90" spans="14:18" ht="12.75" customHeight="1" thickBot="1" x14ac:dyDescent="0.25">
      <c r="N90" s="9" t="s">
        <v>1</v>
      </c>
      <c r="O90" s="8">
        <v>13.653</v>
      </c>
      <c r="P90" s="7">
        <v>20.054064229999998</v>
      </c>
      <c r="Q90" s="41">
        <f>(P90/$G$29)*100</f>
        <v>0.10837090701010424</v>
      </c>
      <c r="R90" s="17" t="s">
        <v>26</v>
      </c>
    </row>
    <row r="91" spans="14:18" ht="12.75" customHeight="1" thickBot="1" x14ac:dyDescent="0.25">
      <c r="N91" s="4" t="s">
        <v>0</v>
      </c>
      <c r="O91" s="3">
        <f>SUM(O72:O90)</f>
        <v>13773.097718163855</v>
      </c>
      <c r="P91" s="3">
        <f>SUM(P72:P90)</f>
        <v>17733.949264536001</v>
      </c>
      <c r="Q91" s="3">
        <f>SUM(Q72:Q90)</f>
        <v>95.833151057427216</v>
      </c>
      <c r="R91" s="2">
        <f>(P91/O91-1)*100</f>
        <v>28.757884590832482</v>
      </c>
    </row>
    <row r="92" spans="14:18" ht="12.75" customHeight="1" x14ac:dyDescent="0.2"/>
    <row r="93" spans="14:18" ht="12.75" customHeight="1" thickBot="1" x14ac:dyDescent="0.25"/>
    <row r="94" spans="14:18" ht="12.75" customHeight="1" x14ac:dyDescent="0.2">
      <c r="N94" s="40"/>
      <c r="O94" s="39" t="s">
        <v>25</v>
      </c>
      <c r="P94" s="38"/>
      <c r="Q94" s="37" t="s">
        <v>24</v>
      </c>
      <c r="R94" s="36" t="s">
        <v>23</v>
      </c>
    </row>
    <row r="95" spans="14:18" ht="12.75" customHeight="1" x14ac:dyDescent="0.2">
      <c r="N95" s="35" t="s">
        <v>22</v>
      </c>
      <c r="O95" s="34" t="s">
        <v>21</v>
      </c>
      <c r="P95" s="34" t="s">
        <v>20</v>
      </c>
      <c r="Q95" s="33"/>
      <c r="R95" s="32"/>
    </row>
    <row r="96" spans="14:18" ht="12.75" customHeight="1" thickBot="1" x14ac:dyDescent="0.25">
      <c r="N96" s="31"/>
      <c r="O96" s="30"/>
      <c r="P96" s="30"/>
      <c r="Q96" s="29"/>
      <c r="R96" s="28"/>
    </row>
    <row r="97" spans="14:18" ht="4.5" customHeight="1" x14ac:dyDescent="0.2">
      <c r="N97" s="27"/>
      <c r="O97" s="24"/>
      <c r="P97" s="26"/>
      <c r="Q97" s="25"/>
      <c r="R97" s="24"/>
    </row>
    <row r="98" spans="14:18" ht="12.75" customHeight="1" x14ac:dyDescent="0.2">
      <c r="N98" s="15" t="s">
        <v>19</v>
      </c>
      <c r="O98" s="8">
        <v>960.03099999999995</v>
      </c>
      <c r="P98" s="8">
        <v>0</v>
      </c>
      <c r="Q98" s="6">
        <f>(P98/$P$117)*100</f>
        <v>0</v>
      </c>
      <c r="R98" s="23">
        <v>0</v>
      </c>
    </row>
    <row r="99" spans="14:18" ht="12.75" customHeight="1" x14ac:dyDescent="0.2">
      <c r="N99" s="22" t="s">
        <v>18</v>
      </c>
      <c r="O99" s="12">
        <v>0</v>
      </c>
      <c r="P99" s="12">
        <v>229.56660413</v>
      </c>
      <c r="Q99" s="20">
        <f>(P99/$P$117)*100</f>
        <v>1.2945035575864805</v>
      </c>
      <c r="R99" s="21">
        <v>0</v>
      </c>
    </row>
    <row r="100" spans="14:18" ht="12.75" customHeight="1" x14ac:dyDescent="0.2">
      <c r="N100" s="15" t="s">
        <v>17</v>
      </c>
      <c r="O100" s="8">
        <v>9909.0179378069988</v>
      </c>
      <c r="P100" s="8">
        <v>6665.3099421960005</v>
      </c>
      <c r="Q100" s="18">
        <f>(P100/$P$117)*100</f>
        <v>37.585028821105041</v>
      </c>
      <c r="R100" s="17">
        <f>(P100/O100-1)*100</f>
        <v>-32.734908907924286</v>
      </c>
    </row>
    <row r="101" spans="14:18" ht="26.25" customHeight="1" x14ac:dyDescent="0.2">
      <c r="N101" s="13" t="s">
        <v>16</v>
      </c>
      <c r="O101" s="12">
        <v>5099.5923999999995</v>
      </c>
      <c r="P101" s="12">
        <v>4873.2741029999997</v>
      </c>
      <c r="Q101" s="20">
        <f>(P101/$P$117)*100</f>
        <v>27.47991454303682</v>
      </c>
      <c r="R101" s="19">
        <f>(P101/O101-1)*100</f>
        <v>-4.437968356059196</v>
      </c>
    </row>
    <row r="102" spans="14:18" ht="24.75" customHeight="1" x14ac:dyDescent="0.2">
      <c r="N102" s="15" t="s">
        <v>15</v>
      </c>
      <c r="O102" s="8">
        <v>0</v>
      </c>
      <c r="P102" s="8">
        <v>0</v>
      </c>
      <c r="Q102" s="6">
        <f>(P102/$P$117)*100</f>
        <v>0</v>
      </c>
      <c r="R102" s="14">
        <v>0</v>
      </c>
    </row>
    <row r="103" spans="14:18" ht="12.75" customHeight="1" x14ac:dyDescent="0.2">
      <c r="N103" s="13" t="s">
        <v>14</v>
      </c>
      <c r="O103" s="12">
        <v>25.043850000000003</v>
      </c>
      <c r="P103" s="12">
        <v>1250.9555029999999</v>
      </c>
      <c r="Q103" s="20">
        <f>(P103/$P$117)*100</f>
        <v>7.0540153484121886</v>
      </c>
      <c r="R103" s="19">
        <f>(P103/O103-1)*100</f>
        <v>4895.0606755750405</v>
      </c>
    </row>
    <row r="104" spans="14:18" ht="26.25" customHeight="1" x14ac:dyDescent="0.2">
      <c r="N104" s="15" t="s">
        <v>13</v>
      </c>
      <c r="O104" s="8">
        <v>7.8106200000000001</v>
      </c>
      <c r="P104" s="8">
        <v>131.09052160000002</v>
      </c>
      <c r="Q104" s="18">
        <f>(P104/$P$117)*100</f>
        <v>0.73920658982684828</v>
      </c>
      <c r="R104" s="17">
        <f>(P104/O104-1)*100</f>
        <v>1578.3625576458721</v>
      </c>
    </row>
    <row r="105" spans="14:18" ht="12.75" customHeight="1" x14ac:dyDescent="0.2">
      <c r="N105" s="13" t="s">
        <v>12</v>
      </c>
      <c r="O105" s="12">
        <v>0</v>
      </c>
      <c r="P105" s="12">
        <v>538.27802488000009</v>
      </c>
      <c r="Q105" s="20">
        <f>(P105/$P$117)*100</f>
        <v>3.035296971083806</v>
      </c>
      <c r="R105" s="10">
        <v>0</v>
      </c>
    </row>
    <row r="106" spans="14:18" ht="12.75" customHeight="1" x14ac:dyDescent="0.2">
      <c r="N106" s="15" t="s">
        <v>11</v>
      </c>
      <c r="O106" s="8">
        <v>764.38916500000005</v>
      </c>
      <c r="P106" s="8">
        <v>110</v>
      </c>
      <c r="Q106" s="18">
        <f>(P106/$P$117)*100</f>
        <v>0.62027920774520207</v>
      </c>
      <c r="R106" s="17">
        <f>(P106/O106-1)*100</f>
        <v>-85.609424487329051</v>
      </c>
    </row>
    <row r="107" spans="14:18" ht="12.75" customHeight="1" x14ac:dyDescent="0.2">
      <c r="N107" s="13" t="s">
        <v>10</v>
      </c>
      <c r="O107" s="12">
        <v>561.81763160000014</v>
      </c>
      <c r="P107" s="12">
        <v>125.82584999999999</v>
      </c>
      <c r="Q107" s="20">
        <f>(P107/$P$117)*100</f>
        <v>0.70951962319878759</v>
      </c>
      <c r="R107" s="19">
        <f>(P107/O107-1)*100</f>
        <v>-77.603791173007394</v>
      </c>
    </row>
    <row r="108" spans="14:18" ht="12.75" customHeight="1" x14ac:dyDescent="0.2">
      <c r="N108" s="15" t="s">
        <v>9</v>
      </c>
      <c r="O108" s="8">
        <v>29.726835580000003</v>
      </c>
      <c r="P108" s="8">
        <v>18.637805</v>
      </c>
      <c r="Q108" s="18">
        <f>(P108/$P$117)*100</f>
        <v>0.10509675381372334</v>
      </c>
      <c r="R108" s="17">
        <f>(P108/O108-1)*100</f>
        <v>-37.303097903433155</v>
      </c>
    </row>
    <row r="109" spans="14:18" ht="12.75" customHeight="1" x14ac:dyDescent="0.2">
      <c r="N109" s="13" t="s">
        <v>8</v>
      </c>
      <c r="O109" s="12">
        <v>7463.6874472250001</v>
      </c>
      <c r="P109" s="12">
        <v>1581.8503940000001</v>
      </c>
      <c r="Q109" s="20">
        <f>(P109/$P$117)*100</f>
        <v>8.9198991741977807</v>
      </c>
      <c r="R109" s="19">
        <f>(P109/O109-1)*100</f>
        <v>-78.80604720943758</v>
      </c>
    </row>
    <row r="110" spans="14:18" ht="27.75" customHeight="1" x14ac:dyDescent="0.2">
      <c r="N110" s="15" t="s">
        <v>7</v>
      </c>
      <c r="O110" s="8">
        <v>79.543999999999997</v>
      </c>
      <c r="P110" s="8">
        <v>28.799199999999999</v>
      </c>
      <c r="Q110" s="18">
        <f>(P110/$P$117)*100</f>
        <v>0.16239586326996022</v>
      </c>
      <c r="R110" s="17">
        <f>(P110/O110-1)*100</f>
        <v>-63.794629387508792</v>
      </c>
    </row>
    <row r="111" spans="14:18" ht="27" customHeight="1" x14ac:dyDescent="0.2">
      <c r="N111" s="13" t="s">
        <v>6</v>
      </c>
      <c r="O111" s="12">
        <v>1479.5146827209999</v>
      </c>
      <c r="P111" s="12">
        <v>2103.3971525000006</v>
      </c>
      <c r="Q111" s="20">
        <f>(P111/$P$117)*100</f>
        <v>11.860850175692859</v>
      </c>
      <c r="R111" s="19">
        <f>(P111/O111-1)*100</f>
        <v>42.168048554381919</v>
      </c>
    </row>
    <row r="112" spans="14:18" ht="25.5" customHeight="1" x14ac:dyDescent="0.2">
      <c r="N112" s="15" t="s">
        <v>5</v>
      </c>
      <c r="O112" s="8">
        <v>36.140799999999999</v>
      </c>
      <c r="P112" s="8">
        <v>56.9101</v>
      </c>
      <c r="Q112" s="18">
        <f>(P112/$P$117)*100</f>
        <v>0.32091047037000203</v>
      </c>
      <c r="R112" s="17">
        <f>(P112/O112-1)*100</f>
        <v>57.467737294138473</v>
      </c>
    </row>
    <row r="113" spans="14:18" ht="12.75" customHeight="1" x14ac:dyDescent="0.2">
      <c r="N113" s="13" t="s">
        <v>4</v>
      </c>
      <c r="O113" s="12">
        <v>0</v>
      </c>
      <c r="P113" s="12">
        <v>0</v>
      </c>
      <c r="Q113" s="16">
        <f>(P113/$P$117)*100</f>
        <v>0</v>
      </c>
      <c r="R113" s="10">
        <v>0</v>
      </c>
    </row>
    <row r="114" spans="14:18" ht="26.25" customHeight="1" x14ac:dyDescent="0.2">
      <c r="N114" s="15" t="s">
        <v>3</v>
      </c>
      <c r="O114" s="8">
        <v>0</v>
      </c>
      <c r="P114" s="8">
        <v>0</v>
      </c>
      <c r="Q114" s="6">
        <f>(P114/$P$117)*100</f>
        <v>0</v>
      </c>
      <c r="R114" s="14">
        <v>0</v>
      </c>
    </row>
    <row r="115" spans="14:18" ht="25.5" customHeight="1" x14ac:dyDescent="0.2">
      <c r="N115" s="13" t="s">
        <v>2</v>
      </c>
      <c r="O115" s="12">
        <v>1583.4375</v>
      </c>
      <c r="P115" s="12">
        <v>0</v>
      </c>
      <c r="Q115" s="11">
        <f>(P115/$P$117)*100</f>
        <v>0</v>
      </c>
      <c r="R115" s="10">
        <v>0</v>
      </c>
    </row>
    <row r="116" spans="14:18" ht="12.75" customHeight="1" thickBot="1" x14ac:dyDescent="0.25">
      <c r="N116" s="9" t="s">
        <v>1</v>
      </c>
      <c r="O116" s="8">
        <v>0</v>
      </c>
      <c r="P116" s="7">
        <v>20.054064229999998</v>
      </c>
      <c r="Q116" s="6">
        <f>(P116/$P$117)*100</f>
        <v>0.11308290066050722</v>
      </c>
      <c r="R116" s="5">
        <v>0</v>
      </c>
    </row>
    <row r="117" spans="14:18" ht="12.75" customHeight="1" thickBot="1" x14ac:dyDescent="0.25">
      <c r="N117" s="4" t="s">
        <v>0</v>
      </c>
      <c r="O117" s="3">
        <f>SUM(O98:O116)</f>
        <v>27999.753869933</v>
      </c>
      <c r="P117" s="3">
        <f>SUM(P98:P116)</f>
        <v>17733.949264536001</v>
      </c>
      <c r="Q117" s="3">
        <f>SUM(Q98:Q116)</f>
        <v>100</v>
      </c>
      <c r="R117" s="2">
        <f>(P117/O117-1)*100</f>
        <v>-36.663910165370197</v>
      </c>
    </row>
    <row r="118" spans="14:18" ht="12.75" customHeight="1" x14ac:dyDescent="0.2"/>
    <row r="119" spans="14:18" ht="12.75" customHeight="1" x14ac:dyDescent="0.2"/>
    <row r="120" spans="14:18" ht="12.75" customHeight="1" x14ac:dyDescent="0.2"/>
    <row r="121" spans="14:18" ht="12.75" customHeight="1" x14ac:dyDescent="0.2"/>
    <row r="122" spans="14:18" ht="12.75" customHeight="1" x14ac:dyDescent="0.2"/>
    <row r="123" spans="14:18" ht="12.75" customHeight="1" x14ac:dyDescent="0.2"/>
    <row r="124" spans="14:18" ht="12.75" customHeight="1" x14ac:dyDescent="0.2"/>
    <row r="125" spans="14:18" ht="12.75" customHeight="1" x14ac:dyDescent="0.2"/>
    <row r="126" spans="14:18" ht="12.75" customHeight="1" x14ac:dyDescent="0.2"/>
    <row r="127" spans="14:18" ht="12.75" customHeight="1" x14ac:dyDescent="0.2"/>
  </sheetData>
  <mergeCells count="17">
    <mergeCell ref="O94:P94"/>
    <mergeCell ref="Q94:Q96"/>
    <mergeCell ref="R94:R96"/>
    <mergeCell ref="O95:O96"/>
    <mergeCell ref="P95:P96"/>
    <mergeCell ref="R68:R70"/>
    <mergeCell ref="O68:P68"/>
    <mergeCell ref="O69:O70"/>
    <mergeCell ref="P69:P70"/>
    <mergeCell ref="Q68:Q70"/>
    <mergeCell ref="A33:K34"/>
    <mergeCell ref="K6:K8"/>
    <mergeCell ref="B7:F7"/>
    <mergeCell ref="J6:J8"/>
    <mergeCell ref="A31:K31"/>
    <mergeCell ref="G7:I7"/>
    <mergeCell ref="B6:I6"/>
  </mergeCells>
  <printOptions horizontalCentered="1"/>
  <pageMargins left="0.75" right="0.75" top="0.75" bottom="0.5" header="0" footer="0"/>
  <pageSetup scale="69" firstPageNumber="18" orientation="portrait" r:id="rId1"/>
  <headerFooter alignWithMargins="0">
    <oddFooter>&amp;R&amp;9&amp;A</oddFooter>
  </headerFooter>
  <rowBreaks count="2" manualBreakCount="2">
    <brk id="63" max="8" man="1"/>
    <brk id="6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3a</vt:lpstr>
      <vt:lpstr>'3a'!Print_Area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PSA</cp:lastModifiedBy>
  <dcterms:created xsi:type="dcterms:W3CDTF">2016-08-12T02:08:55Z</dcterms:created>
  <dcterms:modified xsi:type="dcterms:W3CDTF">2016-08-12T02:09:00Z</dcterms:modified>
</cp:coreProperties>
</file>