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3a" sheetId="1" r:id="rId1"/>
  </sheets>
  <externalReferences>
    <externalReference r:id="rId2"/>
  </externalReferences>
  <definedNames>
    <definedName name="_xlnm.Print_Area" localSheetId="0">'3a'!$A$1:$K$64</definedName>
  </definedNames>
  <calcPr calcId="124519"/>
</workbook>
</file>

<file path=xl/calcChain.xml><?xml version="1.0" encoding="utf-8"?>
<calcChain xmlns="http://schemas.openxmlformats.org/spreadsheetml/2006/main">
  <c r="A3" i="1"/>
  <c r="J6"/>
  <c r="K6"/>
  <c r="F10"/>
  <c r="K10"/>
  <c r="F11"/>
  <c r="K11"/>
  <c r="F12"/>
  <c r="K12"/>
  <c r="F13"/>
  <c r="F29" s="1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F26"/>
  <c r="K26"/>
  <c r="F27"/>
  <c r="K27"/>
  <c r="F28"/>
  <c r="K28"/>
  <c r="B29"/>
  <c r="C29"/>
  <c r="D29"/>
  <c r="E29"/>
  <c r="G29"/>
  <c r="H29"/>
  <c r="I29"/>
  <c r="J11" s="1"/>
  <c r="A33"/>
  <c r="B40"/>
  <c r="B59" s="1"/>
  <c r="C40"/>
  <c r="E40"/>
  <c r="B41"/>
  <c r="C41"/>
  <c r="E41"/>
  <c r="B42"/>
  <c r="C42"/>
  <c r="E42"/>
  <c r="B43"/>
  <c r="C43"/>
  <c r="E43"/>
  <c r="B44"/>
  <c r="C44"/>
  <c r="E44"/>
  <c r="B45"/>
  <c r="C45"/>
  <c r="E45"/>
  <c r="B46"/>
  <c r="C46"/>
  <c r="E46"/>
  <c r="B47"/>
  <c r="C47"/>
  <c r="E47"/>
  <c r="B48"/>
  <c r="C48"/>
  <c r="E48"/>
  <c r="B49"/>
  <c r="C49"/>
  <c r="E49"/>
  <c r="B50"/>
  <c r="C50"/>
  <c r="E50"/>
  <c r="B51"/>
  <c r="C51"/>
  <c r="E51"/>
  <c r="B52"/>
  <c r="C52"/>
  <c r="E52"/>
  <c r="B53"/>
  <c r="C53"/>
  <c r="E53"/>
  <c r="B54"/>
  <c r="C54"/>
  <c r="B55"/>
  <c r="C55"/>
  <c r="D55" s="1"/>
  <c r="B56"/>
  <c r="C56"/>
  <c r="E56" s="1"/>
  <c r="B57"/>
  <c r="C57"/>
  <c r="E57" s="1"/>
  <c r="B58"/>
  <c r="C58"/>
  <c r="E58" s="1"/>
  <c r="C59"/>
  <c r="E59" s="1"/>
  <c r="D54" l="1"/>
  <c r="D53"/>
  <c r="D52"/>
  <c r="D51"/>
  <c r="D50"/>
  <c r="D49"/>
  <c r="D48"/>
  <c r="D47"/>
  <c r="D46"/>
  <c r="D45"/>
  <c r="D44"/>
  <c r="D43"/>
  <c r="D42"/>
  <c r="D41"/>
  <c r="D40"/>
  <c r="K29"/>
  <c r="J22"/>
  <c r="J18"/>
  <c r="J14"/>
  <c r="J10"/>
  <c r="J28"/>
  <c r="J25"/>
  <c r="J21"/>
  <c r="J17"/>
  <c r="J13"/>
  <c r="D58"/>
  <c r="D57"/>
  <c r="D56"/>
  <c r="J27"/>
  <c r="J24"/>
  <c r="J20"/>
  <c r="J16"/>
  <c r="J12"/>
  <c r="J26"/>
  <c r="J23"/>
  <c r="J19"/>
  <c r="J15"/>
  <c r="D59" l="1"/>
  <c r="J29"/>
</calcChain>
</file>

<file path=xl/sharedStrings.xml><?xml version="1.0" encoding="utf-8"?>
<sst xmlns="http://schemas.openxmlformats.org/spreadsheetml/2006/main" count="63" uniqueCount="36">
  <si>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</si>
  <si>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Details may not add up to totals due to rounding.</t>
  </si>
  <si>
    <r>
      <t xml:space="preserve">Note:  </t>
    </r>
    <r>
      <rPr>
        <vertAlign val="superscript"/>
        <sz val="8"/>
        <rFont val="Arial"/>
        <family val="2"/>
      </rPr>
      <t xml:space="preserve"> a/</t>
    </r>
    <r>
      <rPr>
        <sz val="8"/>
        <rFont val="Arial"/>
        <family val="2"/>
      </rPr>
      <t xml:space="preserve"> Based on 2009 Philippine Standard Industrial Classification (PSIC)</t>
    </r>
  </si>
  <si>
    <t>Total</t>
  </si>
  <si>
    <t>S. Other service activities</t>
  </si>
  <si>
    <t>R. Arts, entertainment and recreation</t>
  </si>
  <si>
    <t>Q. Human health and social work activities</t>
  </si>
  <si>
    <t>P. Education</t>
  </si>
  <si>
    <t>O. Public administration and defense; compulsory social security</t>
  </si>
  <si>
    <t>N. Administrative and support service activities</t>
  </si>
  <si>
    <t>M. Professional, scientific and technical activities</t>
  </si>
  <si>
    <t>L. Real estate activities</t>
  </si>
  <si>
    <t>K. Financial and insurance activities</t>
  </si>
  <si>
    <t>J. Information and communication</t>
  </si>
  <si>
    <t>I. Accommodation and food service activities</t>
  </si>
  <si>
    <t>H. Transportation and storage</t>
  </si>
  <si>
    <t>G. Wholesale and retail trade; repair of motor vehicles and motorcycles</t>
  </si>
  <si>
    <t>F. Construction</t>
  </si>
  <si>
    <t>E. Water supply; sewerage, waste management and remediation activities</t>
  </si>
  <si>
    <t>D. Electricity, gas, steam and air conditioning supply</t>
  </si>
  <si>
    <t>C. Manufacturing</t>
  </si>
  <si>
    <t>B. Mining and quarrying</t>
  </si>
  <si>
    <t>A. Agriculture, forestry and fishing</t>
  </si>
  <si>
    <r>
      <t>Industry</t>
    </r>
    <r>
      <rPr>
        <b/>
        <vertAlign val="superscript"/>
        <sz val="10"/>
        <rFont val="Arial"/>
        <family val="2"/>
      </rPr>
      <t>a/</t>
    </r>
  </si>
  <si>
    <t>Growth Rate
Jan-Sep 2014  -   Jan-Sep 2015</t>
  </si>
  <si>
    <t>Percent to Total  
Jan - Sep 2015</t>
  </si>
  <si>
    <t>January to September</t>
  </si>
  <si>
    <t>(in million pesos)</t>
  </si>
  <si>
    <t>Total Approved Foreign Investments by Industry</t>
  </si>
  <si>
    <t>Table 3b</t>
  </si>
  <si>
    <t>Q3</t>
  </si>
  <si>
    <t>Q2</t>
  </si>
  <si>
    <t>Q1</t>
  </si>
  <si>
    <t>Q4</t>
  </si>
  <si>
    <t>Approved FI</t>
  </si>
  <si>
    <t>Table 3a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</si>
</sst>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#,##0.0_);[Red]\(#,##0.0\)"/>
    <numFmt numFmtId="167" formatCode="#,##0.0"/>
    <numFmt numFmtId="168" formatCode="_(* #,##0.0_);_(* \(#,##0.0\);_(* &quot;-&quot;??_);_(@_)"/>
    <numFmt numFmtId="169" formatCode="0.0%"/>
    <numFmt numFmtId="170" formatCode="0.0_);[Red]\(0.0\)"/>
    <numFmt numFmtId="171" formatCode="0.0"/>
    <numFmt numFmtId="172" formatCode="#,##0;[Red]#,##0"/>
    <numFmt numFmtId="173" formatCode="General_)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vertAlign val="superscript"/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165" fontId="3" fillId="2" borderId="0" xfId="0" applyNumberFormat="1" applyFont="1" applyFill="1"/>
    <xf numFmtId="166" fontId="4" fillId="2" borderId="1" xfId="0" applyNumberFormat="1" applyFont="1" applyFill="1" applyBorder="1" applyAlignment="1">
      <alignment horizontal="right" vertical="top"/>
    </xf>
    <xf numFmtId="167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166" fontId="4" fillId="2" borderId="0" xfId="1" quotePrefix="1" applyNumberFormat="1" applyFont="1" applyFill="1" applyBorder="1" applyAlignment="1">
      <alignment horizontal="right" vertical="top"/>
    </xf>
    <xf numFmtId="168" fontId="4" fillId="2" borderId="0" xfId="1" quotePrefix="1" applyNumberFormat="1" applyFont="1" applyFill="1" applyBorder="1" applyAlignment="1">
      <alignment horizontal="center" vertical="top"/>
    </xf>
    <xf numFmtId="165" fontId="3" fillId="2" borderId="0" xfId="1" applyNumberFormat="1" applyFont="1" applyFill="1" applyBorder="1" applyAlignment="1">
      <alignment horizontal="right" vertical="top"/>
    </xf>
    <xf numFmtId="165" fontId="0" fillId="2" borderId="0" xfId="0" applyNumberFormat="1" applyFill="1" applyBorder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horizontal="right" vertical="top"/>
    </xf>
    <xf numFmtId="168" fontId="4" fillId="3" borderId="0" xfId="1" quotePrefix="1" applyNumberFormat="1" applyFont="1" applyFill="1" applyBorder="1" applyAlignment="1">
      <alignment horizontal="center" vertical="top"/>
    </xf>
    <xf numFmtId="165" fontId="0" fillId="3" borderId="0" xfId="0" applyNumberForma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6" fontId="4" fillId="2" borderId="0" xfId="1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168" fontId="5" fillId="3" borderId="0" xfId="1" quotePrefix="1" applyNumberFormat="1" applyFont="1" applyFill="1" applyBorder="1" applyAlignment="1">
      <alignment horizontal="center" vertical="top"/>
    </xf>
    <xf numFmtId="43" fontId="4" fillId="2" borderId="0" xfId="1" applyFont="1" applyFill="1" applyBorder="1" applyAlignment="1">
      <alignment horizontal="right" vertical="top"/>
    </xf>
    <xf numFmtId="168" fontId="4" fillId="2" borderId="0" xfId="1" applyNumberFormat="1" applyFont="1" applyFill="1" applyBorder="1" applyAlignment="1">
      <alignment horizontal="right" vertical="top"/>
    </xf>
    <xf numFmtId="168" fontId="4" fillId="3" borderId="0" xfId="1" applyNumberFormat="1" applyFont="1" applyFill="1" applyBorder="1" applyAlignment="1">
      <alignment horizontal="right" vertical="top"/>
    </xf>
    <xf numFmtId="43" fontId="4" fillId="3" borderId="0" xfId="1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167" fontId="4" fillId="2" borderId="0" xfId="0" applyNumberFormat="1" applyFont="1" applyFill="1" applyBorder="1" applyAlignment="1">
      <alignment vertical="center"/>
    </xf>
    <xf numFmtId="167" fontId="3" fillId="2" borderId="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right" vertical="center"/>
    </xf>
    <xf numFmtId="43" fontId="4" fillId="2" borderId="0" xfId="1" quotePrefix="1" applyFont="1" applyFill="1" applyBorder="1" applyAlignment="1">
      <alignment horizontal="right" vertical="top"/>
    </xf>
    <xf numFmtId="168" fontId="3" fillId="2" borderId="0" xfId="1" applyNumberFormat="1" applyFont="1" applyFill="1" applyBorder="1" applyAlignment="1">
      <alignment horizontal="right" vertical="top"/>
    </xf>
    <xf numFmtId="168" fontId="0" fillId="2" borderId="0" xfId="0" applyNumberFormat="1" applyFill="1" applyBorder="1" applyAlignment="1">
      <alignment vertical="top"/>
    </xf>
    <xf numFmtId="168" fontId="0" fillId="3" borderId="0" xfId="0" applyNumberFormat="1" applyFill="1" applyBorder="1" applyAlignment="1">
      <alignment vertical="top"/>
    </xf>
    <xf numFmtId="166" fontId="4" fillId="3" borderId="0" xfId="1" quotePrefix="1" applyNumberFormat="1" applyFont="1" applyFill="1" applyBorder="1" applyAlignment="1">
      <alignment horizontal="right" vertical="top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166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top"/>
    </xf>
    <xf numFmtId="166" fontId="4" fillId="2" borderId="0" xfId="1" applyNumberFormat="1" applyFont="1" applyFill="1" applyBorder="1" applyAlignment="1">
      <alignment horizontal="center" vertical="top"/>
    </xf>
    <xf numFmtId="167" fontId="4" fillId="2" borderId="0" xfId="0" applyNumberFormat="1" applyFont="1" applyFill="1" applyBorder="1" applyAlignment="1">
      <alignment horizontal="right" vertical="top"/>
    </xf>
    <xf numFmtId="166" fontId="4" fillId="3" borderId="0" xfId="1" applyNumberFormat="1" applyFont="1" applyFill="1" applyBorder="1" applyAlignment="1">
      <alignment horizontal="center" vertical="top"/>
    </xf>
    <xf numFmtId="168" fontId="0" fillId="3" borderId="0" xfId="0" quotePrefix="1" applyNumberFormat="1" applyFill="1" applyBorder="1" applyAlignment="1">
      <alignment horizontal="center" vertical="top"/>
    </xf>
    <xf numFmtId="168" fontId="3" fillId="3" borderId="0" xfId="1" applyNumberFormat="1" applyFont="1" applyFill="1" applyBorder="1" applyAlignment="1">
      <alignment horizontal="right" vertical="top"/>
    </xf>
    <xf numFmtId="168" fontId="0" fillId="2" borderId="0" xfId="0" quotePrefix="1" applyNumberFormat="1" applyFill="1" applyBorder="1" applyAlignment="1">
      <alignment horizontal="center" vertical="top"/>
    </xf>
    <xf numFmtId="43" fontId="4" fillId="3" borderId="0" xfId="1" applyFont="1" applyFill="1" applyBorder="1" applyAlignment="1">
      <alignment horizontal="center" vertical="top"/>
    </xf>
    <xf numFmtId="168" fontId="7" fillId="3" borderId="0" xfId="0" quotePrefix="1" applyNumberFormat="1" applyFont="1" applyFill="1" applyBorder="1" applyAlignment="1">
      <alignment horizontal="center" vertical="top"/>
    </xf>
    <xf numFmtId="167" fontId="4" fillId="3" borderId="0" xfId="0" applyNumberFormat="1" applyFont="1" applyFill="1" applyBorder="1" applyAlignment="1">
      <alignment horizontal="right" vertical="top"/>
    </xf>
    <xf numFmtId="43" fontId="4" fillId="2" borderId="0" xfId="1" applyFont="1" applyFill="1" applyBorder="1" applyAlignment="1">
      <alignment horizontal="center" vertical="top"/>
    </xf>
    <xf numFmtId="168" fontId="3" fillId="4" borderId="0" xfId="1" applyNumberFormat="1" applyFont="1" applyFill="1" applyBorder="1" applyAlignment="1">
      <alignment horizontal="right" vertical="top"/>
    </xf>
    <xf numFmtId="168" fontId="0" fillId="4" borderId="0" xfId="0" applyNumberFormat="1" applyFill="1" applyBorder="1" applyAlignment="1">
      <alignment vertical="top"/>
    </xf>
    <xf numFmtId="0" fontId="4" fillId="2" borderId="12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3" fontId="9" fillId="2" borderId="0" xfId="0" applyNumberFormat="1" applyFont="1" applyFill="1" applyBorder="1" applyAlignment="1"/>
    <xf numFmtId="3" fontId="9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/>
    <xf numFmtId="3" fontId="9" fillId="2" borderId="0" xfId="0" quotePrefix="1" applyNumberFormat="1" applyFont="1" applyFill="1" applyBorder="1" applyAlignment="1"/>
    <xf numFmtId="3" fontId="9" fillId="2" borderId="0" xfId="0" quotePrefix="1" applyNumberFormat="1" applyFont="1" applyFill="1" applyBorder="1" applyAlignment="1">
      <alignment horizontal="right"/>
    </xf>
    <xf numFmtId="167" fontId="10" fillId="2" borderId="0" xfId="0" quotePrefix="1" applyNumberFormat="1" applyFont="1" applyFill="1" applyBorder="1" applyAlignment="1"/>
    <xf numFmtId="3" fontId="10" fillId="2" borderId="0" xfId="0" applyNumberFormat="1" applyFont="1" applyFill="1" applyBorder="1" applyAlignment="1"/>
    <xf numFmtId="167" fontId="10" fillId="2" borderId="0" xfId="0" applyNumberFormat="1" applyFont="1" applyFill="1" applyBorder="1"/>
    <xf numFmtId="167" fontId="10" fillId="2" borderId="0" xfId="0" applyNumberFormat="1" applyFont="1" applyFill="1" applyBorder="1" applyAlignment="1"/>
    <xf numFmtId="0" fontId="12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69" fontId="3" fillId="2" borderId="0" xfId="2" applyNumberFormat="1" applyFont="1" applyFill="1" applyBorder="1" applyAlignment="1">
      <alignment vertical="center"/>
    </xf>
    <xf numFmtId="167" fontId="4" fillId="2" borderId="0" xfId="1" applyNumberFormat="1" applyFont="1" applyFill="1" applyBorder="1" applyAlignment="1">
      <alignment horizontal="right" vertical="top"/>
    </xf>
    <xf numFmtId="167" fontId="4" fillId="3" borderId="0" xfId="0" quotePrefix="1" applyNumberFormat="1" applyFont="1" applyFill="1" applyBorder="1" applyAlignment="1">
      <alignment horizontal="right" vertical="top"/>
    </xf>
    <xf numFmtId="43" fontId="5" fillId="3" borderId="0" xfId="1" quotePrefix="1" applyFont="1" applyFill="1" applyBorder="1" applyAlignment="1">
      <alignment horizontal="right" vertical="top"/>
    </xf>
    <xf numFmtId="170" fontId="4" fillId="2" borderId="0" xfId="1" applyNumberFormat="1" applyFont="1" applyFill="1" applyBorder="1"/>
    <xf numFmtId="169" fontId="3" fillId="2" borderId="0" xfId="2" applyNumberFormat="1" applyFont="1" applyFill="1" applyAlignment="1">
      <alignment vertical="center"/>
    </xf>
    <xf numFmtId="171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68" fontId="4" fillId="2" borderId="0" xfId="1" applyNumberFormat="1" applyFont="1" applyFill="1" applyBorder="1" applyAlignment="1">
      <alignment horizontal="right"/>
    </xf>
    <xf numFmtId="167" fontId="4" fillId="2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0" fillId="5" borderId="0" xfId="0" applyFill="1" applyBorder="1"/>
    <xf numFmtId="0" fontId="3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center"/>
    </xf>
    <xf numFmtId="0" fontId="8" fillId="5" borderId="0" xfId="0" applyFont="1" applyFill="1" applyBorder="1"/>
    <xf numFmtId="168" fontId="3" fillId="2" borderId="0" xfId="0" applyNumberFormat="1" applyFont="1" applyFill="1" applyAlignment="1">
      <alignment vertical="center"/>
    </xf>
    <xf numFmtId="166" fontId="13" fillId="2" borderId="13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6" fontId="13" fillId="2" borderId="16" xfId="0" applyNumberFormat="1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8" fontId="3" fillId="2" borderId="0" xfId="0" applyNumberFormat="1" applyFont="1" applyFill="1" applyAlignment="1">
      <alignment wrapText="1"/>
    </xf>
    <xf numFmtId="0" fontId="11" fillId="2" borderId="0" xfId="0" quotePrefix="1" applyFont="1" applyFill="1" applyBorder="1" applyAlignment="1">
      <alignment wrapText="1"/>
    </xf>
    <xf numFmtId="166" fontId="13" fillId="2" borderId="20" xfId="0" applyNumberFormat="1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0" fontId="3" fillId="2" borderId="0" xfId="2" applyNumberFormat="1" applyFont="1" applyFill="1" applyAlignment="1">
      <alignment vertical="center"/>
    </xf>
    <xf numFmtId="169" fontId="3" fillId="2" borderId="0" xfId="0" applyNumberFormat="1" applyFont="1" applyFill="1" applyAlignment="1">
      <alignment vertical="center"/>
    </xf>
    <xf numFmtId="168" fontId="4" fillId="4" borderId="0" xfId="1" applyNumberFormat="1" applyFont="1" applyFill="1" applyBorder="1" applyAlignment="1">
      <alignment horizontal="right" vertical="top"/>
    </xf>
    <xf numFmtId="167" fontId="4" fillId="2" borderId="0" xfId="0" applyNumberFormat="1" applyFont="1" applyFill="1" applyBorder="1" applyAlignment="1">
      <alignment horizontal="right" vertical="center"/>
    </xf>
    <xf numFmtId="166" fontId="4" fillId="2" borderId="23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166" fontId="4" fillId="2" borderId="24" xfId="0" applyNumberFormat="1" applyFont="1" applyFill="1" applyBorder="1" applyAlignment="1">
      <alignment horizontal="center" vertical="center" wrapText="1"/>
    </xf>
    <xf numFmtId="3" fontId="4" fillId="2" borderId="25" xfId="0" applyNumberFormat="1" applyFont="1" applyFill="1" applyBorder="1" applyAlignment="1">
      <alignment horizontal="right" vertical="center" wrapText="1"/>
    </xf>
    <xf numFmtId="0" fontId="4" fillId="2" borderId="26" xfId="0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166" fontId="4" fillId="2" borderId="11" xfId="0" applyNumberFormat="1" applyFont="1" applyFill="1" applyBorder="1" applyAlignment="1">
      <alignment horizontal="center" vertical="center" wrapText="1"/>
    </xf>
    <xf numFmtId="3" fontId="4" fillId="2" borderId="28" xfId="0" applyNumberFormat="1" applyFont="1" applyFill="1" applyBorder="1" applyAlignment="1">
      <alignment horizontal="right" vertical="center" wrapText="1"/>
    </xf>
    <xf numFmtId="3" fontId="4" fillId="2" borderId="2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172" fontId="4" fillId="2" borderId="0" xfId="0" applyNumberFormat="1" applyFont="1" applyFill="1" applyBorder="1" applyAlignment="1">
      <alignment horizontal="left" vertical="center"/>
    </xf>
  </cellXfs>
  <cellStyles count="30">
    <cellStyle name="Comma" xfId="1" builtinId="3"/>
    <cellStyle name="Comma 2" xfId="3"/>
    <cellStyle name="Comma 2 2" xfId="4"/>
    <cellStyle name="Comma 3" xfId="5"/>
    <cellStyle name="Comma 3 2" xfId="6"/>
    <cellStyle name="Comma 4" xfId="7"/>
    <cellStyle name="Comma 4 2" xfId="8"/>
    <cellStyle name="Comma 5" xfId="9"/>
    <cellStyle name="Comma 6" xfId="10"/>
    <cellStyle name="Normal" xfId="0" builtinId="0"/>
    <cellStyle name="Normal 2" xfId="11"/>
    <cellStyle name="Normal 2 2" xfId="12"/>
    <cellStyle name="Normal 2 3" xfId="13"/>
    <cellStyle name="Normal 2 3 2" xfId="14"/>
    <cellStyle name="Normal 3" xfId="15"/>
    <cellStyle name="Normal 3 2" xfId="16"/>
    <cellStyle name="Normal 3 5" xfId="17"/>
    <cellStyle name="Normal 4" xfId="18"/>
    <cellStyle name="Normal 5" xfId="19"/>
    <cellStyle name="Normal 5 2" xfId="20"/>
    <cellStyle name="Percent" xfId="2" builtinId="5"/>
    <cellStyle name="Percent 2" xfId="21"/>
    <cellStyle name="Percent 2 2" xfId="22"/>
    <cellStyle name="Percent 2 3" xfId="23"/>
    <cellStyle name="Percent 2 3 2" xfId="24"/>
    <cellStyle name="Percent 3" xfId="25"/>
    <cellStyle name="Percent 3 2" xfId="26"/>
    <cellStyle name="Percent 4" xfId="27"/>
    <cellStyle name="Percent 4 2" xfId="28"/>
    <cellStyle name="Percent 5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3b
Total Approved FDIs by Industry
First Semester, 2008 and 2009</a:t>
            </a:r>
          </a:p>
        </c:rich>
      </c:tx>
      <c:layout/>
      <c:spPr>
        <a:noFill/>
        <a:ln w="25400">
          <a:noFill/>
        </a:ln>
      </c:spPr>
    </c:title>
    <c:view3D>
      <c:rotY val="100"/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56</xdr:row>
      <xdr:rowOff>0</xdr:rowOff>
    </xdr:from>
    <xdr:to>
      <xdr:col>7</xdr:col>
      <xdr:colOff>0</xdr:colOff>
      <xdr:row>56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39</xdr:row>
      <xdr:rowOff>0</xdr:rowOff>
    </xdr:from>
    <xdr:to>
      <xdr:col>11</xdr:col>
      <xdr:colOff>0</xdr:colOff>
      <xdr:row>51</xdr:row>
      <xdr:rowOff>95250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96050" y="7324725"/>
          <a:ext cx="0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\3rdQ\7.3%20Q3%202015%20FI%20Tables_for%20subscrib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-1"/>
      <sheetName val="1a-2"/>
      <sheetName val="1b"/>
      <sheetName val="2a"/>
      <sheetName val="4ab"/>
      <sheetName val="5ab"/>
      <sheetName val="6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b"/>
    </sheetNames>
    <sheetDataSet>
      <sheetData sheetId="0"/>
      <sheetData sheetId="1"/>
      <sheetData sheetId="2">
        <row r="3">
          <cell r="A3" t="str">
            <v>First Quarter 2014 to Third Quarter 2015</v>
          </cell>
        </row>
        <row r="6">
          <cell r="J6" t="str">
            <v>Percent to Total Q3 2015</v>
          </cell>
          <cell r="K6" t="str">
            <v>Growth Rate
Q3 2014  -   Q3 2015</v>
          </cell>
        </row>
      </sheetData>
      <sheetData sheetId="3">
        <row r="35">
          <cell r="A35" t="str">
            <v>January to September, 2014 and 2015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6"/>
  <sheetViews>
    <sheetView tabSelected="1" view="pageBreakPreview" topLeftCell="E1" zoomScaleNormal="65" zoomScaleSheetLayoutView="100" workbookViewId="0">
      <selection activeCell="N51" sqref="N51:Q62"/>
    </sheetView>
  </sheetViews>
  <sheetFormatPr defaultColWidth="8.85546875" defaultRowHeight="12.75"/>
  <cols>
    <col min="1" max="1" width="49.7109375" style="1" bestFit="1" customWidth="1"/>
    <col min="2" max="2" width="9.42578125" style="1" customWidth="1"/>
    <col min="3" max="3" width="10.85546875" style="1" customWidth="1"/>
    <col min="4" max="4" width="12.7109375" style="1" customWidth="1"/>
    <col min="5" max="5" width="13.28515625" style="1" bestFit="1" customWidth="1"/>
    <col min="6" max="6" width="10.5703125" style="1" bestFit="1" customWidth="1"/>
    <col min="7" max="7" width="9.5703125" style="1" customWidth="1"/>
    <col min="8" max="8" width="9.5703125" style="1" bestFit="1" customWidth="1"/>
    <col min="9" max="9" width="9.5703125" style="1" customWidth="1"/>
    <col min="10" max="10" width="8.42578125" style="3" customWidth="1"/>
    <col min="11" max="11" width="12.85546875" style="1" customWidth="1"/>
    <col min="12" max="13" width="8.85546875" style="1" customWidth="1"/>
    <col min="14" max="14" width="33.7109375" style="2" customWidth="1"/>
    <col min="15" max="16" width="11.28515625" style="1" bestFit="1" customWidth="1"/>
    <col min="17" max="17" width="13.7109375" style="1" customWidth="1"/>
    <col min="18" max="18" width="15.42578125" style="1" customWidth="1"/>
    <col min="19" max="19" width="9.28515625" style="1" bestFit="1" customWidth="1"/>
    <col min="20" max="16384" width="8.85546875" style="1"/>
  </cols>
  <sheetData>
    <row r="1" spans="1:20" s="93" customFormat="1" ht="14.1" customHeight="1">
      <c r="A1" s="128" t="s">
        <v>35</v>
      </c>
      <c r="B1" s="27"/>
      <c r="C1" s="27"/>
      <c r="D1" s="27"/>
      <c r="E1" s="27"/>
      <c r="F1" s="27"/>
      <c r="G1" s="27"/>
      <c r="H1" s="27"/>
      <c r="I1" s="27"/>
      <c r="J1" s="147"/>
      <c r="K1" s="27"/>
      <c r="N1" s="106"/>
    </row>
    <row r="2" spans="1:20" s="93" customFormat="1" ht="14.1" customHeight="1">
      <c r="A2" s="128" t="s">
        <v>28</v>
      </c>
      <c r="B2" s="27"/>
      <c r="C2" s="27"/>
      <c r="D2" s="27"/>
      <c r="E2" s="27"/>
      <c r="F2" s="27"/>
      <c r="G2" s="27"/>
      <c r="H2" s="27"/>
      <c r="I2" s="27"/>
      <c r="J2" s="147"/>
      <c r="K2" s="27"/>
      <c r="N2" s="106"/>
    </row>
    <row r="3" spans="1:20" s="93" customFormat="1" ht="14.1" customHeight="1">
      <c r="A3" s="148" t="str">
        <f>'[1]1b'!A3</f>
        <v>First Quarter 2014 to Third Quarter 2015</v>
      </c>
      <c r="B3" s="27"/>
      <c r="C3" s="27"/>
      <c r="D3" s="27"/>
      <c r="E3" s="27"/>
      <c r="F3" s="27"/>
      <c r="G3" s="27"/>
      <c r="H3" s="27"/>
      <c r="I3" s="27"/>
      <c r="J3" s="147"/>
      <c r="K3" s="27"/>
      <c r="N3" s="106"/>
    </row>
    <row r="4" spans="1:20" s="93" customFormat="1" ht="14.1" customHeight="1">
      <c r="A4" s="127" t="s">
        <v>27</v>
      </c>
      <c r="B4" s="27"/>
      <c r="C4" s="27"/>
      <c r="D4" s="27"/>
      <c r="E4" s="27"/>
      <c r="F4" s="27"/>
      <c r="G4" s="27"/>
      <c r="H4" s="27"/>
      <c r="I4" s="27"/>
      <c r="J4" s="147"/>
      <c r="K4" s="27"/>
      <c r="N4" s="106"/>
    </row>
    <row r="5" spans="1:20" s="93" customFormat="1" ht="14.1" customHeight="1" thickBot="1">
      <c r="A5" s="27"/>
      <c r="B5" s="27"/>
      <c r="C5" s="27"/>
      <c r="D5" s="27"/>
      <c r="E5" s="27"/>
      <c r="F5" s="27"/>
      <c r="G5" s="27"/>
      <c r="H5" s="27"/>
      <c r="I5" s="27"/>
      <c r="J5" s="147"/>
      <c r="K5" s="27"/>
      <c r="N5" s="106"/>
    </row>
    <row r="6" spans="1:20" s="93" customFormat="1" ht="12.75" customHeight="1">
      <c r="A6" s="126"/>
      <c r="B6" s="78" t="s">
        <v>34</v>
      </c>
      <c r="C6" s="146"/>
      <c r="D6" s="146"/>
      <c r="E6" s="146"/>
      <c r="F6" s="146"/>
      <c r="G6" s="146"/>
      <c r="H6" s="146"/>
      <c r="I6" s="77"/>
      <c r="J6" s="145" t="str">
        <f>'[1]1b'!J6:J8</f>
        <v>Percent to Total Q3 2015</v>
      </c>
      <c r="K6" s="144" t="str">
        <f>'[1]1b'!K6:K8</f>
        <v>Growth Rate
Q3 2014  -   Q3 2015</v>
      </c>
      <c r="N6" s="106"/>
    </row>
    <row r="7" spans="1:20" s="93" customFormat="1" ht="14.25">
      <c r="A7" s="119" t="s">
        <v>23</v>
      </c>
      <c r="B7" s="143">
        <v>2014</v>
      </c>
      <c r="C7" s="143"/>
      <c r="D7" s="143"/>
      <c r="E7" s="143"/>
      <c r="F7" s="143"/>
      <c r="G7" s="142">
        <v>2015</v>
      </c>
      <c r="H7" s="141"/>
      <c r="I7" s="140"/>
      <c r="J7" s="139"/>
      <c r="K7" s="138"/>
      <c r="N7" s="106"/>
    </row>
    <row r="8" spans="1:20" s="93" customFormat="1" ht="13.5" thickBot="1">
      <c r="A8" s="114"/>
      <c r="B8" s="137" t="s">
        <v>32</v>
      </c>
      <c r="C8" s="137" t="s">
        <v>31</v>
      </c>
      <c r="D8" s="137" t="s">
        <v>30</v>
      </c>
      <c r="E8" s="137" t="s">
        <v>33</v>
      </c>
      <c r="F8" s="137" t="s">
        <v>3</v>
      </c>
      <c r="G8" s="136" t="s">
        <v>32</v>
      </c>
      <c r="H8" s="136" t="s">
        <v>31</v>
      </c>
      <c r="I8" s="136" t="s">
        <v>30</v>
      </c>
      <c r="J8" s="135"/>
      <c r="K8" s="134"/>
      <c r="N8" s="106"/>
      <c r="O8" s="110"/>
    </row>
    <row r="9" spans="1:20" s="93" customFormat="1" ht="5.0999999999999996" customHeight="1">
      <c r="A9" s="108"/>
      <c r="B9" s="27"/>
      <c r="C9" s="27"/>
      <c r="D9" s="27"/>
      <c r="E9" s="27"/>
      <c r="F9" s="28"/>
      <c r="G9" s="29"/>
      <c r="H9" s="29"/>
      <c r="I9" s="29"/>
      <c r="J9" s="133"/>
      <c r="K9" s="27"/>
      <c r="N9" s="106"/>
    </row>
    <row r="10" spans="1:20" s="93" customFormat="1" ht="15.75" customHeight="1">
      <c r="A10" s="20" t="s">
        <v>22</v>
      </c>
      <c r="B10" s="46">
        <v>0</v>
      </c>
      <c r="C10" s="46">
        <v>184.3</v>
      </c>
      <c r="D10" s="46">
        <v>228</v>
      </c>
      <c r="E10" s="46">
        <v>124.43600000000001</v>
      </c>
      <c r="F10" s="23">
        <f>SUM(B10:E10)</f>
        <v>536.73599999999999</v>
      </c>
      <c r="G10" s="45">
        <v>0</v>
      </c>
      <c r="H10" s="45">
        <v>5146.3170143999996</v>
      </c>
      <c r="I10" s="45">
        <v>2968</v>
      </c>
      <c r="J10" s="45">
        <f>(I10/$I$29)*100</f>
        <v>6.1108479829738309</v>
      </c>
      <c r="K10" s="23">
        <f>IFERROR((I10/D10-1)*100,"-")</f>
        <v>1201.7543859649122</v>
      </c>
      <c r="N10" s="18"/>
      <c r="O10" s="68"/>
      <c r="P10" s="130"/>
      <c r="R10" s="104"/>
      <c r="S10" s="45"/>
      <c r="T10" s="99"/>
    </row>
    <row r="11" spans="1:20" s="93" customFormat="1" ht="15" customHeight="1">
      <c r="A11" s="26" t="s">
        <v>21</v>
      </c>
      <c r="B11" s="75">
        <v>0</v>
      </c>
      <c r="C11" s="75">
        <v>0</v>
      </c>
      <c r="D11" s="75">
        <v>0</v>
      </c>
      <c r="E11" s="75">
        <v>0</v>
      </c>
      <c r="F11" s="132">
        <f>SUM(B11:E11)</f>
        <v>0</v>
      </c>
      <c r="G11" s="74">
        <v>0</v>
      </c>
      <c r="H11" s="74">
        <v>0</v>
      </c>
      <c r="I11" s="74">
        <v>0</v>
      </c>
      <c r="J11" s="74">
        <f>(I11/$I$29)*100</f>
        <v>0</v>
      </c>
      <c r="K11" s="25" t="str">
        <f>IFERROR((I11/D11-1)*100,"-")</f>
        <v>-</v>
      </c>
      <c r="N11" s="20"/>
      <c r="O11" s="68"/>
      <c r="P11" s="130"/>
      <c r="R11" s="104"/>
      <c r="S11" s="45"/>
      <c r="T11" s="99"/>
    </row>
    <row r="12" spans="1:20" s="93" customFormat="1" ht="15.75" customHeight="1">
      <c r="A12" s="20" t="s">
        <v>20</v>
      </c>
      <c r="B12" s="46">
        <v>27735.822617505779</v>
      </c>
      <c r="C12" s="46">
        <v>18531.509485162391</v>
      </c>
      <c r="D12" s="46">
        <v>8791.85560478152</v>
      </c>
      <c r="E12" s="46">
        <v>54436.134569738213</v>
      </c>
      <c r="F12" s="23">
        <f>SUM(B12:E12)</f>
        <v>109495.32227718789</v>
      </c>
      <c r="G12" s="45">
        <v>9128.8052006340913</v>
      </c>
      <c r="H12" s="45">
        <v>21795.135545456265</v>
      </c>
      <c r="I12" s="45">
        <v>7855.386562854249</v>
      </c>
      <c r="J12" s="45">
        <f>(I12/$I$29)*100</f>
        <v>16.173542160747175</v>
      </c>
      <c r="K12" s="19">
        <f>IFERROR((I12/D12-1)*100,"-")</f>
        <v>-10.651551663541481</v>
      </c>
      <c r="N12" s="18"/>
      <c r="O12" s="68"/>
      <c r="P12" s="130"/>
      <c r="R12" s="104"/>
      <c r="S12" s="45"/>
      <c r="T12" s="99"/>
    </row>
    <row r="13" spans="1:20" s="93" customFormat="1" ht="15.95" customHeight="1">
      <c r="A13" s="18" t="s">
        <v>19</v>
      </c>
      <c r="B13" s="47">
        <v>1982.9808</v>
      </c>
      <c r="C13" s="47">
        <v>368.27058838000005</v>
      </c>
      <c r="D13" s="47">
        <v>1020.8638673999999</v>
      </c>
      <c r="E13" s="47">
        <v>2807.8237623391005</v>
      </c>
      <c r="F13" s="24">
        <f>SUM(B13:E13)</f>
        <v>6179.9390181191011</v>
      </c>
      <c r="G13" s="68">
        <v>337.61912876499991</v>
      </c>
      <c r="H13" s="68">
        <v>372.760292866182</v>
      </c>
      <c r="I13" s="68">
        <v>27687.019649249996</v>
      </c>
      <c r="J13" s="68">
        <f>(I13/$I$29)*100</f>
        <v>57.005110572161776</v>
      </c>
      <c r="K13" s="15">
        <f>IFERROR((I13/D13-1)*100,"-")</f>
        <v>2612.1167212789137</v>
      </c>
      <c r="N13" s="20"/>
      <c r="O13" s="68"/>
      <c r="P13" s="130"/>
      <c r="R13" s="104"/>
      <c r="S13" s="45"/>
      <c r="T13" s="99"/>
    </row>
    <row r="14" spans="1:20" s="93" customFormat="1" ht="24.95" customHeight="1">
      <c r="A14" s="20" t="s">
        <v>18</v>
      </c>
      <c r="B14" s="69">
        <v>8.3479366077900004</v>
      </c>
      <c r="C14" s="69">
        <v>1.9008583999999997</v>
      </c>
      <c r="D14" s="69">
        <v>0</v>
      </c>
      <c r="E14" s="69">
        <v>124.94001775</v>
      </c>
      <c r="F14" s="23">
        <f>SUM(B14:E14)</f>
        <v>135.18881275779</v>
      </c>
      <c r="G14" s="69">
        <v>0</v>
      </c>
      <c r="H14" s="69">
        <v>0</v>
      </c>
      <c r="I14" s="69">
        <v>60.48</v>
      </c>
      <c r="J14" s="69">
        <f>(I14/$I$29)*100</f>
        <v>0.12452294003041013</v>
      </c>
      <c r="K14" s="19" t="str">
        <f>IFERROR((I14/D14-1)*100,"-")</f>
        <v>-</v>
      </c>
      <c r="N14" s="18"/>
      <c r="O14" s="68"/>
      <c r="P14" s="130"/>
      <c r="R14" s="104"/>
      <c r="S14" s="45"/>
      <c r="T14" s="99"/>
    </row>
    <row r="15" spans="1:20" s="93" customFormat="1" ht="15" customHeight="1">
      <c r="A15" s="18" t="s">
        <v>17</v>
      </c>
      <c r="B15" s="47">
        <v>1.7324999999999999</v>
      </c>
      <c r="C15" s="47">
        <v>106.60000000000001</v>
      </c>
      <c r="D15" s="47">
        <v>38.094896129999995</v>
      </c>
      <c r="E15" s="47">
        <v>7588.8273000000008</v>
      </c>
      <c r="F15" s="24">
        <f>SUM(B15:E15)</f>
        <v>7735.2546961300004</v>
      </c>
      <c r="G15" s="68"/>
      <c r="H15" s="68">
        <v>2610.3999999999996</v>
      </c>
      <c r="I15" s="68">
        <v>335.72899999999998</v>
      </c>
      <c r="J15" s="68">
        <f>(I15/$I$29)*100</f>
        <v>0.69123614638673214</v>
      </c>
      <c r="K15" s="24">
        <f>IFERROR((I15/D15-1)*100,"-")</f>
        <v>781.29653603546922</v>
      </c>
      <c r="N15" s="18"/>
      <c r="O15" s="68"/>
      <c r="P15" s="130"/>
      <c r="R15" s="104"/>
      <c r="S15" s="45"/>
      <c r="T15" s="99"/>
    </row>
    <row r="16" spans="1:20" s="93" customFormat="1" ht="30" customHeight="1">
      <c r="A16" s="20" t="s">
        <v>16</v>
      </c>
      <c r="B16" s="46">
        <v>220.46336211463998</v>
      </c>
      <c r="C16" s="46">
        <v>161.44474260000001</v>
      </c>
      <c r="D16" s="46">
        <v>125.56509199999999</v>
      </c>
      <c r="E16" s="46">
        <v>44.303221516059999</v>
      </c>
      <c r="F16" s="23">
        <f>SUM(B16:E16)</f>
        <v>551.77641823069996</v>
      </c>
      <c r="G16" s="45">
        <v>196.4271</v>
      </c>
      <c r="H16" s="45">
        <v>111.4211155</v>
      </c>
      <c r="I16" s="45">
        <v>1070.2995623796003</v>
      </c>
      <c r="J16" s="45">
        <f>(I16/$I$29)*100</f>
        <v>2.2036515909518712</v>
      </c>
      <c r="K16" s="19">
        <f>IFERROR((I16/D16-1)*100,"-")</f>
        <v>752.38623675726717</v>
      </c>
      <c r="N16" s="20"/>
      <c r="O16" s="68"/>
      <c r="P16" s="130"/>
      <c r="S16" s="110"/>
      <c r="T16" s="99"/>
    </row>
    <row r="17" spans="1:20" s="93" customFormat="1">
      <c r="A17" s="18" t="s">
        <v>15</v>
      </c>
      <c r="B17" s="47">
        <v>1023.9438439999998</v>
      </c>
      <c r="C17" s="47">
        <v>539.91481829999998</v>
      </c>
      <c r="D17" s="47">
        <v>174.798583108</v>
      </c>
      <c r="E17" s="47">
        <v>4364.7456674843261</v>
      </c>
      <c r="F17" s="24">
        <f>SUM(B17:E17)</f>
        <v>6103.4029128923257</v>
      </c>
      <c r="G17" s="68">
        <v>908.91168000000005</v>
      </c>
      <c r="H17" s="68">
        <v>69.077473249999997</v>
      </c>
      <c r="I17" s="68">
        <v>331.63295505017339</v>
      </c>
      <c r="J17" s="68">
        <f>(I17/$I$29)*100</f>
        <v>0.6828027541967665</v>
      </c>
      <c r="K17" s="15">
        <f>IFERROR((I17/D17-1)*100,"-")</f>
        <v>89.72290801995382</v>
      </c>
      <c r="N17" s="18"/>
      <c r="O17" s="68"/>
      <c r="P17" s="130"/>
      <c r="S17" s="110"/>
      <c r="T17" s="131"/>
    </row>
    <row r="18" spans="1:20" s="93" customFormat="1" ht="20.100000000000001" customHeight="1">
      <c r="A18" s="20" t="s">
        <v>14</v>
      </c>
      <c r="B18" s="46">
        <v>3.9</v>
      </c>
      <c r="C18" s="46">
        <v>5461.1358500000006</v>
      </c>
      <c r="D18" s="46">
        <v>0.48799999999999999</v>
      </c>
      <c r="E18" s="46">
        <v>55.307287600000002</v>
      </c>
      <c r="F18" s="23">
        <f>SUM(B18:E18)</f>
        <v>5520.8311376000001</v>
      </c>
      <c r="G18" s="45">
        <v>4337.1134499999998</v>
      </c>
      <c r="H18" s="45">
        <v>118.46400000000001</v>
      </c>
      <c r="I18" s="45">
        <v>15.488</v>
      </c>
      <c r="J18" s="45">
        <f>(I18/$I$29)*100</f>
        <v>3.188841427233783E-2</v>
      </c>
      <c r="K18" s="19">
        <f>IFERROR((I18/D18-1)*100,"-")</f>
        <v>3073.7704918032787</v>
      </c>
      <c r="N18" s="18"/>
      <c r="O18" s="68"/>
      <c r="P18" s="130"/>
    </row>
    <row r="19" spans="1:20" s="93" customFormat="1" ht="15.75" customHeight="1">
      <c r="A19" s="18" t="s">
        <v>13</v>
      </c>
      <c r="B19" s="47">
        <v>311.64700794819998</v>
      </c>
      <c r="C19" s="47">
        <v>552.26699309280013</v>
      </c>
      <c r="D19" s="47">
        <v>1459.0691655675998</v>
      </c>
      <c r="E19" s="47">
        <v>2614.4250317230253</v>
      </c>
      <c r="F19" s="24">
        <f>SUM(B19:E19)</f>
        <v>4937.4081983316255</v>
      </c>
      <c r="G19" s="68">
        <v>231.20436646624998</v>
      </c>
      <c r="H19" s="68">
        <v>908.37513594069958</v>
      </c>
      <c r="I19" s="68">
        <v>663.11626453229064</v>
      </c>
      <c r="J19" s="68">
        <f>(I19/$I$29)*100</f>
        <v>1.3652974014805559</v>
      </c>
      <c r="K19" s="15">
        <f>IFERROR((I19/D19-1)*100,"-")</f>
        <v>-54.552102108584521</v>
      </c>
      <c r="N19" s="18"/>
      <c r="O19" s="68"/>
      <c r="P19" s="130"/>
    </row>
    <row r="20" spans="1:20" s="93" customFormat="1" ht="13.5" customHeight="1">
      <c r="A20" s="20" t="s">
        <v>12</v>
      </c>
      <c r="B20" s="46">
        <v>9.8310384099999997</v>
      </c>
      <c r="C20" s="46">
        <v>10.3032325</v>
      </c>
      <c r="D20" s="46"/>
      <c r="E20" s="46">
        <v>57.359999999999992</v>
      </c>
      <c r="F20" s="23">
        <f>SUM(B20:E20)</f>
        <v>77.494270909999983</v>
      </c>
      <c r="G20" s="45">
        <v>55.13678633</v>
      </c>
      <c r="H20" s="45">
        <v>66.811412442399998</v>
      </c>
      <c r="I20" s="45">
        <v>37.629141758999992</v>
      </c>
      <c r="J20" s="45">
        <f>(I20/$I$29)*100</f>
        <v>7.7475055599400752E-2</v>
      </c>
      <c r="K20" s="19" t="str">
        <f>IFERROR((I20/D20-1)*100,"-")</f>
        <v>-</v>
      </c>
      <c r="N20" s="20"/>
      <c r="O20" s="68"/>
      <c r="P20" s="130"/>
    </row>
    <row r="21" spans="1:20" s="93" customFormat="1" ht="14.25" customHeight="1">
      <c r="A21" s="18" t="s">
        <v>11</v>
      </c>
      <c r="B21" s="47">
        <v>1859.1503279150002</v>
      </c>
      <c r="C21" s="47">
        <v>7163.5123137</v>
      </c>
      <c r="D21" s="47">
        <v>2437.0462947000005</v>
      </c>
      <c r="E21" s="47">
        <v>4125.3871010999992</v>
      </c>
      <c r="F21" s="24">
        <f>SUM(B21:E21)</f>
        <v>15585.096037415</v>
      </c>
      <c r="G21" s="68">
        <v>2346.1522507999998</v>
      </c>
      <c r="H21" s="68">
        <v>2047.3372574000005</v>
      </c>
      <c r="I21" s="68">
        <v>2653.6500244550966</v>
      </c>
      <c r="J21" s="68">
        <f>(I21/$I$29)*100</f>
        <v>5.4636293461792063</v>
      </c>
      <c r="K21" s="15">
        <f>IFERROR((I21/D21-1)*100,"-")</f>
        <v>8.8879612269228581</v>
      </c>
      <c r="N21" s="20"/>
      <c r="O21" s="68"/>
      <c r="P21" s="130"/>
      <c r="R21" s="110"/>
    </row>
    <row r="22" spans="1:20" s="93" customFormat="1" ht="15.95" customHeight="1">
      <c r="A22" s="20" t="s">
        <v>10</v>
      </c>
      <c r="B22" s="46">
        <v>24.447757199999998</v>
      </c>
      <c r="C22" s="46">
        <v>8.0983350000000005</v>
      </c>
      <c r="D22" s="46">
        <v>32.254689999999997</v>
      </c>
      <c r="E22" s="46"/>
      <c r="F22" s="23">
        <f>SUM(B22:E22)</f>
        <v>64.800782199999986</v>
      </c>
      <c r="G22" s="45">
        <v>1416.2170000000001</v>
      </c>
      <c r="H22" s="45">
        <v>2.4386532537360002</v>
      </c>
      <c r="I22" s="45">
        <v>19.594740000000002</v>
      </c>
      <c r="J22" s="45">
        <f>(I22/$I$29)*100</f>
        <v>4.0343826619237411E-2</v>
      </c>
      <c r="K22" s="19">
        <f>IFERROR((I22/D22-1)*100,"-")</f>
        <v>-39.249950937367551</v>
      </c>
      <c r="N22" s="20"/>
      <c r="O22" s="68"/>
      <c r="P22" s="130"/>
    </row>
    <row r="23" spans="1:20" s="93" customFormat="1">
      <c r="A23" s="18" t="s">
        <v>9</v>
      </c>
      <c r="B23" s="47">
        <v>4180.6229380694676</v>
      </c>
      <c r="C23" s="47">
        <v>2939.446934279812</v>
      </c>
      <c r="D23" s="47">
        <v>3816.5995142783763</v>
      </c>
      <c r="E23" s="47">
        <v>18818.664719930301</v>
      </c>
      <c r="F23" s="24">
        <f>SUM(B23:E23)</f>
        <v>29755.334106557959</v>
      </c>
      <c r="G23" s="68">
        <v>2853.1498689703258</v>
      </c>
      <c r="H23" s="68">
        <v>2193.4691005504706</v>
      </c>
      <c r="I23" s="68">
        <v>3576.9609835012429</v>
      </c>
      <c r="J23" s="68">
        <f>(I23/$I$29)*100</f>
        <v>7.3646444781686862</v>
      </c>
      <c r="K23" s="15">
        <f>IFERROR((I23/D23-1)*100,"-")</f>
        <v>-6.2788492709443533</v>
      </c>
      <c r="N23" s="20"/>
      <c r="O23" s="68"/>
      <c r="P23" s="130"/>
    </row>
    <row r="24" spans="1:20" s="93" customFormat="1" ht="29.25" customHeight="1">
      <c r="A24" s="20" t="s">
        <v>8</v>
      </c>
      <c r="B24" s="46">
        <v>47.213499999999996</v>
      </c>
      <c r="C24" s="46">
        <v>0</v>
      </c>
      <c r="D24" s="46">
        <v>0</v>
      </c>
      <c r="E24" s="46">
        <v>0</v>
      </c>
      <c r="F24" s="23">
        <f>SUM(B24:E24)</f>
        <v>47.213499999999996</v>
      </c>
      <c r="G24" s="45">
        <v>0</v>
      </c>
      <c r="H24" s="45">
        <v>0</v>
      </c>
      <c r="I24" s="45">
        <v>0</v>
      </c>
      <c r="J24" s="45">
        <f>(I24/$I$29)*100</f>
        <v>0</v>
      </c>
      <c r="K24" s="22" t="str">
        <f>IFERROR((I24/D24-1)*100,"-")</f>
        <v>-</v>
      </c>
      <c r="N24" s="20"/>
      <c r="O24" s="68"/>
      <c r="P24" s="130"/>
    </row>
    <row r="25" spans="1:20" s="93" customFormat="1" ht="13.5" customHeight="1">
      <c r="A25" s="18" t="s">
        <v>7</v>
      </c>
      <c r="B25" s="47">
        <v>2.2138532000000004</v>
      </c>
      <c r="C25" s="47">
        <v>0.53077920000000012</v>
      </c>
      <c r="D25" s="47">
        <v>43.6</v>
      </c>
      <c r="E25" s="47">
        <v>19.254000000000001</v>
      </c>
      <c r="F25" s="24">
        <f>SUM(B25:E25)</f>
        <v>65.5986324</v>
      </c>
      <c r="G25" s="68">
        <v>0</v>
      </c>
      <c r="H25" s="68">
        <v>0</v>
      </c>
      <c r="I25" s="68">
        <v>0</v>
      </c>
      <c r="J25" s="68">
        <f>(I25/$I$29)*100</f>
        <v>0</v>
      </c>
      <c r="K25" s="25">
        <v>0</v>
      </c>
      <c r="N25" s="20"/>
      <c r="O25" s="68"/>
      <c r="P25" s="130"/>
    </row>
    <row r="26" spans="1:20" s="93" customFormat="1" ht="15.95" customHeight="1">
      <c r="A26" s="20" t="s">
        <v>6</v>
      </c>
      <c r="B26" s="46">
        <v>1.0997800000000002</v>
      </c>
      <c r="C26" s="46">
        <v>0.55249999999999999</v>
      </c>
      <c r="D26" s="46">
        <v>142.99582474560003</v>
      </c>
      <c r="E26" s="46">
        <v>0</v>
      </c>
      <c r="F26" s="23">
        <f>SUM(B26:E26)</f>
        <v>144.64810474560002</v>
      </c>
      <c r="G26" s="45">
        <v>0</v>
      </c>
      <c r="H26" s="45">
        <v>0</v>
      </c>
      <c r="I26" s="45">
        <v>3.8305000000000002</v>
      </c>
      <c r="J26" s="45">
        <f>(I26/$I$29)*100</f>
        <v>7.8866587596971901E-3</v>
      </c>
      <c r="K26" s="19">
        <f>IFERROR((I26/D26-1)*100,"-")</f>
        <v>-97.321250458316015</v>
      </c>
      <c r="N26" s="20"/>
      <c r="O26" s="68"/>
      <c r="P26" s="130"/>
    </row>
    <row r="27" spans="1:20" s="93" customFormat="1" ht="15" customHeight="1">
      <c r="A27" s="18" t="s">
        <v>5</v>
      </c>
      <c r="B27" s="47">
        <v>0</v>
      </c>
      <c r="C27" s="47">
        <v>0.74985000000000002</v>
      </c>
      <c r="D27" s="47">
        <v>0</v>
      </c>
      <c r="E27" s="47">
        <v>4</v>
      </c>
      <c r="F27" s="24">
        <f>SUM(B27:E27)</f>
        <v>4.7498500000000003</v>
      </c>
      <c r="G27" s="68">
        <v>4.9954999999999998</v>
      </c>
      <c r="H27" s="68">
        <v>317.55626000000001</v>
      </c>
      <c r="I27" s="68">
        <v>1200</v>
      </c>
      <c r="J27" s="68">
        <f>(I27/$I$29)*100</f>
        <v>2.4706932545716298</v>
      </c>
      <c r="K27" s="15" t="str">
        <f>IFERROR((I27/D27-1)*100,"-")</f>
        <v>-</v>
      </c>
      <c r="N27" s="18"/>
      <c r="O27" s="68"/>
      <c r="P27" s="130"/>
    </row>
    <row r="28" spans="1:20" s="93" customFormat="1" ht="14.25" customHeight="1" thickBot="1">
      <c r="A28" s="20" t="s">
        <v>4</v>
      </c>
      <c r="B28" s="46">
        <v>0</v>
      </c>
      <c r="C28" s="46">
        <v>0</v>
      </c>
      <c r="D28" s="46">
        <v>19.223749999999999</v>
      </c>
      <c r="E28" s="46"/>
      <c r="F28" s="23">
        <f>SUM(B28:E28)</f>
        <v>19.223749999999999</v>
      </c>
      <c r="G28" s="45">
        <v>0.34</v>
      </c>
      <c r="H28" s="45">
        <v>451.1</v>
      </c>
      <c r="I28" s="45">
        <v>90.546610700000031</v>
      </c>
      <c r="J28" s="45">
        <f>(I28/$I$29)*100</f>
        <v>0.18642741690067785</v>
      </c>
      <c r="K28" s="23">
        <f>IFERROR((I28/D28-1)*100,"-")</f>
        <v>371.01429585798832</v>
      </c>
      <c r="N28" s="26"/>
      <c r="O28" s="68"/>
      <c r="P28" s="130"/>
    </row>
    <row r="29" spans="1:20" s="93" customFormat="1" ht="15" customHeight="1" thickBot="1">
      <c r="A29" s="129" t="s">
        <v>3</v>
      </c>
      <c r="B29" s="7">
        <f>SUM(B10:B28)</f>
        <v>37413.417262970877</v>
      </c>
      <c r="C29" s="7">
        <f>SUM(C10:C28)</f>
        <v>36030.537280614997</v>
      </c>
      <c r="D29" s="7">
        <f>SUM(D10:D28)</f>
        <v>18330.4552827111</v>
      </c>
      <c r="E29" s="7">
        <f>SUM(E10:E28)</f>
        <v>95185.608679181023</v>
      </c>
      <c r="F29" s="7">
        <f>SUM(F10:F28)</f>
        <v>186960.01850547804</v>
      </c>
      <c r="G29" s="7">
        <f>SUM(G10:G28)</f>
        <v>21816.072331965668</v>
      </c>
      <c r="H29" s="7">
        <f>SUM(H10:H28)</f>
        <v>36210.663261059759</v>
      </c>
      <c r="I29" s="7">
        <f>SUM(I10:I28)</f>
        <v>48569.363994481653</v>
      </c>
      <c r="J29" s="7">
        <f>SUM(J10:J28)</f>
        <v>100.00000000000003</v>
      </c>
      <c r="K29" s="6">
        <f>IFERROR((I29/D29-1)*100,"-")</f>
        <v>164.96539908799349</v>
      </c>
      <c r="N29" s="106"/>
    </row>
    <row r="30" spans="1:20">
      <c r="A30" s="84"/>
      <c r="B30" s="90"/>
      <c r="C30" s="89"/>
      <c r="D30" s="88"/>
      <c r="E30" s="88"/>
      <c r="F30" s="88"/>
      <c r="G30" s="87"/>
      <c r="H30" s="87"/>
      <c r="I30" s="87"/>
      <c r="J30" s="86"/>
      <c r="K30" s="85"/>
    </row>
    <row r="31" spans="1:20">
      <c r="A31" s="128" t="s">
        <v>29</v>
      </c>
      <c r="B31" s="90"/>
      <c r="C31" s="89"/>
      <c r="D31" s="88"/>
      <c r="E31" s="88"/>
      <c r="F31" s="88"/>
      <c r="G31" s="87"/>
      <c r="H31" s="87"/>
      <c r="I31" s="87"/>
      <c r="J31" s="86"/>
      <c r="K31" s="85"/>
    </row>
    <row r="32" spans="1:20">
      <c r="A32" s="128" t="s">
        <v>28</v>
      </c>
      <c r="B32" s="90"/>
      <c r="C32" s="89"/>
      <c r="D32" s="88"/>
      <c r="E32" s="88"/>
      <c r="F32" s="88"/>
      <c r="G32" s="87"/>
      <c r="H32" s="87"/>
      <c r="I32" s="87"/>
      <c r="J32" s="86"/>
      <c r="K32" s="85"/>
    </row>
    <row r="33" spans="1:21">
      <c r="A33" s="128" t="str">
        <f>'[1]2a'!A35</f>
        <v>January to September, 2014 and 2015</v>
      </c>
      <c r="B33" s="90"/>
      <c r="C33" s="89"/>
      <c r="D33" s="88"/>
      <c r="E33" s="88"/>
      <c r="F33" s="88"/>
      <c r="G33" s="87"/>
      <c r="H33" s="87"/>
      <c r="I33" s="87"/>
      <c r="J33" s="86"/>
      <c r="K33" s="85"/>
    </row>
    <row r="34" spans="1:21">
      <c r="A34" s="127" t="s">
        <v>27</v>
      </c>
      <c r="B34" s="90"/>
      <c r="C34" s="89"/>
      <c r="D34" s="88"/>
      <c r="E34" s="88"/>
      <c r="F34" s="88"/>
      <c r="G34" s="87"/>
      <c r="H34" s="87"/>
      <c r="I34" s="87"/>
      <c r="J34" s="86"/>
      <c r="K34" s="85"/>
    </row>
    <row r="35" spans="1:21" ht="13.5" thickBot="1">
      <c r="A35" s="84"/>
      <c r="B35" s="90"/>
      <c r="C35" s="89"/>
      <c r="D35" s="88"/>
      <c r="E35" s="88"/>
      <c r="F35" s="88"/>
      <c r="G35" s="87"/>
      <c r="H35" s="87"/>
      <c r="I35" s="87"/>
      <c r="J35" s="86"/>
      <c r="K35" s="85"/>
    </row>
    <row r="36" spans="1:21" ht="12.75" customHeight="1">
      <c r="A36" s="126"/>
      <c r="B36" s="125" t="s">
        <v>26</v>
      </c>
      <c r="C36" s="124"/>
      <c r="D36" s="123" t="s">
        <v>25</v>
      </c>
      <c r="E36" s="122" t="s">
        <v>24</v>
      </c>
      <c r="F36" s="121"/>
      <c r="G36" s="121"/>
      <c r="H36" s="121"/>
      <c r="I36" s="121"/>
      <c r="J36" s="121"/>
      <c r="K36" s="121"/>
      <c r="N36" s="120"/>
    </row>
    <row r="37" spans="1:21" ht="14.25" customHeight="1">
      <c r="A37" s="119" t="s">
        <v>23</v>
      </c>
      <c r="B37" s="118"/>
      <c r="C37" s="117"/>
      <c r="D37" s="116"/>
      <c r="E37" s="115"/>
      <c r="F37" s="82"/>
      <c r="G37" s="82"/>
      <c r="H37" s="82"/>
      <c r="I37" s="82"/>
      <c r="J37" s="83"/>
      <c r="K37" s="82"/>
    </row>
    <row r="38" spans="1:21" s="109" customFormat="1" ht="12" customHeight="1" thickBot="1">
      <c r="A38" s="114"/>
      <c r="B38" s="113">
        <v>2014</v>
      </c>
      <c r="C38" s="113">
        <v>2015</v>
      </c>
      <c r="D38" s="112"/>
      <c r="E38" s="111"/>
      <c r="F38" s="107"/>
      <c r="G38" s="107"/>
      <c r="H38" s="107"/>
      <c r="I38" s="107"/>
      <c r="J38" s="107"/>
      <c r="K38" s="107"/>
      <c r="L38" s="93"/>
      <c r="M38" s="93"/>
      <c r="N38" s="106"/>
      <c r="O38" s="110"/>
      <c r="P38" s="99"/>
      <c r="Q38" s="93"/>
      <c r="R38" s="93"/>
      <c r="S38" s="93"/>
      <c r="T38" s="93"/>
      <c r="U38" s="93"/>
    </row>
    <row r="39" spans="1:21" s="105" customFormat="1">
      <c r="A39" s="108"/>
      <c r="B39" s="27"/>
      <c r="C39" s="29"/>
      <c r="D39" s="28"/>
      <c r="E39" s="27"/>
      <c r="F39" s="107"/>
      <c r="G39" s="107"/>
      <c r="H39" s="107"/>
      <c r="I39" s="107"/>
      <c r="J39" s="107"/>
      <c r="K39" s="107"/>
      <c r="L39" s="93"/>
      <c r="M39" s="93"/>
      <c r="N39" s="106"/>
      <c r="O39" s="93"/>
      <c r="P39" s="93"/>
      <c r="Q39" s="93"/>
      <c r="R39" s="93"/>
      <c r="S39" s="93"/>
      <c r="T39" s="93"/>
      <c r="U39" s="93"/>
    </row>
    <row r="40" spans="1:21" ht="12" customHeight="1">
      <c r="A40" s="20" t="s">
        <v>22</v>
      </c>
      <c r="B40" s="46">
        <f>SUM(B10:D10)</f>
        <v>412.3</v>
      </c>
      <c r="C40" s="45">
        <f>SUM(G10:I10)</f>
        <v>8114.3170143999996</v>
      </c>
      <c r="D40" s="65">
        <f>(C40/$C$59)*100</f>
        <v>7.6122081819126786</v>
      </c>
      <c r="E40" s="19">
        <f>IFERROR((C40/B40-1)*100,"-")</f>
        <v>1868.0613665777344</v>
      </c>
      <c r="F40" s="103"/>
      <c r="G40" s="103"/>
      <c r="H40" s="103"/>
      <c r="I40" s="103"/>
      <c r="J40" s="102"/>
      <c r="K40" s="98"/>
      <c r="L40" s="93"/>
      <c r="M40" s="93"/>
      <c r="N40" s="20"/>
      <c r="O40" s="45"/>
      <c r="P40" s="99"/>
      <c r="Q40" s="93"/>
      <c r="R40" s="104"/>
      <c r="S40" s="45"/>
      <c r="T40" s="99"/>
      <c r="U40" s="93"/>
    </row>
    <row r="41" spans="1:21" ht="12" customHeight="1">
      <c r="A41" s="26" t="s">
        <v>21</v>
      </c>
      <c r="B41" s="75">
        <f>SUM(B11:D11)</f>
        <v>0</v>
      </c>
      <c r="C41" s="74">
        <f>SUM(G11:I11)</f>
        <v>0</v>
      </c>
      <c r="D41" s="72">
        <f>(C41/$C$59)*100</f>
        <v>0</v>
      </c>
      <c r="E41" s="25" t="str">
        <f>IFERROR((C41/B41-1)*100,"-")</f>
        <v>-</v>
      </c>
      <c r="F41" s="103"/>
      <c r="G41" s="103"/>
      <c r="H41" s="103"/>
      <c r="I41" s="103"/>
      <c r="J41" s="102"/>
      <c r="K41" s="98"/>
      <c r="L41" s="93"/>
      <c r="M41" s="93"/>
      <c r="N41" s="18"/>
      <c r="O41" s="45"/>
      <c r="P41" s="99"/>
      <c r="Q41" s="93"/>
      <c r="R41" s="20"/>
      <c r="S41" s="45"/>
      <c r="T41" s="99"/>
      <c r="U41" s="93"/>
    </row>
    <row r="42" spans="1:21" ht="12" customHeight="1">
      <c r="A42" s="20" t="s">
        <v>20</v>
      </c>
      <c r="B42" s="46">
        <f>SUM(B12:D12)</f>
        <v>55059.187707449688</v>
      </c>
      <c r="C42" s="45">
        <f>SUM(G12:I12)</f>
        <v>38779.327308944608</v>
      </c>
      <c r="D42" s="65">
        <f>(C42/$C$59)*100</f>
        <v>36.3796869294545</v>
      </c>
      <c r="E42" s="19">
        <f>IFERROR((C42/B42-1)*100,"-")</f>
        <v>-29.567926946191324</v>
      </c>
      <c r="F42" s="103"/>
      <c r="G42" s="103"/>
      <c r="H42" s="103"/>
      <c r="I42" s="103"/>
      <c r="J42" s="102"/>
      <c r="K42" s="98"/>
      <c r="L42" s="93"/>
      <c r="M42" s="93"/>
      <c r="N42" s="18"/>
      <c r="O42" s="45"/>
      <c r="P42" s="99"/>
      <c r="Q42" s="93"/>
      <c r="R42" s="20"/>
      <c r="S42" s="45"/>
      <c r="T42" s="99"/>
      <c r="U42" s="93"/>
    </row>
    <row r="43" spans="1:21" ht="15" customHeight="1">
      <c r="A43" s="18" t="s">
        <v>19</v>
      </c>
      <c r="B43" s="47">
        <f>SUM(B13:D13)</f>
        <v>3372.1152557800001</v>
      </c>
      <c r="C43" s="68">
        <f>SUM(G13:I13)</f>
        <v>28397.39907088118</v>
      </c>
      <c r="D43" s="72">
        <f>(C43/$C$59)*100</f>
        <v>26.640185879943139</v>
      </c>
      <c r="E43" s="15">
        <f>IFERROR((C43/B43-1)*100,"-")</f>
        <v>742.12421334669386</v>
      </c>
      <c r="F43" s="103"/>
      <c r="G43" s="103"/>
      <c r="H43" s="103"/>
      <c r="I43" s="103"/>
      <c r="J43" s="102"/>
      <c r="K43" s="98"/>
      <c r="L43" s="93"/>
      <c r="M43" s="93"/>
      <c r="N43" s="20"/>
      <c r="O43" s="45"/>
      <c r="P43" s="99"/>
      <c r="Q43" s="93"/>
      <c r="R43" s="20"/>
      <c r="S43" s="45"/>
      <c r="T43" s="99"/>
      <c r="U43" s="93"/>
    </row>
    <row r="44" spans="1:21" ht="27.95" customHeight="1">
      <c r="A44" s="20" t="s">
        <v>18</v>
      </c>
      <c r="B44" s="69">
        <f>SUM(B14:D14)</f>
        <v>10.248795007790001</v>
      </c>
      <c r="C44" s="69">
        <f>SUM(G14:I14)</f>
        <v>60.48</v>
      </c>
      <c r="D44" s="65">
        <f>(C44/$C$59)*100</f>
        <v>5.6737535645336297E-2</v>
      </c>
      <c r="E44" s="22">
        <f>IFERROR((C44/B44-1)*100,"-")</f>
        <v>490.1181549053307</v>
      </c>
      <c r="F44" s="91"/>
      <c r="K44" s="98"/>
      <c r="L44" s="93"/>
      <c r="M44" s="93"/>
      <c r="N44" s="18"/>
      <c r="O44" s="45"/>
      <c r="P44" s="99"/>
      <c r="Q44" s="93"/>
      <c r="R44" s="20"/>
      <c r="S44" s="45"/>
      <c r="T44" s="99"/>
      <c r="U44" s="93"/>
    </row>
    <row r="45" spans="1:21" ht="12" customHeight="1">
      <c r="A45" s="18" t="s">
        <v>17</v>
      </c>
      <c r="B45" s="47">
        <f>SUM(B15:D15)</f>
        <v>146.42739613000001</v>
      </c>
      <c r="C45" s="68">
        <f>SUM(G15:I15)</f>
        <v>2946.1289999999995</v>
      </c>
      <c r="D45" s="72">
        <f>(C45/$C$59)*100</f>
        <v>2.7638243907615574</v>
      </c>
      <c r="E45" s="15">
        <f>IFERROR((C45/B45-1)*100,"-")</f>
        <v>1912.0066858147165</v>
      </c>
      <c r="F45" s="91"/>
      <c r="K45" s="98"/>
      <c r="L45" s="93"/>
      <c r="M45" s="93"/>
      <c r="N45" s="20"/>
      <c r="O45" s="45"/>
      <c r="P45" s="99"/>
      <c r="Q45" s="93"/>
      <c r="R45" s="20"/>
      <c r="S45" s="45"/>
      <c r="T45" s="99"/>
      <c r="U45" s="93"/>
    </row>
    <row r="46" spans="1:21" ht="27.95" customHeight="1">
      <c r="A46" s="20" t="s">
        <v>16</v>
      </c>
      <c r="B46" s="46">
        <f>SUM(B16:D16)</f>
        <v>507.47319671463998</v>
      </c>
      <c r="C46" s="45">
        <f>SUM(G16:I16)</f>
        <v>1378.1477778796002</v>
      </c>
      <c r="D46" s="65">
        <f>(C46/$C$59)*100</f>
        <v>1.2928688603172096</v>
      </c>
      <c r="E46" s="19">
        <f>IFERROR((C46/B46-1)*100,"-")</f>
        <v>171.57055521388531</v>
      </c>
      <c r="F46" s="91"/>
      <c r="K46" s="98"/>
      <c r="L46" s="93"/>
      <c r="M46" s="93"/>
      <c r="N46" s="18"/>
      <c r="O46" s="45"/>
      <c r="P46" s="99"/>
      <c r="Q46" s="93"/>
      <c r="R46" s="101"/>
      <c r="S46" s="100"/>
      <c r="T46" s="99"/>
      <c r="U46" s="93"/>
    </row>
    <row r="47" spans="1:21" ht="12" customHeight="1">
      <c r="A47" s="18" t="s">
        <v>15</v>
      </c>
      <c r="B47" s="47">
        <f>SUM(B17:D17)</f>
        <v>1738.6572454079997</v>
      </c>
      <c r="C47" s="68">
        <f>SUM(G17:I17)</f>
        <v>1309.6221083001735</v>
      </c>
      <c r="D47" s="72">
        <f>(C47/$C$59)*100</f>
        <v>1.2285835160648411</v>
      </c>
      <c r="E47" s="15">
        <f>IFERROR((C47/B47-1)*100,"-")</f>
        <v>-24.676234389553141</v>
      </c>
      <c r="F47" s="91"/>
      <c r="K47" s="98"/>
      <c r="L47" s="93"/>
      <c r="M47" s="93"/>
      <c r="N47" s="18"/>
      <c r="O47" s="45"/>
      <c r="P47" s="99"/>
      <c r="Q47" s="93"/>
      <c r="R47" s="93"/>
      <c r="S47" s="100"/>
      <c r="T47" s="99"/>
      <c r="U47" s="93"/>
    </row>
    <row r="48" spans="1:21" ht="12" customHeight="1">
      <c r="A48" s="20" t="s">
        <v>14</v>
      </c>
      <c r="B48" s="46">
        <f>SUM(B18:D18)</f>
        <v>5465.5238500000005</v>
      </c>
      <c r="C48" s="45">
        <f>SUM(G18:I18)</f>
        <v>4471.0654500000001</v>
      </c>
      <c r="D48" s="65">
        <f>(C48/$C$59)*100</f>
        <v>4.1943987325067233</v>
      </c>
      <c r="E48" s="19">
        <f>IFERROR((C48/B48-1)*100,"-")</f>
        <v>-18.19511591738824</v>
      </c>
      <c r="F48" s="91"/>
      <c r="K48" s="98"/>
      <c r="L48" s="93"/>
      <c r="M48" s="93"/>
      <c r="N48" s="18"/>
      <c r="O48" s="45"/>
      <c r="P48" s="99"/>
      <c r="Q48" s="93"/>
      <c r="R48" s="93"/>
      <c r="S48" s="93"/>
      <c r="T48" s="93"/>
      <c r="U48" s="93"/>
    </row>
    <row r="49" spans="1:21" ht="12" customHeight="1">
      <c r="A49" s="18" t="s">
        <v>13</v>
      </c>
      <c r="B49" s="47">
        <f>SUM(B19:D19)</f>
        <v>2322.9831666086002</v>
      </c>
      <c r="C49" s="68">
        <f>SUM(G19:I19)</f>
        <v>1802.6957669392402</v>
      </c>
      <c r="D49" s="72">
        <f>(C49/$C$59)*100</f>
        <v>1.6911460868785053</v>
      </c>
      <c r="E49" s="15">
        <f>IFERROR((C49/B49-1)*100,"-")</f>
        <v>-22.397381399407411</v>
      </c>
      <c r="F49" s="91"/>
      <c r="K49" s="98"/>
      <c r="L49" s="93"/>
      <c r="M49" s="93"/>
      <c r="N49" s="20"/>
      <c r="O49" s="45"/>
      <c r="P49" s="99"/>
      <c r="Q49" s="93"/>
      <c r="R49" s="93"/>
      <c r="S49" s="93"/>
      <c r="T49" s="93"/>
      <c r="U49" s="93"/>
    </row>
    <row r="50" spans="1:21" ht="12" customHeight="1">
      <c r="A50" s="20" t="s">
        <v>12</v>
      </c>
      <c r="B50" s="46">
        <f>SUM(B20:D20)</f>
        <v>20.134270909999998</v>
      </c>
      <c r="C50" s="45">
        <f>SUM(G20:I20)</f>
        <v>159.57734053139998</v>
      </c>
      <c r="D50" s="65">
        <f>(C50/$C$59)*100</f>
        <v>0.14970279508247814</v>
      </c>
      <c r="E50" s="19">
        <f>IFERROR((C50/B50-1)*100,"-")</f>
        <v>692.5657762563601</v>
      </c>
      <c r="F50" s="91"/>
      <c r="K50" s="98"/>
      <c r="L50" s="93"/>
      <c r="M50" s="93"/>
      <c r="N50" s="20"/>
      <c r="O50" s="45"/>
      <c r="P50" s="99"/>
      <c r="Q50" s="93"/>
      <c r="R50" s="93"/>
      <c r="S50" s="93"/>
      <c r="T50" s="93"/>
      <c r="U50" s="93"/>
    </row>
    <row r="51" spans="1:21" ht="12" customHeight="1">
      <c r="A51" s="18" t="s">
        <v>11</v>
      </c>
      <c r="B51" s="47">
        <f>SUM(B21:D21)</f>
        <v>11459.708936315001</v>
      </c>
      <c r="C51" s="68">
        <f>SUM(G21:I21)</f>
        <v>7047.1395326550974</v>
      </c>
      <c r="D51" s="72">
        <f>(C51/$C$59)*100</f>
        <v>6.6110669714232353</v>
      </c>
      <c r="E51" s="15">
        <f>IFERROR((C51/B51-1)*100,"-")</f>
        <v>-38.505073978596315</v>
      </c>
      <c r="F51" s="91"/>
      <c r="K51" s="98"/>
      <c r="L51" s="93"/>
      <c r="M51" s="93"/>
      <c r="N51" s="18"/>
      <c r="O51" s="45"/>
      <c r="P51" s="94"/>
      <c r="Q51" s="27"/>
      <c r="R51" s="93"/>
      <c r="S51" s="93"/>
      <c r="T51" s="93"/>
      <c r="U51" s="93"/>
    </row>
    <row r="52" spans="1:21" ht="12" customHeight="1">
      <c r="A52" s="20" t="s">
        <v>10</v>
      </c>
      <c r="B52" s="46">
        <f>SUM(B22:D22)</f>
        <v>64.800782199999986</v>
      </c>
      <c r="C52" s="45">
        <f>SUM(G22:I22)</f>
        <v>1438.2503932537361</v>
      </c>
      <c r="D52" s="65">
        <f>(C52/$C$59)*100</f>
        <v>1.3492523636599341</v>
      </c>
      <c r="E52" s="19">
        <f>IFERROR((C52/B52-1)*100,"-")</f>
        <v>2119.4954203095044</v>
      </c>
      <c r="F52" s="91"/>
      <c r="K52" s="98"/>
      <c r="L52" s="93"/>
      <c r="M52" s="93"/>
      <c r="N52" s="20"/>
      <c r="O52" s="45"/>
      <c r="P52" s="94"/>
      <c r="Q52" s="27"/>
      <c r="R52" s="93"/>
      <c r="S52" s="93"/>
      <c r="T52" s="93"/>
      <c r="U52" s="93"/>
    </row>
    <row r="53" spans="1:21" ht="12" customHeight="1">
      <c r="A53" s="18" t="s">
        <v>9</v>
      </c>
      <c r="B53" s="47">
        <f>SUM(B23:D23)</f>
        <v>10936.669386627656</v>
      </c>
      <c r="C53" s="68">
        <f>SUM(G23:I23)</f>
        <v>8623.5799530220393</v>
      </c>
      <c r="D53" s="72">
        <f>(C53/$C$59)*100</f>
        <v>8.0899582502479426</v>
      </c>
      <c r="E53" s="15">
        <f>IFERROR((C53/B53-1)*100,"-")</f>
        <v>-21.149852407844094</v>
      </c>
      <c r="L53" s="93"/>
      <c r="M53" s="93"/>
      <c r="N53" s="20"/>
      <c r="O53" s="45"/>
      <c r="P53" s="94"/>
      <c r="Q53" s="27"/>
      <c r="R53" s="93"/>
      <c r="S53" s="93"/>
      <c r="T53" s="93"/>
      <c r="U53" s="93"/>
    </row>
    <row r="54" spans="1:21" ht="12" customHeight="1">
      <c r="A54" s="20" t="s">
        <v>8</v>
      </c>
      <c r="B54" s="46">
        <f>SUM(B24:D24)</f>
        <v>47.213499999999996</v>
      </c>
      <c r="C54" s="45">
        <f>SUM(G24:I24)</f>
        <v>0</v>
      </c>
      <c r="D54" s="22">
        <f>(C54/$C$59)*100</f>
        <v>0</v>
      </c>
      <c r="E54" s="22">
        <v>0</v>
      </c>
      <c r="L54" s="93"/>
      <c r="M54" s="93"/>
      <c r="N54" s="20"/>
      <c r="O54" s="45"/>
      <c r="P54" s="94"/>
      <c r="Q54" s="27"/>
      <c r="R54" s="93"/>
      <c r="S54" s="93"/>
      <c r="T54" s="93"/>
      <c r="U54" s="93"/>
    </row>
    <row r="55" spans="1:21" ht="12" customHeight="1">
      <c r="A55" s="18" t="s">
        <v>7</v>
      </c>
      <c r="B55" s="47">
        <f>SUM(B25:D25)</f>
        <v>46.344632400000002</v>
      </c>
      <c r="C55" s="68">
        <f>SUM(G25:I25)</f>
        <v>0</v>
      </c>
      <c r="D55" s="97">
        <f>(C55/$C$59)*100</f>
        <v>0</v>
      </c>
      <c r="E55" s="25">
        <v>0</v>
      </c>
      <c r="L55" s="93"/>
      <c r="M55" s="93"/>
      <c r="N55" s="20"/>
      <c r="O55" s="45"/>
      <c r="P55" s="94"/>
      <c r="Q55" s="27"/>
      <c r="R55" s="93"/>
      <c r="S55" s="93"/>
      <c r="T55" s="93"/>
      <c r="U55" s="93"/>
    </row>
    <row r="56" spans="1:21" ht="12" customHeight="1">
      <c r="A56" s="20" t="s">
        <v>6</v>
      </c>
      <c r="B56" s="46">
        <f>SUM(B26:D26)</f>
        <v>144.64810474560002</v>
      </c>
      <c r="C56" s="45">
        <f>SUM(G26:I26)</f>
        <v>3.8305000000000002</v>
      </c>
      <c r="D56" s="44">
        <f>(C56/$C$59)*100</f>
        <v>3.5934710696008724E-3</v>
      </c>
      <c r="E56" s="19">
        <f>IFERROR((C56/B56-1)*100,"-")</f>
        <v>-97.35184916059778</v>
      </c>
      <c r="L56" s="93"/>
      <c r="M56" s="93"/>
      <c r="N56" s="20"/>
      <c r="O56" s="45"/>
      <c r="P56" s="94"/>
      <c r="Q56" s="27"/>
      <c r="R56" s="93"/>
      <c r="S56" s="93"/>
      <c r="T56" s="93"/>
      <c r="U56" s="93"/>
    </row>
    <row r="57" spans="1:21" ht="12" customHeight="1">
      <c r="A57" s="18" t="s">
        <v>5</v>
      </c>
      <c r="B57" s="47">
        <f>SUM(B27:D27)</f>
        <v>0.74985000000000002</v>
      </c>
      <c r="C57" s="68">
        <f>SUM(G27:I27)</f>
        <v>1522.5517600000001</v>
      </c>
      <c r="D57" s="96">
        <f>(C57/$C$59)*100</f>
        <v>1.4283372148622608</v>
      </c>
      <c r="E57" s="15">
        <f>IFERROR((C57/B57-1)*100,"-")</f>
        <v>202947.51083550043</v>
      </c>
      <c r="L57" s="93"/>
      <c r="M57" s="93"/>
      <c r="N57" s="18"/>
      <c r="O57" s="45"/>
      <c r="P57" s="94"/>
      <c r="Q57" s="27"/>
      <c r="R57" s="93"/>
      <c r="S57" s="93"/>
      <c r="T57" s="93"/>
      <c r="U57" s="93"/>
    </row>
    <row r="58" spans="1:21" ht="12" customHeight="1" thickBot="1">
      <c r="A58" s="14" t="s">
        <v>4</v>
      </c>
      <c r="B58" s="46">
        <f>SUM(B28:D28)</f>
        <v>19.223749999999999</v>
      </c>
      <c r="C58" s="45">
        <f>SUM(G28:I28)</f>
        <v>541.98661070000003</v>
      </c>
      <c r="D58" s="95">
        <f>(C58/$C$59)*100</f>
        <v>0.50844882017007709</v>
      </c>
      <c r="E58" s="23">
        <f>IFERROR((C58/B58-1)*100,"-")</f>
        <v>2719.3594418362704</v>
      </c>
      <c r="L58" s="93"/>
      <c r="M58" s="93"/>
      <c r="N58" s="26"/>
      <c r="O58" s="45"/>
      <c r="P58" s="94"/>
      <c r="Q58" s="27"/>
      <c r="R58" s="93"/>
      <c r="S58" s="93"/>
      <c r="T58" s="93"/>
      <c r="U58" s="93"/>
    </row>
    <row r="59" spans="1:21" ht="13.5" thickBot="1">
      <c r="A59" s="92" t="s">
        <v>3</v>
      </c>
      <c r="B59" s="7">
        <f>SUM(B40:B58)</f>
        <v>91774.409826296993</v>
      </c>
      <c r="C59" s="7">
        <f>SUM(C40:C58)</f>
        <v>106596.09958750705</v>
      </c>
      <c r="D59" s="7">
        <f>SUM(D40:D58)</f>
        <v>100.00000000000004</v>
      </c>
      <c r="E59" s="6">
        <f>IFERROR((C59/B59-1)*100,"-")</f>
        <v>16.150133560393719</v>
      </c>
      <c r="N59" s="81"/>
      <c r="O59" s="80"/>
      <c r="P59" s="80"/>
      <c r="Q59" s="80"/>
    </row>
    <row r="60" spans="1:21" ht="12.75" customHeight="1">
      <c r="B60" s="91"/>
      <c r="E60" s="91"/>
      <c r="N60" s="81"/>
      <c r="O60" s="80"/>
      <c r="P60" s="80"/>
      <c r="Q60" s="80"/>
    </row>
    <row r="61" spans="1:21" ht="12.75" customHeight="1">
      <c r="A61" s="84" t="s">
        <v>2</v>
      </c>
      <c r="B61" s="90"/>
      <c r="C61" s="89"/>
      <c r="D61" s="88"/>
      <c r="E61" s="88"/>
      <c r="F61" s="88"/>
      <c r="G61" s="87"/>
      <c r="H61" s="87"/>
      <c r="I61" s="87"/>
      <c r="J61" s="86"/>
      <c r="K61" s="85"/>
      <c r="N61" s="81"/>
      <c r="O61" s="80"/>
      <c r="P61" s="80"/>
      <c r="Q61" s="80"/>
    </row>
    <row r="62" spans="1:21">
      <c r="A62" s="84" t="s">
        <v>1</v>
      </c>
      <c r="B62" s="82"/>
      <c r="C62" s="82"/>
      <c r="D62" s="82"/>
      <c r="E62" s="82"/>
      <c r="F62" s="82"/>
      <c r="G62" s="82"/>
      <c r="H62" s="82"/>
      <c r="I62" s="82"/>
      <c r="J62" s="83"/>
      <c r="K62" s="82"/>
      <c r="N62" s="81"/>
      <c r="O62" s="80"/>
      <c r="P62" s="80"/>
      <c r="Q62" s="80"/>
    </row>
    <row r="63" spans="1:21" ht="24.95" customHeight="1">
      <c r="A63" s="79" t="s">
        <v>0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1:21" ht="24.9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14:18" s="1" customFormat="1" ht="24.95" customHeight="1">
      <c r="N65" s="2"/>
    </row>
    <row r="72" spans="14:18" s="1" customFormat="1" ht="13.5" thickBot="1">
      <c r="N72" s="2"/>
    </row>
    <row r="73" spans="14:18" s="1" customFormat="1">
      <c r="N73" s="42"/>
      <c r="O73" s="78"/>
      <c r="P73" s="77"/>
      <c r="Q73" s="60"/>
      <c r="R73" s="59"/>
    </row>
    <row r="74" spans="14:18" s="1" customFormat="1">
      <c r="N74" s="38"/>
      <c r="O74" s="76"/>
      <c r="P74" s="76"/>
      <c r="Q74" s="56"/>
      <c r="R74" s="55"/>
    </row>
    <row r="75" spans="14:18" s="1" customFormat="1" ht="13.5" thickBot="1">
      <c r="N75" s="34"/>
      <c r="O75" s="53"/>
      <c r="P75" s="53"/>
      <c r="Q75" s="52"/>
      <c r="R75" s="51"/>
    </row>
    <row r="76" spans="14:18" s="1" customFormat="1">
      <c r="N76" s="30"/>
      <c r="O76" s="27"/>
      <c r="P76" s="29"/>
      <c r="Q76" s="28"/>
      <c r="R76" s="27"/>
    </row>
    <row r="77" spans="14:18" s="1" customFormat="1" ht="12.75" customHeight="1">
      <c r="N77" s="20"/>
      <c r="O77" s="46"/>
      <c r="P77" s="45"/>
      <c r="Q77" s="65"/>
      <c r="R77" s="64"/>
    </row>
    <row r="78" spans="14:18" s="1" customFormat="1" ht="12.75" customHeight="1">
      <c r="N78" s="26"/>
      <c r="O78" s="75"/>
      <c r="P78" s="74"/>
      <c r="Q78" s="25"/>
      <c r="R78" s="66"/>
    </row>
    <row r="79" spans="14:18" s="1" customFormat="1" ht="12.75" customHeight="1">
      <c r="N79" s="20"/>
      <c r="O79" s="46"/>
      <c r="P79" s="45"/>
      <c r="Q79" s="65"/>
      <c r="R79" s="64"/>
    </row>
    <row r="80" spans="14:18" s="1" customFormat="1" ht="27.75" customHeight="1">
      <c r="N80" s="18"/>
      <c r="O80" s="47"/>
      <c r="P80" s="68"/>
      <c r="Q80" s="72"/>
      <c r="R80" s="66"/>
    </row>
    <row r="81" spans="14:18" s="1" customFormat="1" ht="39.75" customHeight="1">
      <c r="N81" s="20"/>
      <c r="O81" s="69"/>
      <c r="P81" s="69"/>
      <c r="Q81" s="11"/>
      <c r="R81" s="73"/>
    </row>
    <row r="82" spans="14:18" s="1" customFormat="1" ht="12.75" customHeight="1">
      <c r="N82" s="18"/>
      <c r="O82" s="47"/>
      <c r="P82" s="68"/>
      <c r="Q82" s="25"/>
      <c r="R82" s="66"/>
    </row>
    <row r="83" spans="14:18" s="1" customFormat="1" ht="38.25" customHeight="1">
      <c r="N83" s="20"/>
      <c r="O83" s="46"/>
      <c r="P83" s="45"/>
      <c r="Q83" s="65"/>
      <c r="R83" s="64"/>
    </row>
    <row r="84" spans="14:18" s="1" customFormat="1" ht="12.75" customHeight="1">
      <c r="N84" s="18"/>
      <c r="O84" s="47"/>
      <c r="P84" s="68"/>
      <c r="Q84" s="72"/>
      <c r="R84" s="66"/>
    </row>
    <row r="85" spans="14:18" s="1" customFormat="1" ht="26.25" customHeight="1">
      <c r="N85" s="20"/>
      <c r="O85" s="46"/>
      <c r="P85" s="45"/>
      <c r="Q85" s="65"/>
      <c r="R85" s="64"/>
    </row>
    <row r="86" spans="14:18" s="1" customFormat="1" ht="12.75" customHeight="1">
      <c r="N86" s="18"/>
      <c r="O86" s="47"/>
      <c r="P86" s="68"/>
      <c r="Q86" s="72"/>
      <c r="R86" s="66"/>
    </row>
    <row r="87" spans="14:18" s="1" customFormat="1" ht="12.75" customHeight="1">
      <c r="N87" s="20"/>
      <c r="O87" s="46"/>
      <c r="P87" s="45"/>
      <c r="Q87" s="65"/>
      <c r="R87" s="64"/>
    </row>
    <row r="88" spans="14:18" s="1" customFormat="1" ht="12.75" customHeight="1">
      <c r="N88" s="18"/>
      <c r="O88" s="47"/>
      <c r="P88" s="68"/>
      <c r="Q88" s="72"/>
      <c r="R88" s="66"/>
    </row>
    <row r="89" spans="14:18" s="1" customFormat="1" ht="26.25" customHeight="1">
      <c r="N89" s="20"/>
      <c r="O89" s="46"/>
      <c r="P89" s="45"/>
      <c r="Q89" s="65"/>
      <c r="R89" s="64"/>
    </row>
    <row r="90" spans="14:18" s="1" customFormat="1" ht="26.25" customHeight="1">
      <c r="N90" s="18"/>
      <c r="O90" s="47"/>
      <c r="P90" s="68"/>
      <c r="Q90" s="72"/>
      <c r="R90" s="66"/>
    </row>
    <row r="91" spans="14:18" s="1" customFormat="1" ht="27" customHeight="1">
      <c r="N91" s="20"/>
      <c r="O91" s="46"/>
      <c r="P91" s="45"/>
      <c r="Q91" s="65"/>
      <c r="R91" s="64"/>
    </row>
    <row r="92" spans="14:18" s="1" customFormat="1" ht="12.75" customHeight="1">
      <c r="N92" s="18"/>
      <c r="O92" s="47"/>
      <c r="P92" s="68"/>
      <c r="Q92" s="71"/>
      <c r="R92" s="70"/>
    </row>
    <row r="93" spans="14:18" s="1" customFormat="1" ht="26.25" customHeight="1">
      <c r="N93" s="20"/>
      <c r="O93" s="46"/>
      <c r="P93" s="45"/>
      <c r="Q93" s="69"/>
      <c r="R93" s="64"/>
    </row>
    <row r="94" spans="14:18" s="1" customFormat="1" ht="27.75" customHeight="1">
      <c r="N94" s="18"/>
      <c r="O94" s="47"/>
      <c r="P94" s="68"/>
      <c r="Q94" s="67"/>
      <c r="R94" s="66"/>
    </row>
    <row r="95" spans="14:18" s="1" customFormat="1" ht="12.75" customHeight="1" thickBot="1">
      <c r="N95" s="14"/>
      <c r="O95" s="46"/>
      <c r="P95" s="45"/>
      <c r="Q95" s="65"/>
      <c r="R95" s="64"/>
    </row>
    <row r="96" spans="14:18" s="1" customFormat="1" ht="12.75" customHeight="1" thickBot="1">
      <c r="N96" s="9"/>
      <c r="O96" s="7"/>
      <c r="P96" s="7"/>
      <c r="Q96" s="7"/>
      <c r="R96" s="63"/>
    </row>
    <row r="97" spans="14:18" s="1" customFormat="1" ht="12.75" customHeight="1">
      <c r="N97" s="2"/>
    </row>
    <row r="98" spans="14:18" s="1" customFormat="1" ht="12.75" customHeight="1" thickBot="1">
      <c r="N98" s="2"/>
    </row>
    <row r="99" spans="14:18" s="1" customFormat="1" ht="12.75" customHeight="1">
      <c r="N99" s="42"/>
      <c r="O99" s="62"/>
      <c r="P99" s="61"/>
      <c r="Q99" s="60"/>
      <c r="R99" s="59"/>
    </row>
    <row r="100" spans="14:18" s="1" customFormat="1" ht="12.75" customHeight="1">
      <c r="N100" s="38"/>
      <c r="O100" s="58"/>
      <c r="P100" s="57"/>
      <c r="Q100" s="56"/>
      <c r="R100" s="55"/>
    </row>
    <row r="101" spans="14:18" s="1" customFormat="1" ht="12.75" customHeight="1" thickBot="1">
      <c r="N101" s="34"/>
      <c r="O101" s="54"/>
      <c r="P101" s="53"/>
      <c r="Q101" s="52"/>
      <c r="R101" s="51"/>
    </row>
    <row r="102" spans="14:18" s="1" customFormat="1" ht="4.5" customHeight="1">
      <c r="N102" s="30"/>
      <c r="O102" s="27"/>
      <c r="P102" s="29"/>
      <c r="Q102" s="28"/>
      <c r="R102" s="27"/>
    </row>
    <row r="103" spans="14:18" s="1" customFormat="1" ht="12.75" customHeight="1">
      <c r="N103" s="20"/>
      <c r="O103" s="13"/>
      <c r="P103" s="13"/>
      <c r="Q103" s="11"/>
      <c r="R103" s="19"/>
    </row>
    <row r="104" spans="14:18" s="1" customFormat="1" ht="12.75" customHeight="1">
      <c r="N104" s="26"/>
      <c r="O104" s="17"/>
      <c r="P104" s="17"/>
      <c r="Q104" s="24"/>
      <c r="R104" s="25"/>
    </row>
    <row r="105" spans="14:18" s="1" customFormat="1" ht="12.75" customHeight="1">
      <c r="N105" s="20"/>
      <c r="O105" s="13"/>
      <c r="P105" s="13"/>
      <c r="Q105" s="23"/>
      <c r="R105" s="19"/>
    </row>
    <row r="106" spans="14:18" s="1" customFormat="1" ht="26.25" customHeight="1">
      <c r="N106" s="18"/>
      <c r="O106" s="17"/>
      <c r="P106" s="17"/>
      <c r="Q106" s="24"/>
      <c r="R106" s="25"/>
    </row>
    <row r="107" spans="14:18" s="1" customFormat="1" ht="24.75" customHeight="1">
      <c r="N107" s="20"/>
      <c r="O107" s="13"/>
      <c r="P107" s="13"/>
      <c r="Q107" s="11"/>
      <c r="R107" s="22"/>
    </row>
    <row r="108" spans="14:18" s="1" customFormat="1" ht="12.75" customHeight="1">
      <c r="N108" s="18"/>
      <c r="O108" s="17"/>
      <c r="P108" s="17"/>
      <c r="Q108" s="24"/>
      <c r="R108" s="15"/>
    </row>
    <row r="109" spans="14:18" s="1" customFormat="1" ht="26.25" customHeight="1">
      <c r="N109" s="20"/>
      <c r="O109" s="13"/>
      <c r="P109" s="13"/>
      <c r="Q109" s="23"/>
      <c r="R109" s="19"/>
    </row>
    <row r="110" spans="14:18" s="1" customFormat="1" ht="12.75" customHeight="1">
      <c r="N110" s="18"/>
      <c r="O110" s="17"/>
      <c r="P110" s="17"/>
      <c r="Q110" s="24"/>
      <c r="R110" s="15"/>
    </row>
    <row r="111" spans="14:18" s="1" customFormat="1" ht="12.75" customHeight="1">
      <c r="N111" s="20"/>
      <c r="O111" s="13"/>
      <c r="P111" s="13"/>
      <c r="Q111" s="23"/>
      <c r="R111" s="19"/>
    </row>
    <row r="112" spans="14:18" s="1" customFormat="1" ht="12.75" customHeight="1">
      <c r="N112" s="18"/>
      <c r="O112" s="17"/>
      <c r="P112" s="17"/>
      <c r="Q112" s="24"/>
      <c r="R112" s="15"/>
    </row>
    <row r="113" spans="14:18" s="1" customFormat="1" ht="12.75" customHeight="1">
      <c r="N113" s="20"/>
      <c r="O113" s="13"/>
      <c r="P113" s="13"/>
      <c r="Q113" s="23"/>
      <c r="R113" s="19"/>
    </row>
    <row r="114" spans="14:18" s="1" customFormat="1" ht="12.75" customHeight="1">
      <c r="N114" s="18"/>
      <c r="O114" s="17"/>
      <c r="P114" s="17"/>
      <c r="Q114" s="24"/>
      <c r="R114" s="15"/>
    </row>
    <row r="115" spans="14:18" s="1" customFormat="1" ht="27.75" customHeight="1">
      <c r="N115" s="20"/>
      <c r="O115" s="13"/>
      <c r="P115" s="13"/>
      <c r="Q115" s="23"/>
      <c r="R115" s="19"/>
    </row>
    <row r="116" spans="14:18" s="1" customFormat="1" ht="27" customHeight="1">
      <c r="N116" s="18"/>
      <c r="O116" s="17"/>
      <c r="P116" s="17"/>
      <c r="Q116" s="24"/>
      <c r="R116" s="15"/>
    </row>
    <row r="117" spans="14:18" s="1" customFormat="1" ht="25.5" customHeight="1">
      <c r="N117" s="20"/>
      <c r="O117" s="13"/>
      <c r="P117" s="13"/>
      <c r="Q117" s="23"/>
      <c r="R117" s="22"/>
    </row>
    <row r="118" spans="14:18" s="1" customFormat="1" ht="12.75" customHeight="1">
      <c r="N118" s="18"/>
      <c r="O118" s="17"/>
      <c r="P118" s="17"/>
      <c r="Q118" s="21"/>
      <c r="R118" s="15"/>
    </row>
    <row r="119" spans="14:18" s="1" customFormat="1" ht="26.25" customHeight="1">
      <c r="N119" s="20"/>
      <c r="O119" s="13"/>
      <c r="P119" s="13"/>
      <c r="Q119" s="11"/>
      <c r="R119" s="19"/>
    </row>
    <row r="120" spans="14:18" s="1" customFormat="1" ht="25.5" customHeight="1">
      <c r="N120" s="18"/>
      <c r="O120" s="17"/>
      <c r="P120" s="17"/>
      <c r="Q120" s="16"/>
      <c r="R120" s="25"/>
    </row>
    <row r="121" spans="14:18" s="1" customFormat="1" ht="12.75" customHeight="1" thickBot="1">
      <c r="N121" s="14"/>
      <c r="O121" s="13"/>
      <c r="P121" s="12"/>
      <c r="Q121" s="11"/>
      <c r="R121" s="44"/>
    </row>
    <row r="122" spans="14:18" s="1" customFormat="1" ht="12.75" customHeight="1" thickBot="1">
      <c r="N122" s="9"/>
      <c r="O122" s="8"/>
      <c r="P122" s="8"/>
      <c r="Q122" s="7"/>
      <c r="R122" s="6"/>
    </row>
    <row r="123" spans="14:18" s="1" customFormat="1" ht="12.75" customHeight="1">
      <c r="N123" s="2"/>
    </row>
    <row r="124" spans="14:18" s="1" customFormat="1" ht="12.75" customHeight="1" thickBot="1">
      <c r="N124" s="2"/>
    </row>
    <row r="125" spans="14:18" s="1" customFormat="1" ht="12.75" customHeight="1">
      <c r="N125" s="42"/>
      <c r="O125" s="50"/>
      <c r="P125" s="49"/>
      <c r="Q125" s="40"/>
      <c r="R125" s="39"/>
    </row>
    <row r="126" spans="14:18" s="1" customFormat="1" ht="12.75" customHeight="1">
      <c r="N126" s="38"/>
      <c r="O126" s="37"/>
      <c r="P126" s="37"/>
      <c r="Q126" s="36"/>
      <c r="R126" s="35"/>
    </row>
    <row r="127" spans="14:18" s="1" customFormat="1" ht="12.75" customHeight="1" thickBot="1">
      <c r="N127" s="34"/>
      <c r="O127" s="33"/>
      <c r="P127" s="33"/>
      <c r="Q127" s="32"/>
      <c r="R127" s="31"/>
    </row>
    <row r="128" spans="14:18" s="1" customFormat="1" ht="12.75" customHeight="1">
      <c r="N128" s="30"/>
      <c r="O128" s="27"/>
      <c r="P128" s="29"/>
      <c r="Q128" s="28"/>
      <c r="R128" s="27"/>
    </row>
    <row r="129" spans="14:18" s="1" customFormat="1" ht="12.75" customHeight="1">
      <c r="N129" s="20"/>
      <c r="O129" s="46"/>
      <c r="P129" s="46"/>
      <c r="Q129" s="11"/>
      <c r="R129" s="23"/>
    </row>
    <row r="130" spans="14:18" s="1" customFormat="1" ht="12.75" customHeight="1">
      <c r="N130" s="18"/>
      <c r="O130" s="47"/>
      <c r="P130" s="47"/>
      <c r="Q130" s="24"/>
      <c r="R130" s="25"/>
    </row>
    <row r="131" spans="14:18" s="1" customFormat="1" ht="12.75" customHeight="1">
      <c r="N131" s="20"/>
      <c r="O131" s="46"/>
      <c r="P131" s="46"/>
      <c r="Q131" s="23"/>
      <c r="R131" s="19"/>
    </row>
    <row r="132" spans="14:18" s="1" customFormat="1" ht="12.75" customHeight="1">
      <c r="N132" s="18"/>
      <c r="O132" s="47"/>
      <c r="P132" s="47"/>
      <c r="Q132" s="24"/>
      <c r="R132" s="15"/>
    </row>
    <row r="133" spans="14:18" s="1" customFormat="1">
      <c r="N133" s="20"/>
      <c r="O133" s="46"/>
      <c r="P133" s="46"/>
      <c r="Q133" s="11"/>
      <c r="R133" s="10"/>
    </row>
    <row r="134" spans="14:18" s="1" customFormat="1">
      <c r="N134" s="18"/>
      <c r="O134" s="47"/>
      <c r="P134" s="47"/>
      <c r="Q134" s="24"/>
      <c r="R134" s="15"/>
    </row>
    <row r="135" spans="14:18" s="1" customFormat="1">
      <c r="N135" s="20"/>
      <c r="O135" s="46"/>
      <c r="P135" s="46"/>
      <c r="Q135" s="23"/>
      <c r="R135" s="19"/>
    </row>
    <row r="136" spans="14:18" s="1" customFormat="1">
      <c r="N136" s="18"/>
      <c r="O136" s="47"/>
      <c r="P136" s="47"/>
      <c r="Q136" s="24"/>
      <c r="R136" s="15"/>
    </row>
    <row r="137" spans="14:18" s="1" customFormat="1">
      <c r="N137" s="20"/>
      <c r="O137" s="46"/>
      <c r="P137" s="46"/>
      <c r="Q137" s="23"/>
      <c r="R137" s="19"/>
    </row>
    <row r="138" spans="14:18" s="1" customFormat="1">
      <c r="N138" s="18"/>
      <c r="O138" s="47"/>
      <c r="P138" s="47"/>
      <c r="Q138" s="24"/>
      <c r="R138" s="15"/>
    </row>
    <row r="139" spans="14:18" s="1" customFormat="1">
      <c r="N139" s="20"/>
      <c r="O139" s="46"/>
      <c r="P139" s="46"/>
      <c r="Q139" s="23"/>
      <c r="R139" s="19"/>
    </row>
    <row r="140" spans="14:18" s="1" customFormat="1">
      <c r="N140" s="18"/>
      <c r="O140" s="47"/>
      <c r="P140" s="47"/>
      <c r="Q140" s="24"/>
      <c r="R140" s="15"/>
    </row>
    <row r="141" spans="14:18" s="1" customFormat="1">
      <c r="N141" s="20"/>
      <c r="O141" s="46"/>
      <c r="P141" s="46"/>
      <c r="Q141" s="23"/>
      <c r="R141" s="19"/>
    </row>
    <row r="142" spans="14:18" s="1" customFormat="1">
      <c r="N142" s="18"/>
      <c r="O142" s="47"/>
      <c r="P142" s="47"/>
      <c r="Q142" s="24"/>
      <c r="R142" s="15"/>
    </row>
    <row r="143" spans="14:18" s="1" customFormat="1">
      <c r="N143" s="20"/>
      <c r="O143" s="46"/>
      <c r="P143" s="46"/>
      <c r="Q143" s="23"/>
      <c r="R143" s="10"/>
    </row>
    <row r="144" spans="14:18" s="1" customFormat="1">
      <c r="N144" s="18"/>
      <c r="O144" s="47"/>
      <c r="P144" s="47"/>
      <c r="Q144" s="24"/>
      <c r="R144" s="48"/>
    </row>
    <row r="145" spans="14:18" s="1" customFormat="1">
      <c r="N145" s="20"/>
      <c r="O145" s="46"/>
      <c r="P145" s="46"/>
      <c r="Q145" s="11"/>
      <c r="R145" s="10"/>
    </row>
    <row r="146" spans="14:18" s="1" customFormat="1">
      <c r="N146" s="18"/>
      <c r="O146" s="47"/>
      <c r="P146" s="47"/>
      <c r="Q146" s="16"/>
      <c r="R146" s="15"/>
    </row>
    <row r="147" spans="14:18" s="1" customFormat="1" ht="13.5" thickBot="1">
      <c r="N147" s="14"/>
      <c r="O147" s="46"/>
      <c r="P147" s="45"/>
      <c r="Q147" s="11"/>
      <c r="R147" s="44"/>
    </row>
    <row r="148" spans="14:18" s="1" customFormat="1" ht="13.5" thickBot="1">
      <c r="N148" s="9"/>
      <c r="O148" s="43"/>
      <c r="P148" s="43"/>
      <c r="Q148" s="7"/>
      <c r="R148" s="6"/>
    </row>
    <row r="149" spans="14:18" s="1" customFormat="1" ht="13.5" thickBot="1">
      <c r="N149" s="2"/>
      <c r="P149" s="5"/>
    </row>
    <row r="150" spans="14:18" s="1" customFormat="1" ht="12.75" customHeight="1">
      <c r="N150" s="42"/>
      <c r="O150" s="41"/>
      <c r="P150" s="41"/>
      <c r="Q150" s="40"/>
      <c r="R150" s="39"/>
    </row>
    <row r="151" spans="14:18" s="1" customFormat="1">
      <c r="N151" s="38"/>
      <c r="O151" s="37"/>
      <c r="P151" s="37"/>
      <c r="Q151" s="36"/>
      <c r="R151" s="35"/>
    </row>
    <row r="152" spans="14:18" s="1" customFormat="1" ht="13.5" thickBot="1">
      <c r="N152" s="34"/>
      <c r="O152" s="33"/>
      <c r="P152" s="33"/>
      <c r="Q152" s="32"/>
      <c r="R152" s="31"/>
    </row>
    <row r="153" spans="14:18" s="1" customFormat="1">
      <c r="N153" s="30"/>
      <c r="O153" s="27"/>
      <c r="P153" s="29"/>
      <c r="Q153" s="28"/>
      <c r="R153" s="27"/>
    </row>
    <row r="154" spans="14:18" s="1" customFormat="1">
      <c r="N154" s="20"/>
      <c r="O154" s="13"/>
      <c r="P154" s="13"/>
      <c r="Q154" s="11"/>
      <c r="R154" s="19"/>
    </row>
    <row r="155" spans="14:18" s="1" customFormat="1">
      <c r="N155" s="26"/>
      <c r="O155" s="17"/>
      <c r="P155" s="17"/>
      <c r="Q155" s="24"/>
      <c r="R155" s="25"/>
    </row>
    <row r="156" spans="14:18" s="1" customFormat="1">
      <c r="N156" s="20"/>
      <c r="O156" s="13"/>
      <c r="P156" s="13"/>
      <c r="Q156" s="23"/>
      <c r="R156" s="19"/>
    </row>
    <row r="157" spans="14:18" s="1" customFormat="1">
      <c r="N157" s="18"/>
      <c r="O157" s="17"/>
      <c r="P157" s="17"/>
      <c r="Q157" s="24"/>
      <c r="R157" s="15"/>
    </row>
    <row r="158" spans="14:18" s="1" customFormat="1">
      <c r="N158" s="20"/>
      <c r="O158" s="13"/>
      <c r="P158" s="13"/>
      <c r="Q158" s="11"/>
      <c r="R158" s="19"/>
    </row>
    <row r="159" spans="14:18" s="1" customFormat="1">
      <c r="N159" s="18"/>
      <c r="O159" s="17"/>
      <c r="P159" s="17"/>
      <c r="Q159" s="24"/>
      <c r="R159" s="15"/>
    </row>
    <row r="160" spans="14:18" s="1" customFormat="1">
      <c r="N160" s="20"/>
      <c r="O160" s="13"/>
      <c r="P160" s="13"/>
      <c r="Q160" s="23"/>
      <c r="R160" s="19"/>
    </row>
    <row r="161" spans="14:18" s="1" customFormat="1">
      <c r="N161" s="18"/>
      <c r="O161" s="17"/>
      <c r="P161" s="17"/>
      <c r="Q161" s="24"/>
      <c r="R161" s="15"/>
    </row>
    <row r="162" spans="14:18" s="1" customFormat="1">
      <c r="N162" s="20"/>
      <c r="O162" s="13"/>
      <c r="P162" s="13"/>
      <c r="Q162" s="23"/>
      <c r="R162" s="19"/>
    </row>
    <row r="163" spans="14:18" s="1" customFormat="1">
      <c r="N163" s="18"/>
      <c r="O163" s="17"/>
      <c r="P163" s="17"/>
      <c r="Q163" s="24"/>
      <c r="R163" s="15"/>
    </row>
    <row r="164" spans="14:18" s="1" customFormat="1">
      <c r="N164" s="20"/>
      <c r="O164" s="13"/>
      <c r="P164" s="13"/>
      <c r="Q164" s="23"/>
      <c r="R164" s="19"/>
    </row>
    <row r="165" spans="14:18" s="1" customFormat="1">
      <c r="N165" s="18"/>
      <c r="O165" s="17"/>
      <c r="P165" s="17"/>
      <c r="Q165" s="24"/>
      <c r="R165" s="15"/>
    </row>
    <row r="166" spans="14:18" s="1" customFormat="1">
      <c r="N166" s="20"/>
      <c r="O166" s="13"/>
      <c r="P166" s="13"/>
      <c r="Q166" s="23"/>
      <c r="R166" s="19"/>
    </row>
    <row r="167" spans="14:18" s="1" customFormat="1">
      <c r="N167" s="18"/>
      <c r="O167" s="17"/>
      <c r="P167" s="17"/>
      <c r="Q167" s="24"/>
      <c r="R167" s="15"/>
    </row>
    <row r="168" spans="14:18" s="1" customFormat="1">
      <c r="N168" s="20"/>
      <c r="O168" s="13"/>
      <c r="P168" s="13"/>
      <c r="Q168" s="23"/>
      <c r="R168" s="22"/>
    </row>
    <row r="169" spans="14:18" s="1" customFormat="1">
      <c r="N169" s="18"/>
      <c r="O169" s="17"/>
      <c r="P169" s="17"/>
      <c r="Q169" s="21"/>
      <c r="R169" s="15"/>
    </row>
    <row r="170" spans="14:18" s="1" customFormat="1">
      <c r="N170" s="20"/>
      <c r="O170" s="13"/>
      <c r="P170" s="13"/>
      <c r="Q170" s="11"/>
      <c r="R170" s="19"/>
    </row>
    <row r="171" spans="14:18" s="1" customFormat="1">
      <c r="N171" s="18"/>
      <c r="O171" s="17"/>
      <c r="P171" s="17"/>
      <c r="Q171" s="16"/>
      <c r="R171" s="15"/>
    </row>
    <row r="172" spans="14:18" s="1" customFormat="1" ht="13.5" thickBot="1">
      <c r="N172" s="14"/>
      <c r="O172" s="13"/>
      <c r="P172" s="12"/>
      <c r="Q172" s="11"/>
      <c r="R172" s="10"/>
    </row>
    <row r="173" spans="14:18" s="1" customFormat="1" ht="13.5" thickBot="1">
      <c r="N173" s="9"/>
      <c r="O173" s="8"/>
      <c r="P173" s="8"/>
      <c r="Q173" s="7"/>
      <c r="R173" s="6"/>
    </row>
    <row r="175" spans="14:18" s="1" customFormat="1">
      <c r="N175" s="2"/>
      <c r="P175" s="5"/>
    </row>
    <row r="176" spans="14:18" s="1" customFormat="1">
      <c r="N176" s="2"/>
      <c r="P176" s="4"/>
    </row>
  </sheetData>
  <mergeCells count="27">
    <mergeCell ref="P126:P127"/>
    <mergeCell ref="O150:O152"/>
    <mergeCell ref="P150:P152"/>
    <mergeCell ref="Q150:Q152"/>
    <mergeCell ref="R150:R152"/>
    <mergeCell ref="Q125:Q127"/>
    <mergeCell ref="R125:R127"/>
    <mergeCell ref="O125:P125"/>
    <mergeCell ref="O126:O127"/>
    <mergeCell ref="R73:R75"/>
    <mergeCell ref="O73:P73"/>
    <mergeCell ref="O74:O75"/>
    <mergeCell ref="P74:P75"/>
    <mergeCell ref="Q73:Q75"/>
    <mergeCell ref="Q99:Q101"/>
    <mergeCell ref="R99:R101"/>
    <mergeCell ref="O99:O101"/>
    <mergeCell ref="P99:P101"/>
    <mergeCell ref="B6:I6"/>
    <mergeCell ref="G7:I7"/>
    <mergeCell ref="B36:C37"/>
    <mergeCell ref="K6:K8"/>
    <mergeCell ref="A63:K64"/>
    <mergeCell ref="D36:D38"/>
    <mergeCell ref="B7:F7"/>
    <mergeCell ref="J6:J8"/>
    <mergeCell ref="E36:E38"/>
  </mergeCells>
  <printOptions horizontalCentered="1"/>
  <pageMargins left="0.5" right="0.5" top="0.75" bottom="0.5" header="0" footer="0"/>
  <pageSetup paperSize="9" scale="60" orientation="portrait" useFirstPageNumber="1" r:id="rId1"/>
  <headerFooter alignWithMargins="0">
    <oddFooter>&amp;R&amp;9 33</oddFooter>
  </headerFooter>
  <rowBreaks count="2" manualBreakCount="2">
    <brk id="68" max="8" man="1"/>
    <brk id="7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3a</vt:lpstr>
      <vt:lpstr>'3a'!Print_Area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2016-08-23T08:55:08Z</dcterms:created>
  <dcterms:modified xsi:type="dcterms:W3CDTF">2016-08-23T08:55:13Z</dcterms:modified>
</cp:coreProperties>
</file>