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EISAD 2\2017\PTSA\2016\Worksheet\Fnl_Ws\For web posting\"/>
    </mc:Choice>
  </mc:AlternateContent>
  <bookViews>
    <workbookView xWindow="0" yWindow="0" windowWidth="28800" windowHeight="12210"/>
  </bookViews>
  <sheets>
    <sheet name="Table 6" sheetId="1" r:id="rId1"/>
  </sheets>
  <externalReferences>
    <externalReference r:id="rId2"/>
    <externalReference r:id="rId3"/>
    <externalReference r:id="rId4"/>
  </externalReferences>
  <definedNames>
    <definedName name="CORA" localSheetId="0">[1]T8_10!#REF!</definedName>
    <definedName name="CORA">[1]T8_10!#REF!</definedName>
    <definedName name="PAGE1" localSheetId="0">[1]T8_10!#REF!</definedName>
    <definedName name="PAGE1">[1]T8_10!#REF!</definedName>
    <definedName name="PAGE2">[1]T8_10!#REF!</definedName>
    <definedName name="_xlnm.Print_Area" localSheetId="0">'Table 6'!$A$1:$R$55</definedName>
    <definedName name="Print_Area_MI">[2]arrivals!$A$2:$F$115</definedName>
    <definedName name="u">[1]T8_10!#REF!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D33" i="1"/>
  <c r="L32" i="1"/>
  <c r="D32" i="1"/>
  <c r="L31" i="1"/>
  <c r="D31" i="1"/>
  <c r="L30" i="1"/>
  <c r="D30" i="1"/>
  <c r="L29" i="1"/>
  <c r="D29" i="1"/>
  <c r="L28" i="1"/>
  <c r="D28" i="1"/>
  <c r="R16" i="1"/>
  <c r="Q16" i="1"/>
  <c r="P16" i="1"/>
  <c r="O16" i="1"/>
  <c r="N16" i="1"/>
  <c r="M16" i="1"/>
  <c r="L16" i="1"/>
  <c r="K33" i="1" s="1"/>
  <c r="K16" i="1"/>
  <c r="J16" i="1"/>
  <c r="I16" i="1"/>
  <c r="H16" i="1"/>
  <c r="G16" i="1"/>
  <c r="F16" i="1"/>
  <c r="E16" i="1"/>
  <c r="D16" i="1"/>
  <c r="C33" i="1" s="1"/>
  <c r="C16" i="1"/>
  <c r="B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R14" i="1"/>
  <c r="Q31" i="1" s="1"/>
  <c r="Q14" i="1"/>
  <c r="P31" i="1" s="1"/>
  <c r="P14" i="1"/>
  <c r="O31" i="1" s="1"/>
  <c r="O14" i="1"/>
  <c r="N31" i="1" s="1"/>
  <c r="N14" i="1"/>
  <c r="M31" i="1" s="1"/>
  <c r="M14" i="1"/>
  <c r="L14" i="1"/>
  <c r="K31" i="1" s="1"/>
  <c r="K14" i="1"/>
  <c r="J31" i="1" s="1"/>
  <c r="J14" i="1"/>
  <c r="I31" i="1" s="1"/>
  <c r="I14" i="1"/>
  <c r="H31" i="1" s="1"/>
  <c r="H14" i="1"/>
  <c r="G31" i="1" s="1"/>
  <c r="G14" i="1"/>
  <c r="F31" i="1" s="1"/>
  <c r="F14" i="1"/>
  <c r="E31" i="1" s="1"/>
  <c r="E14" i="1"/>
  <c r="D14" i="1"/>
  <c r="C31" i="1" s="1"/>
  <c r="C14" i="1"/>
  <c r="B31" i="1" s="1"/>
  <c r="B14" i="1"/>
  <c r="R13" i="1"/>
  <c r="Q30" i="1" s="1"/>
  <c r="Q13" i="1"/>
  <c r="P30" i="1" s="1"/>
  <c r="P13" i="1"/>
  <c r="O30" i="1" s="1"/>
  <c r="O13" i="1"/>
  <c r="N30" i="1" s="1"/>
  <c r="N13" i="1"/>
  <c r="M13" i="1"/>
  <c r="L13" i="1"/>
  <c r="K30" i="1" s="1"/>
  <c r="K13" i="1"/>
  <c r="J30" i="1" s="1"/>
  <c r="J13" i="1"/>
  <c r="I30" i="1" s="1"/>
  <c r="I13" i="1"/>
  <c r="H30" i="1" s="1"/>
  <c r="H13" i="1"/>
  <c r="G30" i="1" s="1"/>
  <c r="G13" i="1"/>
  <c r="F30" i="1" s="1"/>
  <c r="F13" i="1"/>
  <c r="E13" i="1"/>
  <c r="D13" i="1"/>
  <c r="C30" i="1" s="1"/>
  <c r="C13" i="1"/>
  <c r="B30" i="1" s="1"/>
  <c r="B13" i="1"/>
  <c r="R12" i="1"/>
  <c r="Q29" i="1" s="1"/>
  <c r="Q12" i="1"/>
  <c r="P29" i="1" s="1"/>
  <c r="P12" i="1"/>
  <c r="O29" i="1" s="1"/>
  <c r="O12" i="1"/>
  <c r="N12" i="1"/>
  <c r="M12" i="1"/>
  <c r="L12" i="1"/>
  <c r="K29" i="1" s="1"/>
  <c r="K12" i="1"/>
  <c r="J29" i="1" s="1"/>
  <c r="J12" i="1"/>
  <c r="I29" i="1" s="1"/>
  <c r="I12" i="1"/>
  <c r="H29" i="1" s="1"/>
  <c r="H12" i="1"/>
  <c r="G29" i="1" s="1"/>
  <c r="G12" i="1"/>
  <c r="F12" i="1"/>
  <c r="E12" i="1"/>
  <c r="D12" i="1"/>
  <c r="C29" i="1" s="1"/>
  <c r="C12" i="1"/>
  <c r="B29" i="1" s="1"/>
  <c r="B12" i="1"/>
  <c r="B8" i="1" s="1"/>
  <c r="R11" i="1"/>
  <c r="Q28" i="1" s="1"/>
  <c r="Q11" i="1"/>
  <c r="P28" i="1" s="1"/>
  <c r="P11" i="1"/>
  <c r="O11" i="1"/>
  <c r="N11" i="1"/>
  <c r="M11" i="1"/>
  <c r="L11" i="1"/>
  <c r="K28" i="1" s="1"/>
  <c r="K11" i="1"/>
  <c r="J28" i="1" s="1"/>
  <c r="J11" i="1"/>
  <c r="I28" i="1" s="1"/>
  <c r="I11" i="1"/>
  <c r="H28" i="1" s="1"/>
  <c r="H11" i="1"/>
  <c r="G11" i="1"/>
  <c r="F11" i="1"/>
  <c r="E11" i="1"/>
  <c r="D11" i="1"/>
  <c r="C28" i="1" s="1"/>
  <c r="C11" i="1"/>
  <c r="B28" i="1" s="1"/>
  <c r="B11" i="1"/>
  <c r="R10" i="1"/>
  <c r="Q27" i="1" s="1"/>
  <c r="Q10" i="1"/>
  <c r="P10" i="1"/>
  <c r="O10" i="1"/>
  <c r="N10" i="1"/>
  <c r="M10" i="1"/>
  <c r="L10" i="1"/>
  <c r="K27" i="1" s="1"/>
  <c r="K10" i="1"/>
  <c r="J27" i="1" s="1"/>
  <c r="J10" i="1"/>
  <c r="I27" i="1" s="1"/>
  <c r="I10" i="1"/>
  <c r="H10" i="1"/>
  <c r="G10" i="1"/>
  <c r="F10" i="1"/>
  <c r="E10" i="1"/>
  <c r="D10" i="1"/>
  <c r="C27" i="1" s="1"/>
  <c r="C10" i="1"/>
  <c r="B27" i="1" s="1"/>
  <c r="B10" i="1"/>
  <c r="R9" i="1"/>
  <c r="Q9" i="1"/>
  <c r="P9" i="1"/>
  <c r="O9" i="1"/>
  <c r="N9" i="1"/>
  <c r="M9" i="1"/>
  <c r="M8" i="1" s="1"/>
  <c r="L9" i="1"/>
  <c r="K26" i="1" s="1"/>
  <c r="K9" i="1"/>
  <c r="J26" i="1" s="1"/>
  <c r="J9" i="1"/>
  <c r="I9" i="1"/>
  <c r="H9" i="1"/>
  <c r="G9" i="1"/>
  <c r="F9" i="1"/>
  <c r="E9" i="1"/>
  <c r="E8" i="1" s="1"/>
  <c r="D9" i="1"/>
  <c r="C26" i="1" s="1"/>
  <c r="C9" i="1"/>
  <c r="B26" i="1" s="1"/>
  <c r="B9" i="1"/>
  <c r="N8" i="1"/>
  <c r="F8" i="1"/>
  <c r="B42" i="1" l="1"/>
  <c r="B52" i="1" s="1"/>
  <c r="B18" i="1"/>
  <c r="B44" i="1" s="1"/>
  <c r="E44" i="1"/>
  <c r="B47" i="1"/>
  <c r="N44" i="1"/>
  <c r="B48" i="1"/>
  <c r="B49" i="1"/>
  <c r="E18" i="1"/>
  <c r="D25" i="1"/>
  <c r="N45" i="1"/>
  <c r="N46" i="1"/>
  <c r="B50" i="1"/>
  <c r="B43" i="1"/>
  <c r="E48" i="1"/>
  <c r="M18" i="1"/>
  <c r="M46" i="1" s="1"/>
  <c r="L25" i="1"/>
  <c r="F46" i="1"/>
  <c r="B45" i="1"/>
  <c r="N49" i="1"/>
  <c r="E50" i="1"/>
  <c r="M50" i="1"/>
  <c r="G8" i="1"/>
  <c r="O8" i="1"/>
  <c r="F18" i="1"/>
  <c r="N18" i="1"/>
  <c r="E25" i="1"/>
  <c r="M25" i="1"/>
  <c r="E26" i="1"/>
  <c r="M26" i="1"/>
  <c r="E27" i="1"/>
  <c r="M27" i="1"/>
  <c r="E28" i="1"/>
  <c r="M28" i="1"/>
  <c r="E29" i="1"/>
  <c r="M29" i="1"/>
  <c r="E30" i="1"/>
  <c r="M30" i="1"/>
  <c r="E32" i="1"/>
  <c r="M32" i="1"/>
  <c r="E33" i="1"/>
  <c r="M33" i="1"/>
  <c r="D26" i="1"/>
  <c r="D27" i="1"/>
  <c r="H8" i="1"/>
  <c r="P8" i="1"/>
  <c r="F26" i="1"/>
  <c r="N26" i="1"/>
  <c r="F27" i="1"/>
  <c r="N27" i="1"/>
  <c r="F28" i="1"/>
  <c r="N28" i="1"/>
  <c r="F29" i="1"/>
  <c r="N29" i="1"/>
  <c r="F32" i="1"/>
  <c r="N32" i="1"/>
  <c r="F33" i="1"/>
  <c r="N33" i="1"/>
  <c r="E43" i="1"/>
  <c r="B46" i="1"/>
  <c r="I8" i="1"/>
  <c r="Q8" i="1"/>
  <c r="G26" i="1"/>
  <c r="O26" i="1"/>
  <c r="G27" i="1"/>
  <c r="O27" i="1"/>
  <c r="G28" i="1"/>
  <c r="O28" i="1"/>
  <c r="G32" i="1"/>
  <c r="O32" i="1"/>
  <c r="G33" i="1"/>
  <c r="O33" i="1"/>
  <c r="L26" i="1"/>
  <c r="L27" i="1"/>
  <c r="J8" i="1"/>
  <c r="R8" i="1"/>
  <c r="H26" i="1"/>
  <c r="P26" i="1"/>
  <c r="H27" i="1"/>
  <c r="P27" i="1"/>
  <c r="H32" i="1"/>
  <c r="P32" i="1"/>
  <c r="H33" i="1"/>
  <c r="P33" i="1"/>
  <c r="C8" i="1"/>
  <c r="K8" i="1"/>
  <c r="I26" i="1"/>
  <c r="Q26" i="1"/>
  <c r="I32" i="1"/>
  <c r="Q32" i="1"/>
  <c r="I33" i="1"/>
  <c r="Q33" i="1"/>
  <c r="D8" i="1"/>
  <c r="L8" i="1"/>
  <c r="B32" i="1"/>
  <c r="J32" i="1"/>
  <c r="B33" i="1"/>
  <c r="J33" i="1"/>
  <c r="C32" i="1"/>
  <c r="K32" i="1"/>
  <c r="K42" i="1" l="1"/>
  <c r="J25" i="1"/>
  <c r="K18" i="1"/>
  <c r="B25" i="1"/>
  <c r="C18" i="1"/>
  <c r="I25" i="1"/>
  <c r="J18" i="1"/>
  <c r="J42" i="1" s="1"/>
  <c r="P42" i="1"/>
  <c r="O25" i="1"/>
  <c r="P18" i="1"/>
  <c r="N48" i="1"/>
  <c r="M35" i="1"/>
  <c r="M42" i="1"/>
  <c r="M52" i="1" s="1"/>
  <c r="N47" i="1"/>
  <c r="D35" i="1"/>
  <c r="E49" i="1"/>
  <c r="E46" i="1"/>
  <c r="E45" i="1"/>
  <c r="F48" i="1"/>
  <c r="E35" i="1"/>
  <c r="F47" i="1"/>
  <c r="M43" i="1"/>
  <c r="O42" i="1"/>
  <c r="N25" i="1"/>
  <c r="O18" i="1"/>
  <c r="F49" i="1"/>
  <c r="N42" i="1"/>
  <c r="F44" i="1"/>
  <c r="M44" i="1"/>
  <c r="N50" i="1"/>
  <c r="F45" i="1"/>
  <c r="N43" i="1"/>
  <c r="G25" i="1"/>
  <c r="H18" i="1"/>
  <c r="M49" i="1"/>
  <c r="G42" i="1"/>
  <c r="F25" i="1"/>
  <c r="G18" i="1"/>
  <c r="C25" i="1"/>
  <c r="D18" i="1"/>
  <c r="D42" i="1"/>
  <c r="P25" i="1"/>
  <c r="Q18" i="1"/>
  <c r="F50" i="1"/>
  <c r="M47" i="1"/>
  <c r="F42" i="1"/>
  <c r="F43" i="1"/>
  <c r="K25" i="1"/>
  <c r="L18" i="1"/>
  <c r="L35" i="1" s="1"/>
  <c r="I42" i="1"/>
  <c r="H25" i="1"/>
  <c r="I18" i="1"/>
  <c r="E47" i="1"/>
  <c r="M48" i="1"/>
  <c r="E42" i="1"/>
  <c r="E52" i="1" s="1"/>
  <c r="Q25" i="1"/>
  <c r="R18" i="1"/>
  <c r="M45" i="1"/>
  <c r="Q35" i="1" l="1"/>
  <c r="R44" i="1"/>
  <c r="R47" i="1"/>
  <c r="R50" i="1"/>
  <c r="R48" i="1"/>
  <c r="R49" i="1"/>
  <c r="R46" i="1"/>
  <c r="R45" i="1"/>
  <c r="R43" i="1"/>
  <c r="P35" i="1"/>
  <c r="Q45" i="1"/>
  <c r="Q44" i="1"/>
  <c r="Q50" i="1"/>
  <c r="Q49" i="1"/>
  <c r="Q48" i="1"/>
  <c r="Q43" i="1"/>
  <c r="Q47" i="1"/>
  <c r="Q46" i="1"/>
  <c r="L42" i="1"/>
  <c r="R42" i="1"/>
  <c r="K35" i="1"/>
  <c r="L50" i="1"/>
  <c r="L43" i="1"/>
  <c r="L46" i="1"/>
  <c r="L48" i="1"/>
  <c r="L49" i="1"/>
  <c r="L45" i="1"/>
  <c r="L47" i="1"/>
  <c r="L44" i="1"/>
  <c r="Q42" i="1"/>
  <c r="Q52" i="1" s="1"/>
  <c r="B35" i="1"/>
  <c r="C43" i="1"/>
  <c r="C48" i="1"/>
  <c r="C49" i="1"/>
  <c r="C44" i="1"/>
  <c r="C47" i="1"/>
  <c r="C50" i="1"/>
  <c r="C46" i="1"/>
  <c r="C45" i="1"/>
  <c r="N52" i="1"/>
  <c r="H46" i="1"/>
  <c r="G35" i="1"/>
  <c r="H45" i="1"/>
  <c r="H50" i="1"/>
  <c r="H43" i="1"/>
  <c r="H44" i="1"/>
  <c r="H47" i="1"/>
  <c r="H49" i="1"/>
  <c r="H48" i="1"/>
  <c r="C35" i="1"/>
  <c r="D50" i="1"/>
  <c r="D43" i="1"/>
  <c r="D46" i="1"/>
  <c r="D48" i="1"/>
  <c r="D49" i="1"/>
  <c r="D45" i="1"/>
  <c r="D44" i="1"/>
  <c r="D47" i="1"/>
  <c r="O35" i="1"/>
  <c r="P46" i="1"/>
  <c r="P49" i="1"/>
  <c r="P47" i="1"/>
  <c r="P43" i="1"/>
  <c r="P45" i="1"/>
  <c r="P48" i="1"/>
  <c r="P50" i="1"/>
  <c r="P44" i="1"/>
  <c r="C42" i="1"/>
  <c r="C52" i="1" s="1"/>
  <c r="D52" i="1"/>
  <c r="F52" i="1"/>
  <c r="H42" i="1"/>
  <c r="H52" i="1" s="1"/>
  <c r="O47" i="1"/>
  <c r="N35" i="1"/>
  <c r="O49" i="1"/>
  <c r="O50" i="1"/>
  <c r="O48" i="1"/>
  <c r="O43" i="1"/>
  <c r="O46" i="1"/>
  <c r="O44" i="1"/>
  <c r="O45" i="1"/>
  <c r="J35" i="1"/>
  <c r="K43" i="1"/>
  <c r="K49" i="1"/>
  <c r="K45" i="1"/>
  <c r="K47" i="1"/>
  <c r="K48" i="1"/>
  <c r="K44" i="1"/>
  <c r="K46" i="1"/>
  <c r="K50" i="1"/>
  <c r="K52" i="1" s="1"/>
  <c r="I45" i="1"/>
  <c r="H35" i="1"/>
  <c r="I44" i="1"/>
  <c r="I49" i="1"/>
  <c r="I50" i="1"/>
  <c r="I52" i="1" s="1"/>
  <c r="I48" i="1"/>
  <c r="I43" i="1"/>
  <c r="I47" i="1"/>
  <c r="I46" i="1"/>
  <c r="F35" i="1"/>
  <c r="G47" i="1"/>
  <c r="G50" i="1"/>
  <c r="G52" i="1" s="1"/>
  <c r="G49" i="1"/>
  <c r="G48" i="1"/>
  <c r="G43" i="1"/>
  <c r="G44" i="1"/>
  <c r="G46" i="1"/>
  <c r="G45" i="1"/>
  <c r="P52" i="1"/>
  <c r="O52" i="1"/>
  <c r="J44" i="1"/>
  <c r="I35" i="1"/>
  <c r="J49" i="1"/>
  <c r="J47" i="1"/>
  <c r="J50" i="1"/>
  <c r="J52" i="1" s="1"/>
  <c r="J45" i="1"/>
  <c r="J46" i="1"/>
  <c r="J48" i="1"/>
  <c r="J43" i="1"/>
  <c r="R52" i="1" l="1"/>
  <c r="L52" i="1"/>
</calcChain>
</file>

<file path=xl/sharedStrings.xml><?xml version="1.0" encoding="utf-8"?>
<sst xmlns="http://schemas.openxmlformats.org/spreadsheetml/2006/main" count="87" uniqueCount="54">
  <si>
    <t>Table 6</t>
  </si>
  <si>
    <t>TOURISM DIRECT GROSS VALUE ADDED (TDGVA), 2000-2016</t>
  </si>
  <si>
    <t xml:space="preserve"> Products</t>
  </si>
  <si>
    <t>In Million PhP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</si>
  <si>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</si>
  <si>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</si>
  <si>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</si>
  <si>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</si>
  <si>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</si>
  <si>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</si>
  <si>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</si>
  <si>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</si>
  <si>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</si>
  <si>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</si>
  <si>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</si>
  <si>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</si>
  <si>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</si>
  <si>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</si>
  <si>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</si>
  <si>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A.1 Tourism Characteristic products</t>
  </si>
  <si>
    <t>1- Accommodation services for visitors</t>
  </si>
  <si>
    <t>2-Food and beverage serving services</t>
  </si>
  <si>
    <t>3-Transport services</t>
  </si>
  <si>
    <t>4-Travel agencies and other reservation services</t>
  </si>
  <si>
    <t>6-Country-specific tourism characteristic services - shopping</t>
  </si>
  <si>
    <t>7-Miscellaneous</t>
  </si>
  <si>
    <t>A.2 Other products</t>
  </si>
  <si>
    <t>TOTAL DIRECT GROSS VALUE ADDED (TDGVA)</t>
  </si>
  <si>
    <t>Growth rates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</si>
  <si>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</si>
  <si>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</si>
  <si>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</si>
  <si>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</si>
  <si>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</si>
  <si>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</si>
  <si>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</si>
  <si>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</si>
  <si>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</si>
  <si>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</si>
  <si>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</si>
  <si>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</si>
  <si>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</si>
  <si>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</si>
  <si>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</si>
  <si>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</si>
  <si>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A.1 Tourism Characteristics products</t>
  </si>
  <si>
    <t>1- Accommodation Services for visitors</t>
  </si>
  <si>
    <t>2-Food and Beverage serving services</t>
  </si>
  <si>
    <t>3-Transport Services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</si>
  <si>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</si>
  <si>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Percent Share</t>
  </si>
  <si>
    <t xml:space="preserve">Note:  TDGVA was derived based on the Production Accounts of Tourism Industries and Other Industries and Total Domestic Supply and Internal Tourism Consumption which were </t>
  </si>
  <si>
    <t xml:space="preserve">          computed using the data from the Input-Output Table, Input-Output Survey of Philippine Business and Industry and the National Accounts of the Philippine Statistics Authority.</t>
  </si>
  <si>
    <t>5-Entertainment and recreation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</si>
</sst>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_(* #,##0.0_);_(* \(#,##0.0\);_(* &quot;-&quot;??_);_(@_)"/>
    <numFmt numFmtId="168" formatCode="_(* #,##0.000_);_(* \(#,##0.0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165" fontId="3" fillId="0" borderId="5" xfId="1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3" fillId="0" borderId="5" xfId="1" applyNumberFormat="1" applyFont="1" applyBorder="1"/>
    <xf numFmtId="165" fontId="2" fillId="0" borderId="11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3" fillId="0" borderId="5" xfId="1" applyNumberFormat="1" applyFont="1" applyBorder="1" applyAlignment="1">
      <alignment horizontal="left" vertical="center" indent="2"/>
    </xf>
    <xf numFmtId="165" fontId="0" fillId="0" borderId="11" xfId="1" applyNumberFormat="1" applyFont="1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65" fontId="3" fillId="0" borderId="14" xfId="1" applyNumberFormat="1" applyFont="1" applyBorder="1" applyAlignment="1">
      <alignment horizontal="left"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7" fontId="2" fillId="0" borderId="11" xfId="0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vertical="center"/>
    </xf>
    <xf numFmtId="167" fontId="2" fillId="0" borderId="17" xfId="0" applyNumberFormat="1" applyFont="1" applyBorder="1" applyAlignment="1">
      <alignment vertical="center"/>
    </xf>
    <xf numFmtId="167" fontId="2" fillId="0" borderId="15" xfId="0" applyNumberFormat="1" applyFont="1" applyBorder="1" applyAlignment="1">
      <alignment vertical="center"/>
    </xf>
    <xf numFmtId="167" fontId="2" fillId="0" borderId="18" xfId="0" applyNumberFormat="1" applyFon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168" fontId="2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0" fillId="0" borderId="11" xfId="0" applyNumberFormat="1" applyBorder="1"/>
    <xf numFmtId="167" fontId="0" fillId="0" borderId="13" xfId="0" applyNumberFormat="1" applyBorder="1"/>
    <xf numFmtId="167" fontId="1" fillId="0" borderId="15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0" borderId="0" xfId="0" applyFont="1"/>
    <xf numFmtId="0" fontId="2" fillId="0" borderId="6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6" xfId="0" quotePrefix="1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7EC959-2EAB-4BD3-84B8-48A7B1716AD5}"/>
            </a:ext>
          </a:extLst>
        </xdr:cNvPr>
        <xdr:cNvSpPr>
          <a:spLocks noChangeArrowheads="1"/>
        </xdr:cNvSpPr>
      </xdr:nvSpPr>
      <xdr:spPr bwMode="auto">
        <a:xfrm>
          <a:off x="1905000" y="2971800"/>
          <a:ext cx="1590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1000" b="0" i="0" strike="noStrike">
              <a:solidFill>
                <a:srgbClr val="000000"/>
              </a:solidFill>
              <a:latin typeface="Arial"/>
              <a:cs typeface="Arial"/>
            </a:rPr>
            <a:t>Gross Value Added of Tourism Industries (GVATI)</a:t>
          </a:r>
        </a:p>
      </xdr:txBody>
    </xdr:sp>
    <xdr:clientData/>
  </xdr:twoCellAnchor>
  <xdr:twoCellAnchor>
    <xdr:from>
      <xdr:col>0</xdr:col>
      <xdr:colOff>1905000</xdr:colOff>
      <xdr:row>18</xdr:row>
      <xdr:rowOff>0</xdr:rowOff>
    </xdr:from>
    <xdr:to>
      <xdr:col>1</xdr:col>
      <xdr:colOff>419100</xdr:colOff>
      <xdr:row>18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5DEC9AE-05FE-48F8-AEC6-3DAFF6F3C2DF}"/>
            </a:ext>
          </a:extLst>
        </xdr:cNvPr>
        <xdr:cNvSpPr>
          <a:spLocks noChangeArrowheads="1"/>
        </xdr:cNvSpPr>
      </xdr:nvSpPr>
      <xdr:spPr bwMode="auto">
        <a:xfrm>
          <a:off x="1905000" y="2971800"/>
          <a:ext cx="2009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1000" b="0" i="0" strike="noStrike">
              <a:solidFill>
                <a:srgbClr val="000000"/>
              </a:solidFill>
              <a:latin typeface="Arial"/>
              <a:cs typeface="Arial"/>
            </a:rPr>
            <a:t>Gross Value Added of Tourism Industries (GVATI)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statistics\eisad\Documents%20and%20Settings\ra.clavido\Desktop\PTSA\Inbound\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ISAD%202/2017/PTSA/2016/Worksheet/Est_Ws/PTSA%20Final%20Tables_2000-2016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8_1"/>
      <sheetName val="T8_2"/>
      <sheetName val="T8_3"/>
      <sheetName val="T8_4"/>
      <sheetName val="T8_5"/>
      <sheetName val="T8_6"/>
      <sheetName val="T8_7"/>
      <sheetName val="T8_8"/>
      <sheetName val="T8_9"/>
      <sheetName val="T8_10"/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Inbound  plus mice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  <sheetName val="length of stay"/>
      <sheetName val="average expenditures"/>
      <sheetName val="excrate"/>
      <sheetName val="foreign exp"/>
      <sheetName val="overseas filipinos"/>
      <sheetName val="Total"/>
      <sheetName val="Receipts (DOT)"/>
      <sheetName val="Comparison"/>
    </sheetNames>
    <sheetDataSet>
      <sheetData sheetId="0" refreshError="1">
        <row r="2">
          <cell r="A2" t="str">
            <v>VISITOR ARRIVALS BY COUNTRY OF RESIDENCE</v>
          </cell>
        </row>
        <row r="3">
          <cell r="A3" t="str">
            <v>1994 to 2007</v>
          </cell>
        </row>
        <row r="4">
          <cell r="A4" t="str">
            <v>Country of  Residence</v>
          </cell>
          <cell r="D4">
            <v>1994</v>
          </cell>
          <cell r="E4">
            <v>1995</v>
          </cell>
          <cell r="F4">
            <v>1996</v>
          </cell>
        </row>
        <row r="5">
          <cell r="A5" t="str">
            <v>Grand Total</v>
          </cell>
          <cell r="D5">
            <v>1573821</v>
          </cell>
          <cell r="E5">
            <v>1760163</v>
          </cell>
          <cell r="F5">
            <v>2049367</v>
          </cell>
        </row>
        <row r="7">
          <cell r="A7" t="str">
            <v>Asia</v>
          </cell>
          <cell r="D7">
            <v>759892</v>
          </cell>
          <cell r="E7">
            <v>885001</v>
          </cell>
          <cell r="F7">
            <v>1081609</v>
          </cell>
        </row>
        <row r="8">
          <cell r="B8" t="str">
            <v>ASEAN</v>
          </cell>
          <cell r="D8">
            <v>84010</v>
          </cell>
          <cell r="E8">
            <v>92965</v>
          </cell>
          <cell r="F8">
            <v>139324</v>
          </cell>
        </row>
        <row r="9">
          <cell r="C9" t="str">
            <v>Brunei</v>
          </cell>
          <cell r="D9">
            <v>2612</v>
          </cell>
          <cell r="E9">
            <v>2607</v>
          </cell>
          <cell r="F9">
            <v>3393</v>
          </cell>
        </row>
        <row r="10">
          <cell r="C10" t="str">
            <v>Cambodia</v>
          </cell>
          <cell r="D10" t="str">
            <v>...</v>
          </cell>
          <cell r="E10" t="str">
            <v>...</v>
          </cell>
          <cell r="F10" t="str">
            <v>...</v>
          </cell>
        </row>
        <row r="11">
          <cell r="C11" t="str">
            <v>Indonesia</v>
          </cell>
          <cell r="D11">
            <v>11695</v>
          </cell>
          <cell r="E11">
            <v>12723</v>
          </cell>
          <cell r="F11">
            <v>19280</v>
          </cell>
        </row>
        <row r="12">
          <cell r="C12" t="str">
            <v>Laos 1</v>
          </cell>
          <cell r="D12" t="str">
            <v>...</v>
          </cell>
          <cell r="E12" t="str">
            <v>...</v>
          </cell>
          <cell r="F12" t="str">
            <v>...</v>
          </cell>
        </row>
        <row r="13">
          <cell r="C13" t="str">
            <v>Malaysia</v>
          </cell>
          <cell r="D13">
            <v>28038</v>
          </cell>
          <cell r="E13">
            <v>34963</v>
          </cell>
          <cell r="F13">
            <v>52080</v>
          </cell>
        </row>
        <row r="14">
          <cell r="C14" t="str">
            <v>Myanmar 1</v>
          </cell>
          <cell r="D14" t="str">
            <v>...</v>
          </cell>
          <cell r="E14" t="str">
            <v>...</v>
          </cell>
          <cell r="F14" t="str">
            <v>...</v>
          </cell>
        </row>
        <row r="15">
          <cell r="C15" t="str">
            <v>Singapore</v>
          </cell>
          <cell r="D15">
            <v>28549</v>
          </cell>
          <cell r="E15">
            <v>27327</v>
          </cell>
          <cell r="F15">
            <v>43948</v>
          </cell>
        </row>
        <row r="16">
          <cell r="C16" t="str">
            <v>Thailand</v>
          </cell>
          <cell r="D16">
            <v>13116</v>
          </cell>
          <cell r="E16">
            <v>14185</v>
          </cell>
          <cell r="F16">
            <v>17685</v>
          </cell>
        </row>
        <row r="17">
          <cell r="C17" t="str">
            <v>Vietnam 2</v>
          </cell>
          <cell r="D17" t="str">
            <v>...</v>
          </cell>
          <cell r="E17">
            <v>1160</v>
          </cell>
          <cell r="F17">
            <v>2938</v>
          </cell>
        </row>
        <row r="19">
          <cell r="B19" t="str">
            <v>East Asia</v>
          </cell>
          <cell r="D19">
            <v>636043</v>
          </cell>
          <cell r="E19">
            <v>750938</v>
          </cell>
          <cell r="F19">
            <v>896096</v>
          </cell>
        </row>
        <row r="20">
          <cell r="C20" t="str">
            <v>China (PROC)</v>
          </cell>
          <cell r="D20">
            <v>9259</v>
          </cell>
          <cell r="E20">
            <v>8606</v>
          </cell>
          <cell r="F20">
            <v>15757</v>
          </cell>
        </row>
        <row r="21">
          <cell r="C21" t="str">
            <v>Hongkong</v>
          </cell>
          <cell r="D21">
            <v>93673</v>
          </cell>
          <cell r="E21">
            <v>107151</v>
          </cell>
          <cell r="F21">
            <v>350242</v>
          </cell>
        </row>
        <row r="22">
          <cell r="C22" t="str">
            <v>Japan</v>
          </cell>
          <cell r="D22">
            <v>277825</v>
          </cell>
          <cell r="E22">
            <v>323199</v>
          </cell>
          <cell r="F22">
            <v>149479</v>
          </cell>
        </row>
        <row r="23">
          <cell r="C23" t="str">
            <v>Korea</v>
          </cell>
          <cell r="D23">
            <v>97867</v>
          </cell>
          <cell r="E23">
            <v>121559</v>
          </cell>
          <cell r="F23">
            <v>173910</v>
          </cell>
        </row>
        <row r="24">
          <cell r="C24" t="str">
            <v>Taiwan</v>
          </cell>
          <cell r="D24">
            <v>157419</v>
          </cell>
          <cell r="E24">
            <v>190423</v>
          </cell>
          <cell r="F24">
            <v>206708</v>
          </cell>
        </row>
        <row r="26">
          <cell r="B26" t="str">
            <v>South Asia</v>
          </cell>
          <cell r="D26">
            <v>19407</v>
          </cell>
          <cell r="E26">
            <v>20856</v>
          </cell>
          <cell r="F26">
            <v>24646</v>
          </cell>
        </row>
        <row r="27">
          <cell r="C27" t="str">
            <v>Bangladesh</v>
          </cell>
          <cell r="D27">
            <v>1640</v>
          </cell>
          <cell r="E27">
            <v>1715</v>
          </cell>
          <cell r="F27">
            <v>2153</v>
          </cell>
        </row>
        <row r="28">
          <cell r="C28" t="str">
            <v>India</v>
          </cell>
          <cell r="D28">
            <v>10793</v>
          </cell>
          <cell r="E28">
            <v>12440</v>
          </cell>
          <cell r="F28">
            <v>16062</v>
          </cell>
        </row>
        <row r="29">
          <cell r="C29" t="str">
            <v>Iran</v>
          </cell>
        </row>
        <row r="30">
          <cell r="C30" t="str">
            <v>Nepal</v>
          </cell>
          <cell r="D30">
            <v>728</v>
          </cell>
          <cell r="E30">
            <v>875</v>
          </cell>
          <cell r="F30">
            <v>989</v>
          </cell>
        </row>
        <row r="31">
          <cell r="C31" t="str">
            <v>Pakistan</v>
          </cell>
          <cell r="D31">
            <v>4461</v>
          </cell>
          <cell r="E31">
            <v>3918</v>
          </cell>
          <cell r="F31">
            <v>2976</v>
          </cell>
        </row>
        <row r="32">
          <cell r="C32" t="str">
            <v>Sri Lanka</v>
          </cell>
          <cell r="D32">
            <v>1785</v>
          </cell>
          <cell r="E32">
            <v>1908</v>
          </cell>
          <cell r="F32">
            <v>2466</v>
          </cell>
        </row>
        <row r="34">
          <cell r="B34" t="str">
            <v>Middle East</v>
          </cell>
          <cell r="D34">
            <v>20432</v>
          </cell>
          <cell r="E34">
            <v>20242</v>
          </cell>
          <cell r="F34">
            <v>21543</v>
          </cell>
        </row>
        <row r="35">
          <cell r="C35" t="str">
            <v>Bahrain</v>
          </cell>
          <cell r="D35">
            <v>1033</v>
          </cell>
          <cell r="E35">
            <v>1077</v>
          </cell>
          <cell r="F35">
            <v>1216</v>
          </cell>
        </row>
        <row r="36">
          <cell r="C36" t="str">
            <v>Iran</v>
          </cell>
          <cell r="D36">
            <v>970</v>
          </cell>
          <cell r="E36">
            <v>1212</v>
          </cell>
          <cell r="F36">
            <v>1215</v>
          </cell>
        </row>
        <row r="37">
          <cell r="C37" t="str">
            <v>Israel</v>
          </cell>
          <cell r="D37">
            <v>2487</v>
          </cell>
          <cell r="E37">
            <v>2558</v>
          </cell>
          <cell r="F37">
            <v>3011</v>
          </cell>
        </row>
        <row r="38">
          <cell r="C38" t="str">
            <v>Jordan</v>
          </cell>
          <cell r="D38">
            <v>648</v>
          </cell>
          <cell r="E38">
            <v>646</v>
          </cell>
          <cell r="F38">
            <v>684</v>
          </cell>
        </row>
        <row r="39">
          <cell r="C39" t="str">
            <v>Kuwait</v>
          </cell>
          <cell r="D39">
            <v>1241</v>
          </cell>
          <cell r="E39">
            <v>1567</v>
          </cell>
          <cell r="F39">
            <v>1383</v>
          </cell>
        </row>
        <row r="40">
          <cell r="C40" t="str">
            <v>Qatar</v>
          </cell>
        </row>
        <row r="41">
          <cell r="C41" t="str">
            <v>Saudi Arabia</v>
          </cell>
          <cell r="D41">
            <v>12802</v>
          </cell>
          <cell r="E41">
            <v>12116</v>
          </cell>
          <cell r="F41">
            <v>12861</v>
          </cell>
        </row>
        <row r="42">
          <cell r="C42" t="str">
            <v>United Arab</v>
          </cell>
          <cell r="F42" t="str">
            <v xml:space="preserve"> </v>
          </cell>
        </row>
        <row r="43">
          <cell r="C43" t="str">
            <v xml:space="preserve">     Emirates</v>
          </cell>
          <cell r="D43">
            <v>1251</v>
          </cell>
          <cell r="E43">
            <v>1066</v>
          </cell>
          <cell r="F43">
            <v>1173</v>
          </cell>
        </row>
        <row r="45">
          <cell r="A45" t="str">
            <v>America</v>
          </cell>
          <cell r="D45">
            <v>352483</v>
          </cell>
          <cell r="E45">
            <v>391309</v>
          </cell>
          <cell r="F45">
            <v>434828</v>
          </cell>
        </row>
        <row r="46">
          <cell r="B46" t="str">
            <v>North America</v>
          </cell>
          <cell r="D46">
            <v>349695</v>
          </cell>
          <cell r="E46">
            <v>387914</v>
          </cell>
          <cell r="F46">
            <v>430805</v>
          </cell>
        </row>
        <row r="47">
          <cell r="C47" t="str">
            <v>USA</v>
          </cell>
          <cell r="D47">
            <v>310231</v>
          </cell>
          <cell r="E47">
            <v>342189</v>
          </cell>
          <cell r="F47">
            <v>373953</v>
          </cell>
        </row>
        <row r="48">
          <cell r="C48" t="str">
            <v>Canada</v>
          </cell>
          <cell r="D48">
            <v>39464</v>
          </cell>
          <cell r="E48">
            <v>45725</v>
          </cell>
          <cell r="F48">
            <v>56852</v>
          </cell>
        </row>
        <row r="50">
          <cell r="B50" t="str">
            <v>Central America</v>
          </cell>
          <cell r="D50">
            <v>760</v>
          </cell>
          <cell r="E50">
            <v>800</v>
          </cell>
          <cell r="F50">
            <v>955</v>
          </cell>
        </row>
        <row r="51">
          <cell r="C51" t="str">
            <v>Mexico</v>
          </cell>
          <cell r="D51">
            <v>760</v>
          </cell>
          <cell r="E51">
            <v>800</v>
          </cell>
          <cell r="F51">
            <v>955</v>
          </cell>
        </row>
        <row r="53">
          <cell r="B53" t="str">
            <v>South America</v>
          </cell>
          <cell r="D53">
            <v>2028</v>
          </cell>
          <cell r="E53">
            <v>2595</v>
          </cell>
          <cell r="F53">
            <v>3068</v>
          </cell>
        </row>
        <row r="54">
          <cell r="C54" t="str">
            <v>Argentina</v>
          </cell>
          <cell r="D54">
            <v>410</v>
          </cell>
          <cell r="E54">
            <v>564</v>
          </cell>
          <cell r="F54">
            <v>625</v>
          </cell>
        </row>
        <row r="55">
          <cell r="C55" t="str">
            <v>Brazil</v>
          </cell>
          <cell r="D55">
            <v>763</v>
          </cell>
          <cell r="E55">
            <v>1123</v>
          </cell>
          <cell r="F55">
            <v>1272</v>
          </cell>
        </row>
        <row r="56">
          <cell r="C56" t="str">
            <v>Colombia</v>
          </cell>
          <cell r="D56">
            <v>403</v>
          </cell>
          <cell r="E56">
            <v>454</v>
          </cell>
          <cell r="F56">
            <v>502</v>
          </cell>
        </row>
        <row r="57">
          <cell r="C57" t="str">
            <v>Peru</v>
          </cell>
          <cell r="D57">
            <v>288</v>
          </cell>
          <cell r="E57">
            <v>244</v>
          </cell>
          <cell r="F57">
            <v>412</v>
          </cell>
        </row>
        <row r="58">
          <cell r="C58" t="str">
            <v>Venezuela</v>
          </cell>
          <cell r="D58">
            <v>164</v>
          </cell>
          <cell r="E58">
            <v>210</v>
          </cell>
          <cell r="F58">
            <v>257</v>
          </cell>
        </row>
        <row r="61">
          <cell r="A61" t="str">
            <v>Europe</v>
          </cell>
          <cell r="D61">
            <v>203471</v>
          </cell>
          <cell r="E61">
            <v>229344</v>
          </cell>
          <cell r="F61">
            <v>269976</v>
          </cell>
        </row>
        <row r="62">
          <cell r="B62" t="str">
            <v>Western Europe</v>
          </cell>
          <cell r="D62">
            <v>96761</v>
          </cell>
          <cell r="E62">
            <v>108529</v>
          </cell>
          <cell r="F62">
            <v>127628</v>
          </cell>
        </row>
        <row r="63">
          <cell r="C63" t="str">
            <v>Austria</v>
          </cell>
          <cell r="D63">
            <v>6409</v>
          </cell>
          <cell r="E63">
            <v>7253</v>
          </cell>
          <cell r="F63">
            <v>7940</v>
          </cell>
        </row>
        <row r="64">
          <cell r="C64" t="str">
            <v>Belgium</v>
          </cell>
          <cell r="D64">
            <v>4620</v>
          </cell>
          <cell r="E64">
            <v>5289</v>
          </cell>
          <cell r="F64">
            <v>6596</v>
          </cell>
        </row>
        <row r="65">
          <cell r="C65" t="str">
            <v>France</v>
          </cell>
          <cell r="D65">
            <v>14210</v>
          </cell>
          <cell r="E65">
            <v>18044</v>
          </cell>
          <cell r="F65">
            <v>21027</v>
          </cell>
        </row>
        <row r="66">
          <cell r="C66" t="str">
            <v>Germany</v>
          </cell>
          <cell r="D66">
            <v>46471</v>
          </cell>
          <cell r="E66">
            <v>50766</v>
          </cell>
          <cell r="F66">
            <v>60367</v>
          </cell>
        </row>
        <row r="67">
          <cell r="C67" t="str">
            <v>Luxembourg</v>
          </cell>
          <cell r="D67">
            <v>234</v>
          </cell>
          <cell r="E67">
            <v>241</v>
          </cell>
          <cell r="F67">
            <v>247</v>
          </cell>
        </row>
        <row r="68">
          <cell r="C68" t="str">
            <v>Netherlands</v>
          </cell>
          <cell r="D68">
            <v>10486</v>
          </cell>
          <cell r="E68">
            <v>12209</v>
          </cell>
          <cell r="F68">
            <v>14873</v>
          </cell>
        </row>
        <row r="69">
          <cell r="C69" t="str">
            <v>Switzerland</v>
          </cell>
          <cell r="D69">
            <v>14331</v>
          </cell>
          <cell r="E69">
            <v>14727</v>
          </cell>
          <cell r="F69">
            <v>16578</v>
          </cell>
        </row>
        <row r="71">
          <cell r="B71" t="str">
            <v>Northern Europe</v>
          </cell>
          <cell r="D71">
            <v>83057</v>
          </cell>
          <cell r="E71">
            <v>94360</v>
          </cell>
          <cell r="F71">
            <v>112925</v>
          </cell>
        </row>
        <row r="72">
          <cell r="C72" t="str">
            <v>Denmark</v>
          </cell>
          <cell r="D72">
            <v>5513</v>
          </cell>
          <cell r="E72">
            <v>5445</v>
          </cell>
          <cell r="F72">
            <v>7384</v>
          </cell>
        </row>
        <row r="73">
          <cell r="C73" t="str">
            <v>Finland</v>
          </cell>
          <cell r="D73">
            <v>1978</v>
          </cell>
          <cell r="E73">
            <v>2345</v>
          </cell>
          <cell r="F73">
            <v>2914</v>
          </cell>
        </row>
        <row r="74">
          <cell r="C74" t="str">
            <v>Ireland</v>
          </cell>
          <cell r="D74">
            <v>2106</v>
          </cell>
          <cell r="E74">
            <v>2342</v>
          </cell>
          <cell r="F74">
            <v>2801</v>
          </cell>
        </row>
        <row r="75">
          <cell r="C75" t="str">
            <v>Norway</v>
          </cell>
          <cell r="D75">
            <v>4909</v>
          </cell>
          <cell r="E75">
            <v>5459</v>
          </cell>
          <cell r="F75">
            <v>6384</v>
          </cell>
        </row>
        <row r="76">
          <cell r="C76" t="str">
            <v>Sweden</v>
          </cell>
          <cell r="D76">
            <v>7533</v>
          </cell>
          <cell r="E76">
            <v>8178</v>
          </cell>
          <cell r="F76">
            <v>9929</v>
          </cell>
        </row>
        <row r="77">
          <cell r="C77" t="str">
            <v>United Kingdom</v>
          </cell>
          <cell r="D77">
            <v>61018</v>
          </cell>
          <cell r="E77">
            <v>70591</v>
          </cell>
          <cell r="F77">
            <v>83513</v>
          </cell>
        </row>
        <row r="79">
          <cell r="B79" t="str">
            <v>Southern Europe</v>
          </cell>
          <cell r="D79">
            <v>20577</v>
          </cell>
          <cell r="E79">
            <v>22613</v>
          </cell>
          <cell r="F79">
            <v>25210</v>
          </cell>
        </row>
        <row r="80">
          <cell r="C80" t="str">
            <v>Greece</v>
          </cell>
          <cell r="D80">
            <v>1322</v>
          </cell>
          <cell r="E80">
            <v>1491</v>
          </cell>
          <cell r="F80">
            <v>1696</v>
          </cell>
        </row>
        <row r="81">
          <cell r="C81" t="str">
            <v>Italy</v>
          </cell>
          <cell r="D81">
            <v>12371</v>
          </cell>
          <cell r="E81">
            <v>12745</v>
          </cell>
          <cell r="F81">
            <v>13822</v>
          </cell>
        </row>
        <row r="82">
          <cell r="C82" t="str">
            <v>Portugal</v>
          </cell>
          <cell r="D82">
            <v>2100</v>
          </cell>
          <cell r="E82">
            <v>2654</v>
          </cell>
          <cell r="F82">
            <v>2566</v>
          </cell>
        </row>
        <row r="83">
          <cell r="C83" t="str">
            <v>Spain</v>
          </cell>
          <cell r="D83">
            <v>4348</v>
          </cell>
          <cell r="E83">
            <v>5307</v>
          </cell>
          <cell r="F83">
            <v>6420</v>
          </cell>
        </row>
        <row r="84">
          <cell r="C84" t="str">
            <v>Yugoslavia/Slovenia/</v>
          </cell>
        </row>
        <row r="85">
          <cell r="C85" t="str">
            <v xml:space="preserve">   Croatia/Others</v>
          </cell>
          <cell r="D85">
            <v>436</v>
          </cell>
          <cell r="E85">
            <v>416</v>
          </cell>
          <cell r="F85">
            <v>706</v>
          </cell>
        </row>
        <row r="87">
          <cell r="B87" t="str">
            <v>Eastern Europe</v>
          </cell>
          <cell r="D87">
            <v>3076</v>
          </cell>
          <cell r="E87">
            <v>3842</v>
          </cell>
          <cell r="F87">
            <v>4213</v>
          </cell>
        </row>
        <row r="88">
          <cell r="C88" t="str">
            <v>Poland</v>
          </cell>
          <cell r="D88">
            <v>530</v>
          </cell>
          <cell r="E88">
            <v>667</v>
          </cell>
          <cell r="F88">
            <v>977</v>
          </cell>
        </row>
        <row r="89">
          <cell r="C89" t="str">
            <v>Commonwealth  of</v>
          </cell>
        </row>
        <row r="90">
          <cell r="C90" t="str">
            <v xml:space="preserve"> Independent States</v>
          </cell>
          <cell r="D90">
            <v>2546</v>
          </cell>
          <cell r="E90">
            <v>3175</v>
          </cell>
          <cell r="F90">
            <v>3236</v>
          </cell>
        </row>
        <row r="91">
          <cell r="C91" t="str">
            <v>Russian Federation</v>
          </cell>
        </row>
        <row r="93">
          <cell r="A93" t="str">
            <v>Oceania</v>
          </cell>
          <cell r="D93">
            <v>80821</v>
          </cell>
          <cell r="E93">
            <v>85244</v>
          </cell>
          <cell r="F93">
            <v>98473</v>
          </cell>
        </row>
        <row r="94">
          <cell r="B94" t="str">
            <v>Australia</v>
          </cell>
          <cell r="D94">
            <v>69846</v>
          </cell>
          <cell r="E94">
            <v>75898</v>
          </cell>
          <cell r="F94">
            <v>87553</v>
          </cell>
        </row>
        <row r="95">
          <cell r="B95" t="str">
            <v>Guam</v>
          </cell>
          <cell r="D95">
            <v>3281</v>
          </cell>
          <cell r="E95">
            <v>457</v>
          </cell>
          <cell r="F95">
            <v>368</v>
          </cell>
        </row>
        <row r="96">
          <cell r="B96" t="str">
            <v>Nauru</v>
          </cell>
          <cell r="D96">
            <v>142</v>
          </cell>
          <cell r="E96">
            <v>105</v>
          </cell>
          <cell r="F96">
            <v>89</v>
          </cell>
        </row>
        <row r="97">
          <cell r="B97" t="str">
            <v>New Zealand</v>
          </cell>
          <cell r="D97">
            <v>6704</v>
          </cell>
          <cell r="E97">
            <v>7822</v>
          </cell>
          <cell r="F97">
            <v>9396</v>
          </cell>
        </row>
        <row r="98">
          <cell r="B98" t="str">
            <v>Papua New Guinea</v>
          </cell>
          <cell r="D98">
            <v>848</v>
          </cell>
          <cell r="E98">
            <v>962</v>
          </cell>
          <cell r="F98">
            <v>1067</v>
          </cell>
        </row>
        <row r="100">
          <cell r="A100" t="str">
            <v>Africa</v>
          </cell>
          <cell r="D100">
            <v>2384</v>
          </cell>
          <cell r="E100">
            <v>2634</v>
          </cell>
          <cell r="F100">
            <v>2891</v>
          </cell>
        </row>
        <row r="101">
          <cell r="C101" t="str">
            <v>Egypt</v>
          </cell>
          <cell r="D101">
            <v>1140</v>
          </cell>
          <cell r="E101">
            <v>1067</v>
          </cell>
          <cell r="F101">
            <v>1089</v>
          </cell>
        </row>
        <row r="102">
          <cell r="B102" t="str">
            <v>Nigeria</v>
          </cell>
          <cell r="D102">
            <v>385</v>
          </cell>
          <cell r="E102">
            <v>368</v>
          </cell>
          <cell r="F102">
            <v>222</v>
          </cell>
        </row>
        <row r="103">
          <cell r="B103" t="str">
            <v>South Africa</v>
          </cell>
          <cell r="D103">
            <v>859</v>
          </cell>
          <cell r="E103">
            <v>1199</v>
          </cell>
          <cell r="F103">
            <v>1580</v>
          </cell>
        </row>
        <row r="105">
          <cell r="A105" t="str">
            <v>Others and Unspecified</v>
          </cell>
        </row>
        <row r="106">
          <cell r="B106" t="str">
            <v>Residences</v>
          </cell>
          <cell r="D106">
            <v>15601</v>
          </cell>
          <cell r="E106">
            <v>16728</v>
          </cell>
          <cell r="F106">
            <v>18837</v>
          </cell>
        </row>
        <row r="108">
          <cell r="A108" t="str">
            <v>Sub-total</v>
          </cell>
          <cell r="D108">
            <v>1414652</v>
          </cell>
          <cell r="E108">
            <v>1610260</v>
          </cell>
          <cell r="F108">
            <v>1906614</v>
          </cell>
        </row>
        <row r="110">
          <cell r="A110" t="str">
            <v>Overseas Filipinos 3</v>
          </cell>
          <cell r="D110">
            <v>159169</v>
          </cell>
          <cell r="E110">
            <v>149903</v>
          </cell>
          <cell r="F110">
            <v>142753</v>
          </cell>
        </row>
        <row r="112">
          <cell r="A112" t="str">
            <v>1 Prior to January 1998, Laos and Myanmar were lumped under "Others".</v>
          </cell>
        </row>
        <row r="113">
          <cell r="A113" t="str">
            <v>2 Prior to August 1995, statistics from Vietnam were lumped under "Others".</v>
          </cell>
        </row>
        <row r="114">
          <cell r="A114" t="str">
            <v>3 Philippine Passport holders permanently residing abroad; exclude Overseas Filipino Workers.</v>
          </cell>
        </row>
        <row r="115">
          <cell r="A115" t="str">
            <v>Source:  Department of Tourism.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Table 1"/>
      <sheetName val="Table 1a"/>
      <sheetName val="Table 1b"/>
      <sheetName val="Table 1c"/>
      <sheetName val="intl fare"/>
      <sheetName val="Table 2"/>
      <sheetName val="Table 2a"/>
      <sheetName val="Table 2b"/>
      <sheetName val="Table 3"/>
      <sheetName val="Table 4"/>
      <sheetName val="Table 5"/>
      <sheetName val="Table 6"/>
      <sheetName val="Table 7 Employment"/>
      <sheetName val=" Table 11 Derived indicators"/>
      <sheetName val="Revisions"/>
      <sheetName val="graphs"/>
      <sheetName val="graphs2"/>
      <sheetName val="List of Events"/>
    </sheetNames>
    <sheetDataSet>
      <sheetData sheetId="0"/>
      <sheetData sheetId="1">
        <row r="9">
          <cell r="B9">
            <v>29950.355192235442</v>
          </cell>
        </row>
      </sheetData>
      <sheetData sheetId="2"/>
      <sheetData sheetId="3"/>
      <sheetData sheetId="4"/>
      <sheetData sheetId="5"/>
      <sheetData sheetId="6">
        <row r="9">
          <cell r="B9">
            <v>35550.365650774096</v>
          </cell>
        </row>
      </sheetData>
      <sheetData sheetId="7"/>
      <sheetData sheetId="8"/>
      <sheetData sheetId="9"/>
      <sheetData sheetId="10">
        <row r="9">
          <cell r="B9">
            <v>65500.720843009534</v>
          </cell>
        </row>
      </sheetData>
      <sheetData sheetId="11">
        <row r="9">
          <cell r="B9">
            <v>48114.39109874532</v>
          </cell>
        </row>
      </sheetData>
      <sheetData sheetId="12">
        <row r="9">
          <cell r="B9">
            <v>38552.958388584571</v>
          </cell>
          <cell r="C9">
            <v>42721.716360031649</v>
          </cell>
          <cell r="D9">
            <v>42213.938556710687</v>
          </cell>
          <cell r="E9">
            <v>45057.472426232292</v>
          </cell>
          <cell r="F9">
            <v>53358.03998350547</v>
          </cell>
          <cell r="G9">
            <v>56980.176648266635</v>
          </cell>
          <cell r="H9">
            <v>64492.398333938356</v>
          </cell>
          <cell r="I9">
            <v>75472.575653115811</v>
          </cell>
          <cell r="J9">
            <v>62634.758822296251</v>
          </cell>
          <cell r="K9">
            <v>71785.924990864005</v>
          </cell>
          <cell r="L9">
            <v>87839.918411770661</v>
          </cell>
          <cell r="M9">
            <v>112248.52140539692</v>
          </cell>
          <cell r="N9">
            <v>134339.55633805195</v>
          </cell>
          <cell r="O9">
            <v>161011.14797976633</v>
          </cell>
          <cell r="P9">
            <v>203055.46935725262</v>
          </cell>
          <cell r="Q9">
            <v>254922.77050834821</v>
          </cell>
          <cell r="R9">
            <v>286774.44319173705</v>
          </cell>
        </row>
        <row r="10">
          <cell r="B10">
            <v>7762.7523686826244</v>
          </cell>
          <cell r="C10">
            <v>8827.0766943477065</v>
          </cell>
          <cell r="D10">
            <v>8251.8353770368376</v>
          </cell>
          <cell r="E10">
            <v>8656.5294827551006</v>
          </cell>
          <cell r="F10">
            <v>11457.397804153468</v>
          </cell>
          <cell r="G10">
            <v>13369.871826324044</v>
          </cell>
          <cell r="H10">
            <v>17533.107651675251</v>
          </cell>
          <cell r="I10">
            <v>19804.244816973034</v>
          </cell>
          <cell r="J10">
            <v>15850.8361006052</v>
          </cell>
          <cell r="K10">
            <v>16485.56644675749</v>
          </cell>
          <cell r="L10">
            <v>18505.147194972844</v>
          </cell>
          <cell r="M10">
            <v>21077.487155810304</v>
          </cell>
          <cell r="N10">
            <v>24685.739295193562</v>
          </cell>
          <cell r="O10">
            <v>29247.519321032465</v>
          </cell>
          <cell r="P10">
            <v>35004.262561322394</v>
          </cell>
          <cell r="Q10">
            <v>41522.896313907782</v>
          </cell>
          <cell r="R10">
            <v>48886.734043746357</v>
          </cell>
        </row>
        <row r="11">
          <cell r="B11">
            <v>10327.850122509077</v>
          </cell>
          <cell r="C11">
            <v>14868.706066770279</v>
          </cell>
          <cell r="D11">
            <v>17563.563136633373</v>
          </cell>
          <cell r="E11">
            <v>19383.279847989201</v>
          </cell>
          <cell r="F11">
            <v>22379.025228628059</v>
          </cell>
          <cell r="G11">
            <v>25799.519113861865</v>
          </cell>
          <cell r="H11">
            <v>28436.234508112615</v>
          </cell>
          <cell r="I11">
            <v>31833.636909404522</v>
          </cell>
          <cell r="J11">
            <v>28745.307326879505</v>
          </cell>
          <cell r="K11">
            <v>27834.05252678422</v>
          </cell>
          <cell r="L11">
            <v>48043.169904127833</v>
          </cell>
          <cell r="M11">
            <v>63543.658549100932</v>
          </cell>
          <cell r="N11">
            <v>71338.766379758512</v>
          </cell>
          <cell r="O11">
            <v>77654.122375131672</v>
          </cell>
          <cell r="P11">
            <v>92850.587657835931</v>
          </cell>
          <cell r="Q11">
            <v>112720.65842270605</v>
          </cell>
          <cell r="R11">
            <v>132674.05637763074</v>
          </cell>
        </row>
        <row r="12">
          <cell r="B12">
            <v>12017.998762678231</v>
          </cell>
          <cell r="C12">
            <v>12884.449472957076</v>
          </cell>
          <cell r="D12">
            <v>14426.393828363054</v>
          </cell>
          <cell r="E12">
            <v>16159.745449538481</v>
          </cell>
          <cell r="F12">
            <v>17742.53494779922</v>
          </cell>
          <cell r="G12">
            <v>22197.346961173138</v>
          </cell>
          <cell r="H12">
            <v>24847.15777691242</v>
          </cell>
          <cell r="I12">
            <v>30202.189867151927</v>
          </cell>
          <cell r="J12">
            <v>32722.672040330966</v>
          </cell>
          <cell r="K12">
            <v>32060.223326152664</v>
          </cell>
          <cell r="L12">
            <v>35413.838240001613</v>
          </cell>
          <cell r="M12">
            <v>42301.182998305216</v>
          </cell>
          <cell r="N12">
            <v>47157.078537925925</v>
          </cell>
          <cell r="O12">
            <v>48639.603945031253</v>
          </cell>
          <cell r="P12">
            <v>59974.783629029233</v>
          </cell>
          <cell r="Q12">
            <v>75650.546412455034</v>
          </cell>
          <cell r="R12">
            <v>87964.409195437969</v>
          </cell>
        </row>
        <row r="13">
          <cell r="B13">
            <v>12755.357928515674</v>
          </cell>
          <cell r="C13">
            <v>14096.102668230393</v>
          </cell>
          <cell r="D13">
            <v>13155.142540642883</v>
          </cell>
          <cell r="E13">
            <v>13875.824687471231</v>
          </cell>
          <cell r="F13">
            <v>17926.542321891033</v>
          </cell>
          <cell r="G13">
            <v>22280.630298284428</v>
          </cell>
          <cell r="H13">
            <v>21503.479056070446</v>
          </cell>
          <cell r="I13">
            <v>22710.701083355852</v>
          </cell>
          <cell r="J13">
            <v>20282.09778748954</v>
          </cell>
          <cell r="K13">
            <v>34246.452021950572</v>
          </cell>
          <cell r="L13">
            <v>42327.50699830176</v>
          </cell>
          <cell r="M13">
            <v>51128.785631327526</v>
          </cell>
          <cell r="N13">
            <v>59026.535647359298</v>
          </cell>
          <cell r="O13">
            <v>63580.077986797434</v>
          </cell>
          <cell r="P13">
            <v>79050.444880608644</v>
          </cell>
          <cell r="Q13">
            <v>97277.583322818129</v>
          </cell>
          <cell r="R13">
            <v>113147.20602492351</v>
          </cell>
        </row>
        <row r="14">
          <cell r="B14">
            <v>25621.021946327422</v>
          </cell>
          <cell r="C14">
            <v>29216.606722631041</v>
          </cell>
          <cell r="D14">
            <v>29366.639172939002</v>
          </cell>
          <cell r="E14">
            <v>32429.686545889545</v>
          </cell>
          <cell r="F14">
            <v>41135.898069736941</v>
          </cell>
          <cell r="G14">
            <v>51625.060473118567</v>
          </cell>
          <cell r="H14">
            <v>63155.019566969153</v>
          </cell>
          <cell r="I14">
            <v>67934.889336438253</v>
          </cell>
          <cell r="J14">
            <v>65010.232643926938</v>
          </cell>
          <cell r="K14">
            <v>61920.151943033103</v>
          </cell>
          <cell r="L14">
            <v>76390.884163072507</v>
          </cell>
          <cell r="M14">
            <v>95719.855984398135</v>
          </cell>
          <cell r="N14">
            <v>106539.53356836081</v>
          </cell>
          <cell r="O14">
            <v>120042.47115151858</v>
          </cell>
          <cell r="P14">
            <v>112592.32766218823</v>
          </cell>
          <cell r="Q14">
            <v>121238.91492401378</v>
          </cell>
          <cell r="R14">
            <v>140663.91292351831</v>
          </cell>
        </row>
        <row r="15">
          <cell r="B15">
            <v>22897.161904787488</v>
          </cell>
          <cell r="C15">
            <v>25867.4956568696</v>
          </cell>
          <cell r="D15">
            <v>26472.007085748544</v>
          </cell>
          <cell r="E15">
            <v>29332.119295778008</v>
          </cell>
          <cell r="F15">
            <v>33994.248935206924</v>
          </cell>
          <cell r="G15">
            <v>47433.952869457687</v>
          </cell>
          <cell r="H15">
            <v>45625.791878469514</v>
          </cell>
          <cell r="I15">
            <v>49614.760708356924</v>
          </cell>
          <cell r="J15">
            <v>49667.30827042077</v>
          </cell>
          <cell r="K15">
            <v>54633.641359109657</v>
          </cell>
          <cell r="L15">
            <v>63389.064695648958</v>
          </cell>
          <cell r="M15">
            <v>73593.81934607515</v>
          </cell>
          <cell r="N15">
            <v>83915.322937825666</v>
          </cell>
          <cell r="O15">
            <v>97888.594701106544</v>
          </cell>
          <cell r="P15">
            <v>110927.30360706878</v>
          </cell>
          <cell r="Q15">
            <v>119365.29203563379</v>
          </cell>
          <cell r="R15">
            <v>138787.7909598258</v>
          </cell>
        </row>
        <row r="16">
          <cell r="B16">
            <v>75221.26395822168</v>
          </cell>
          <cell r="C16">
            <v>81458.638780094203</v>
          </cell>
          <cell r="D16">
            <v>87949.423083027315</v>
          </cell>
          <cell r="E16">
            <v>95451.915419195066</v>
          </cell>
          <cell r="F16">
            <v>107027.6653030405</v>
          </cell>
          <cell r="G16">
            <v>118155.04331096944</v>
          </cell>
          <cell r="H16">
            <v>130855.49782003314</v>
          </cell>
          <cell r="I16">
            <v>143378.70694309624</v>
          </cell>
          <cell r="J16">
            <v>160948.11158106598</v>
          </cell>
          <cell r="K16">
            <v>167142.88933609039</v>
          </cell>
          <cell r="L16">
            <v>186668.86330645508</v>
          </cell>
          <cell r="M16">
            <v>200482.8948720331</v>
          </cell>
          <cell r="N16">
            <v>217053.95109517139</v>
          </cell>
          <cell r="O16">
            <v>236087.300209668</v>
          </cell>
          <cell r="P16">
            <v>258745.3466213533</v>
          </cell>
          <cell r="Q16">
            <v>270734.02519867592</v>
          </cell>
          <cell r="R16">
            <v>294575.86844839103</v>
          </cell>
        </row>
      </sheetData>
      <sheetData sheetId="13">
        <row r="6">
          <cell r="B6">
            <v>28294</v>
          </cell>
        </row>
      </sheetData>
      <sheetData sheetId="14">
        <row r="6">
          <cell r="B6">
            <v>205156.36538030676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view="pageBreakPreview" zoomScaleNormal="100" zoomScaleSheetLayoutView="100" workbookViewId="0">
      <pane xSplit="1" ySplit="6" topLeftCell="B31" activePane="bottomRight" state="frozen"/>
      <selection activeCell="A3" sqref="A3"/>
      <selection pane="topRight" activeCell="A3" sqref="A3"/>
      <selection pane="bottomLeft" activeCell="A3" sqref="A3"/>
      <selection pane="bottomRight" activeCell="A47" sqref="A47"/>
    </sheetView>
  </sheetViews>
  <sheetFormatPr defaultRowHeight="12.75" x14ac:dyDescent="0.2"/>
  <cols>
    <col min="1" max="1" width="52.42578125" customWidth="1"/>
    <col min="2" max="3" width="10.42578125" customWidth="1"/>
    <col min="4" max="4" width="11.85546875" customWidth="1"/>
    <col min="5" max="5" width="12.140625" customWidth="1"/>
    <col min="6" max="6" width="11.7109375" customWidth="1"/>
    <col min="7" max="7" width="11" customWidth="1"/>
    <col min="8" max="9" width="12.140625" customWidth="1"/>
    <col min="10" max="10" width="11.7109375" customWidth="1"/>
    <col min="11" max="11" width="12.28515625" customWidth="1"/>
    <col min="12" max="12" width="11.28515625" customWidth="1"/>
    <col min="13" max="13" width="12.140625" customWidth="1"/>
    <col min="14" max="16" width="11.28515625" customWidth="1"/>
    <col min="17" max="18" width="10.28515625" customWidth="1"/>
  </cols>
  <sheetData>
    <row r="1" spans="1:18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3.5" thickBot="1" x14ac:dyDescent="0.25">
      <c r="A3" s="1"/>
      <c r="B3" s="1"/>
      <c r="C3" s="1"/>
      <c r="D3" s="1"/>
      <c r="F3" s="1"/>
      <c r="G3" s="1"/>
      <c r="H3" s="1"/>
      <c r="I3" s="1"/>
      <c r="J3" s="1"/>
      <c r="K3" s="1"/>
    </row>
    <row r="4" spans="1:18" ht="13.5" thickBot="1" x14ac:dyDescent="0.25">
      <c r="A4" s="46" t="s">
        <v>2</v>
      </c>
      <c r="B4" s="49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x14ac:dyDescent="0.2">
      <c r="A5" s="47"/>
      <c r="B5" s="54" t="s">
        <v>4</v>
      </c>
      <c r="C5" s="54" t="s">
        <v>5</v>
      </c>
      <c r="D5" s="54" t="s">
        <v>6</v>
      </c>
      <c r="E5" s="54" t="s">
        <v>7</v>
      </c>
      <c r="F5" s="54" t="s">
        <v>8</v>
      </c>
      <c r="G5" s="54" t="s">
        <v>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M5" s="54" t="s">
        <v>15</v>
      </c>
      <c r="N5" s="54" t="s">
        <v>16</v>
      </c>
      <c r="O5" s="54" t="s">
        <v>17</v>
      </c>
      <c r="P5" s="54" t="s">
        <v>18</v>
      </c>
      <c r="Q5" s="54">
        <v>2015</v>
      </c>
      <c r="R5" s="56">
        <v>2016</v>
      </c>
    </row>
    <row r="6" spans="1:18" ht="13.5" thickBot="1" x14ac:dyDescent="0.25">
      <c r="A6" s="4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7"/>
    </row>
    <row r="7" spans="1:18" ht="13.5" thickTop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4"/>
      <c r="L7" s="5"/>
      <c r="M7" s="6"/>
      <c r="N7" s="5"/>
      <c r="O7" s="5"/>
      <c r="P7" s="5"/>
      <c r="Q7" s="5"/>
      <c r="R7" s="7"/>
    </row>
    <row r="8" spans="1:18" x14ac:dyDescent="0.2">
      <c r="A8" s="8" t="s">
        <v>19</v>
      </c>
      <c r="B8" s="9">
        <f t="shared" ref="B8:O8" si="0">SUM(B9:B15)</f>
        <v>129935.10142208508</v>
      </c>
      <c r="C8" s="9">
        <f t="shared" si="0"/>
        <v>148482.15364183774</v>
      </c>
      <c r="D8" s="9">
        <f t="shared" si="0"/>
        <v>151449.51969807438</v>
      </c>
      <c r="E8" s="9">
        <f t="shared" si="0"/>
        <v>164894.65773565386</v>
      </c>
      <c r="F8" s="9">
        <f t="shared" si="0"/>
        <v>197993.68729092111</v>
      </c>
      <c r="G8" s="9">
        <f t="shared" si="0"/>
        <v>239686.55819048636</v>
      </c>
      <c r="H8" s="9">
        <f t="shared" si="0"/>
        <v>265593.18877214775</v>
      </c>
      <c r="I8" s="9">
        <f t="shared" si="0"/>
        <v>297572.9983747963</v>
      </c>
      <c r="J8" s="9">
        <f t="shared" si="0"/>
        <v>274913.21299194917</v>
      </c>
      <c r="K8" s="9">
        <f t="shared" si="0"/>
        <v>298966.0126146517</v>
      </c>
      <c r="L8" s="9">
        <f t="shared" si="0"/>
        <v>371909.52960789617</v>
      </c>
      <c r="M8" s="9">
        <f t="shared" si="0"/>
        <v>459613.31107041414</v>
      </c>
      <c r="N8" s="9">
        <f t="shared" si="0"/>
        <v>527002.5327044758</v>
      </c>
      <c r="O8" s="9">
        <f t="shared" si="0"/>
        <v>598063.53746038431</v>
      </c>
      <c r="P8" s="9">
        <f>SUM(P9:P15)</f>
        <v>693455.17935530585</v>
      </c>
      <c r="Q8" s="9">
        <f>SUM(Q9:Q15)</f>
        <v>822698.66193988279</v>
      </c>
      <c r="R8" s="10">
        <f>SUM(R9:R15)</f>
        <v>948898.5527168198</v>
      </c>
    </row>
    <row r="9" spans="1:18" x14ac:dyDescent="0.2">
      <c r="A9" s="11" t="s">
        <v>20</v>
      </c>
      <c r="B9" s="12">
        <f>'[3]Table 6'!B9</f>
        <v>38552.958388584571</v>
      </c>
      <c r="C9" s="12">
        <f>'[3]Table 6'!C9</f>
        <v>42721.716360031649</v>
      </c>
      <c r="D9" s="12">
        <f>'[3]Table 6'!D9</f>
        <v>42213.938556710687</v>
      </c>
      <c r="E9" s="12">
        <f>'[3]Table 6'!E9</f>
        <v>45057.472426232292</v>
      </c>
      <c r="F9" s="12">
        <f>'[3]Table 6'!F9</f>
        <v>53358.03998350547</v>
      </c>
      <c r="G9" s="12">
        <f>'[3]Table 6'!G9</f>
        <v>56980.176648266635</v>
      </c>
      <c r="H9" s="12">
        <f>'[3]Table 6'!H9</f>
        <v>64492.398333938356</v>
      </c>
      <c r="I9" s="12">
        <f>'[3]Table 6'!I9</f>
        <v>75472.575653115811</v>
      </c>
      <c r="J9" s="12">
        <f>'[3]Table 6'!J9</f>
        <v>62634.758822296251</v>
      </c>
      <c r="K9" s="12">
        <f>'[3]Table 6'!K9</f>
        <v>71785.924990864005</v>
      </c>
      <c r="L9" s="12">
        <f>'[3]Table 6'!L9</f>
        <v>87839.918411770661</v>
      </c>
      <c r="M9" s="12">
        <f>'[3]Table 6'!M9</f>
        <v>112248.52140539692</v>
      </c>
      <c r="N9" s="12">
        <f>'[3]Table 6'!N9</f>
        <v>134339.55633805195</v>
      </c>
      <c r="O9" s="12">
        <f>'[3]Table 6'!O9</f>
        <v>161011.14797976633</v>
      </c>
      <c r="P9" s="12">
        <f>'[3]Table 6'!P9</f>
        <v>203055.46935725262</v>
      </c>
      <c r="Q9" s="12">
        <f>'[3]Table 6'!Q9</f>
        <v>254922.77050834821</v>
      </c>
      <c r="R9" s="13">
        <f>'[3]Table 6'!R9</f>
        <v>286774.44319173705</v>
      </c>
    </row>
    <row r="10" spans="1:18" x14ac:dyDescent="0.2">
      <c r="A10" s="11" t="s">
        <v>21</v>
      </c>
      <c r="B10" s="12">
        <f>'[3]Table 6'!B10</f>
        <v>7762.7523686826244</v>
      </c>
      <c r="C10" s="12">
        <f>'[3]Table 6'!C10</f>
        <v>8827.0766943477065</v>
      </c>
      <c r="D10" s="12">
        <f>'[3]Table 6'!D10</f>
        <v>8251.8353770368376</v>
      </c>
      <c r="E10" s="12">
        <f>'[3]Table 6'!E10</f>
        <v>8656.5294827551006</v>
      </c>
      <c r="F10" s="12">
        <f>'[3]Table 6'!F10</f>
        <v>11457.397804153468</v>
      </c>
      <c r="G10" s="12">
        <f>'[3]Table 6'!G10</f>
        <v>13369.871826324044</v>
      </c>
      <c r="H10" s="12">
        <f>'[3]Table 6'!H10</f>
        <v>17533.107651675251</v>
      </c>
      <c r="I10" s="12">
        <f>'[3]Table 6'!I10</f>
        <v>19804.244816973034</v>
      </c>
      <c r="J10" s="12">
        <f>'[3]Table 6'!J10</f>
        <v>15850.8361006052</v>
      </c>
      <c r="K10" s="12">
        <f>'[3]Table 6'!K10</f>
        <v>16485.56644675749</v>
      </c>
      <c r="L10" s="12">
        <f>'[3]Table 6'!L10</f>
        <v>18505.147194972844</v>
      </c>
      <c r="M10" s="12">
        <f>'[3]Table 6'!M10</f>
        <v>21077.487155810304</v>
      </c>
      <c r="N10" s="12">
        <f>'[3]Table 6'!N10</f>
        <v>24685.739295193562</v>
      </c>
      <c r="O10" s="12">
        <f>'[3]Table 6'!O10</f>
        <v>29247.519321032465</v>
      </c>
      <c r="P10" s="12">
        <f>'[3]Table 6'!P10</f>
        <v>35004.262561322394</v>
      </c>
      <c r="Q10" s="12">
        <f>'[3]Table 6'!Q10</f>
        <v>41522.896313907782</v>
      </c>
      <c r="R10" s="13">
        <f>'[3]Table 6'!R10</f>
        <v>48886.734043746357</v>
      </c>
    </row>
    <row r="11" spans="1:18" x14ac:dyDescent="0.2">
      <c r="A11" s="11" t="s">
        <v>22</v>
      </c>
      <c r="B11" s="12">
        <f>'[3]Table 6'!B11</f>
        <v>10327.850122509077</v>
      </c>
      <c r="C11" s="12">
        <f>'[3]Table 6'!C11</f>
        <v>14868.706066770279</v>
      </c>
      <c r="D11" s="12">
        <f>'[3]Table 6'!D11</f>
        <v>17563.563136633373</v>
      </c>
      <c r="E11" s="12">
        <f>'[3]Table 6'!E11</f>
        <v>19383.279847989201</v>
      </c>
      <c r="F11" s="12">
        <f>'[3]Table 6'!F11</f>
        <v>22379.025228628059</v>
      </c>
      <c r="G11" s="12">
        <f>'[3]Table 6'!G11</f>
        <v>25799.519113861865</v>
      </c>
      <c r="H11" s="12">
        <f>'[3]Table 6'!H11</f>
        <v>28436.234508112615</v>
      </c>
      <c r="I11" s="12">
        <f>'[3]Table 6'!I11</f>
        <v>31833.636909404522</v>
      </c>
      <c r="J11" s="12">
        <f>'[3]Table 6'!J11</f>
        <v>28745.307326879505</v>
      </c>
      <c r="K11" s="12">
        <f>'[3]Table 6'!K11</f>
        <v>27834.05252678422</v>
      </c>
      <c r="L11" s="12">
        <f>'[3]Table 6'!L11</f>
        <v>48043.169904127833</v>
      </c>
      <c r="M11" s="12">
        <f>'[3]Table 6'!M11</f>
        <v>63543.658549100932</v>
      </c>
      <c r="N11" s="12">
        <f>'[3]Table 6'!N11</f>
        <v>71338.766379758512</v>
      </c>
      <c r="O11" s="12">
        <f>'[3]Table 6'!O11</f>
        <v>77654.122375131672</v>
      </c>
      <c r="P11" s="12">
        <f>'[3]Table 6'!P11</f>
        <v>92850.587657835931</v>
      </c>
      <c r="Q11" s="12">
        <f>'[3]Table 6'!Q11</f>
        <v>112720.65842270605</v>
      </c>
      <c r="R11" s="13">
        <f>'[3]Table 6'!R11</f>
        <v>132674.05637763074</v>
      </c>
    </row>
    <row r="12" spans="1:18" x14ac:dyDescent="0.2">
      <c r="A12" s="11" t="s">
        <v>23</v>
      </c>
      <c r="B12" s="12">
        <f>'[3]Table 6'!B12</f>
        <v>12017.998762678231</v>
      </c>
      <c r="C12" s="12">
        <f>'[3]Table 6'!C12</f>
        <v>12884.449472957076</v>
      </c>
      <c r="D12" s="12">
        <f>'[3]Table 6'!D12</f>
        <v>14426.393828363054</v>
      </c>
      <c r="E12" s="12">
        <f>'[3]Table 6'!E12</f>
        <v>16159.745449538481</v>
      </c>
      <c r="F12" s="12">
        <f>'[3]Table 6'!F12</f>
        <v>17742.53494779922</v>
      </c>
      <c r="G12" s="12">
        <f>'[3]Table 6'!G12</f>
        <v>22197.346961173138</v>
      </c>
      <c r="H12" s="12">
        <f>'[3]Table 6'!H12</f>
        <v>24847.15777691242</v>
      </c>
      <c r="I12" s="12">
        <f>'[3]Table 6'!I12</f>
        <v>30202.189867151927</v>
      </c>
      <c r="J12" s="12">
        <f>'[3]Table 6'!J12</f>
        <v>32722.672040330966</v>
      </c>
      <c r="K12" s="12">
        <f>'[3]Table 6'!K12</f>
        <v>32060.223326152664</v>
      </c>
      <c r="L12" s="12">
        <f>'[3]Table 6'!L12</f>
        <v>35413.838240001613</v>
      </c>
      <c r="M12" s="12">
        <f>'[3]Table 6'!M12</f>
        <v>42301.182998305216</v>
      </c>
      <c r="N12" s="12">
        <f>'[3]Table 6'!N12</f>
        <v>47157.078537925925</v>
      </c>
      <c r="O12" s="12">
        <f>'[3]Table 6'!O12</f>
        <v>48639.603945031253</v>
      </c>
      <c r="P12" s="12">
        <f>'[3]Table 6'!P12</f>
        <v>59974.783629029233</v>
      </c>
      <c r="Q12" s="12">
        <f>'[3]Table 6'!Q12</f>
        <v>75650.546412455034</v>
      </c>
      <c r="R12" s="13">
        <f>'[3]Table 6'!R12</f>
        <v>87964.409195437969</v>
      </c>
    </row>
    <row r="13" spans="1:18" x14ac:dyDescent="0.2">
      <c r="A13" s="11" t="s">
        <v>53</v>
      </c>
      <c r="B13" s="12">
        <f>'[3]Table 6'!B13</f>
        <v>12755.357928515674</v>
      </c>
      <c r="C13" s="12">
        <f>'[3]Table 6'!C13</f>
        <v>14096.102668230393</v>
      </c>
      <c r="D13" s="12">
        <f>'[3]Table 6'!D13</f>
        <v>13155.142540642883</v>
      </c>
      <c r="E13" s="12">
        <f>'[3]Table 6'!E13</f>
        <v>13875.824687471231</v>
      </c>
      <c r="F13" s="12">
        <f>'[3]Table 6'!F13</f>
        <v>17926.542321891033</v>
      </c>
      <c r="G13" s="12">
        <f>'[3]Table 6'!G13</f>
        <v>22280.630298284428</v>
      </c>
      <c r="H13" s="12">
        <f>'[3]Table 6'!H13</f>
        <v>21503.479056070446</v>
      </c>
      <c r="I13" s="12">
        <f>'[3]Table 6'!I13</f>
        <v>22710.701083355852</v>
      </c>
      <c r="J13" s="12">
        <f>'[3]Table 6'!J13</f>
        <v>20282.09778748954</v>
      </c>
      <c r="K13" s="12">
        <f>'[3]Table 6'!K13</f>
        <v>34246.452021950572</v>
      </c>
      <c r="L13" s="12">
        <f>'[3]Table 6'!L13</f>
        <v>42327.50699830176</v>
      </c>
      <c r="M13" s="12">
        <f>'[3]Table 6'!M13</f>
        <v>51128.785631327526</v>
      </c>
      <c r="N13" s="12">
        <f>'[3]Table 6'!N13</f>
        <v>59026.535647359298</v>
      </c>
      <c r="O13" s="12">
        <f>'[3]Table 6'!O13</f>
        <v>63580.077986797434</v>
      </c>
      <c r="P13" s="12">
        <f>'[3]Table 6'!P13</f>
        <v>79050.444880608644</v>
      </c>
      <c r="Q13" s="12">
        <f>'[3]Table 6'!Q13</f>
        <v>97277.583322818129</v>
      </c>
      <c r="R13" s="13">
        <f>'[3]Table 6'!R13</f>
        <v>113147.20602492351</v>
      </c>
    </row>
    <row r="14" spans="1:18" x14ac:dyDescent="0.2">
      <c r="A14" s="11" t="s">
        <v>24</v>
      </c>
      <c r="B14" s="12">
        <f>'[3]Table 6'!B14</f>
        <v>25621.021946327422</v>
      </c>
      <c r="C14" s="12">
        <f>'[3]Table 6'!C14</f>
        <v>29216.606722631041</v>
      </c>
      <c r="D14" s="12">
        <f>'[3]Table 6'!D14</f>
        <v>29366.639172939002</v>
      </c>
      <c r="E14" s="12">
        <f>'[3]Table 6'!E14</f>
        <v>32429.686545889545</v>
      </c>
      <c r="F14" s="12">
        <f>'[3]Table 6'!F14</f>
        <v>41135.898069736941</v>
      </c>
      <c r="G14" s="12">
        <f>'[3]Table 6'!G14</f>
        <v>51625.060473118567</v>
      </c>
      <c r="H14" s="12">
        <f>'[3]Table 6'!H14</f>
        <v>63155.019566969153</v>
      </c>
      <c r="I14" s="12">
        <f>'[3]Table 6'!I14</f>
        <v>67934.889336438253</v>
      </c>
      <c r="J14" s="12">
        <f>'[3]Table 6'!J14</f>
        <v>65010.232643926938</v>
      </c>
      <c r="K14" s="12">
        <f>'[3]Table 6'!K14</f>
        <v>61920.151943033103</v>
      </c>
      <c r="L14" s="12">
        <f>'[3]Table 6'!L14</f>
        <v>76390.884163072507</v>
      </c>
      <c r="M14" s="12">
        <f>'[3]Table 6'!M14</f>
        <v>95719.855984398135</v>
      </c>
      <c r="N14" s="12">
        <f>'[3]Table 6'!N14</f>
        <v>106539.53356836081</v>
      </c>
      <c r="O14" s="12">
        <f>'[3]Table 6'!O14</f>
        <v>120042.47115151858</v>
      </c>
      <c r="P14" s="12">
        <f>'[3]Table 6'!P14</f>
        <v>112592.32766218823</v>
      </c>
      <c r="Q14" s="12">
        <f>'[3]Table 6'!Q14</f>
        <v>121238.91492401378</v>
      </c>
      <c r="R14" s="13">
        <f>'[3]Table 6'!R14</f>
        <v>140663.91292351831</v>
      </c>
    </row>
    <row r="15" spans="1:18" x14ac:dyDescent="0.2">
      <c r="A15" s="11" t="s">
        <v>25</v>
      </c>
      <c r="B15" s="12">
        <f>'[3]Table 6'!B15</f>
        <v>22897.161904787488</v>
      </c>
      <c r="C15" s="12">
        <f>'[3]Table 6'!C15</f>
        <v>25867.4956568696</v>
      </c>
      <c r="D15" s="12">
        <f>'[3]Table 6'!D15</f>
        <v>26472.007085748544</v>
      </c>
      <c r="E15" s="12">
        <f>'[3]Table 6'!E15</f>
        <v>29332.119295778008</v>
      </c>
      <c r="F15" s="12">
        <f>'[3]Table 6'!F15</f>
        <v>33994.248935206924</v>
      </c>
      <c r="G15" s="12">
        <f>'[3]Table 6'!G15</f>
        <v>47433.952869457687</v>
      </c>
      <c r="H15" s="12">
        <f>'[3]Table 6'!H15</f>
        <v>45625.791878469514</v>
      </c>
      <c r="I15" s="12">
        <f>'[3]Table 6'!I15</f>
        <v>49614.760708356924</v>
      </c>
      <c r="J15" s="12">
        <f>'[3]Table 6'!J15</f>
        <v>49667.30827042077</v>
      </c>
      <c r="K15" s="12">
        <f>'[3]Table 6'!K15</f>
        <v>54633.641359109657</v>
      </c>
      <c r="L15" s="12">
        <f>'[3]Table 6'!L15</f>
        <v>63389.064695648958</v>
      </c>
      <c r="M15" s="12">
        <f>'[3]Table 6'!M15</f>
        <v>73593.81934607515</v>
      </c>
      <c r="N15" s="12">
        <f>'[3]Table 6'!N15</f>
        <v>83915.322937825666</v>
      </c>
      <c r="O15" s="12">
        <f>'[3]Table 6'!O15</f>
        <v>97888.594701106544</v>
      </c>
      <c r="P15" s="12">
        <f>'[3]Table 6'!P15</f>
        <v>110927.30360706878</v>
      </c>
      <c r="Q15" s="12">
        <f>'[3]Table 6'!Q15</f>
        <v>119365.29203563379</v>
      </c>
      <c r="R15" s="13">
        <f>'[3]Table 6'!R15</f>
        <v>138787.7909598258</v>
      </c>
    </row>
    <row r="16" spans="1:18" x14ac:dyDescent="0.2">
      <c r="A16" s="8" t="s">
        <v>26</v>
      </c>
      <c r="B16" s="14">
        <f>'[3]Table 6'!B16</f>
        <v>75221.26395822168</v>
      </c>
      <c r="C16" s="14">
        <f>'[3]Table 6'!C16</f>
        <v>81458.638780094203</v>
      </c>
      <c r="D16" s="14">
        <f>'[3]Table 6'!D16</f>
        <v>87949.423083027315</v>
      </c>
      <c r="E16" s="14">
        <f>'[3]Table 6'!E16</f>
        <v>95451.915419195066</v>
      </c>
      <c r="F16" s="14">
        <f>'[3]Table 6'!F16</f>
        <v>107027.6653030405</v>
      </c>
      <c r="G16" s="14">
        <f>'[3]Table 6'!G16</f>
        <v>118155.04331096944</v>
      </c>
      <c r="H16" s="14">
        <f>'[3]Table 6'!H16</f>
        <v>130855.49782003314</v>
      </c>
      <c r="I16" s="14">
        <f>'[3]Table 6'!I16</f>
        <v>143378.70694309624</v>
      </c>
      <c r="J16" s="14">
        <f>'[3]Table 6'!J16</f>
        <v>160948.11158106598</v>
      </c>
      <c r="K16" s="14">
        <f>'[3]Table 6'!K16</f>
        <v>167142.88933609039</v>
      </c>
      <c r="L16" s="14">
        <f>'[3]Table 6'!L16</f>
        <v>186668.86330645508</v>
      </c>
      <c r="M16" s="14">
        <f>'[3]Table 6'!M16</f>
        <v>200482.8948720331</v>
      </c>
      <c r="N16" s="14">
        <f>'[3]Table 6'!N16</f>
        <v>217053.95109517139</v>
      </c>
      <c r="O16" s="14">
        <f>'[3]Table 6'!O16</f>
        <v>236087.300209668</v>
      </c>
      <c r="P16" s="14">
        <f>'[3]Table 6'!P16</f>
        <v>258745.3466213533</v>
      </c>
      <c r="Q16" s="14">
        <f>'[3]Table 6'!Q16</f>
        <v>270734.02519867592</v>
      </c>
      <c r="R16" s="15">
        <f>'[3]Table 6'!R16</f>
        <v>294575.86844839103</v>
      </c>
    </row>
    <row r="17" spans="1:41" ht="13.5" thickBot="1" x14ac:dyDescent="0.25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</row>
    <row r="18" spans="1:41" ht="13.5" thickBot="1" x14ac:dyDescent="0.25">
      <c r="A18" s="17" t="s">
        <v>27</v>
      </c>
      <c r="B18" s="18">
        <f t="shared" ref="B18:O18" si="1">B8+B16</f>
        <v>205156.36538030676</v>
      </c>
      <c r="C18" s="18">
        <f t="shared" si="1"/>
        <v>229940.79242193192</v>
      </c>
      <c r="D18" s="18">
        <f t="shared" si="1"/>
        <v>239398.94278110168</v>
      </c>
      <c r="E18" s="18">
        <f t="shared" si="1"/>
        <v>260346.57315484894</v>
      </c>
      <c r="F18" s="18">
        <f t="shared" si="1"/>
        <v>305021.35259396164</v>
      </c>
      <c r="G18" s="18">
        <f t="shared" si="1"/>
        <v>357841.60150145582</v>
      </c>
      <c r="H18" s="18">
        <f t="shared" si="1"/>
        <v>396448.68659218086</v>
      </c>
      <c r="I18" s="18">
        <f t="shared" si="1"/>
        <v>440951.70531789254</v>
      </c>
      <c r="J18" s="18">
        <f t="shared" si="1"/>
        <v>435861.32457301515</v>
      </c>
      <c r="K18" s="18">
        <f t="shared" si="1"/>
        <v>466108.90195074212</v>
      </c>
      <c r="L18" s="18">
        <f t="shared" si="1"/>
        <v>558578.39291435131</v>
      </c>
      <c r="M18" s="18">
        <f t="shared" si="1"/>
        <v>660096.2059424473</v>
      </c>
      <c r="N18" s="18">
        <f t="shared" si="1"/>
        <v>744056.48379964719</v>
      </c>
      <c r="O18" s="18">
        <f t="shared" si="1"/>
        <v>834150.83767005231</v>
      </c>
      <c r="P18" s="18">
        <f>P8+P16</f>
        <v>952200.52597665915</v>
      </c>
      <c r="Q18" s="18">
        <f>Q8+Q16</f>
        <v>1093432.6871385588</v>
      </c>
      <c r="R18" s="19">
        <f>R8+R16</f>
        <v>1243474.4211652109</v>
      </c>
    </row>
    <row r="19" spans="1:41" x14ac:dyDescent="0.2">
      <c r="A19" s="20"/>
      <c r="B19" s="1"/>
      <c r="C19" s="21"/>
      <c r="D19" s="21"/>
      <c r="E19" s="21"/>
      <c r="F19" s="21"/>
      <c r="G19" s="21"/>
      <c r="H19" s="21"/>
      <c r="I19" s="21"/>
      <c r="J19" s="21"/>
      <c r="K19" s="21"/>
    </row>
    <row r="20" spans="1:41" ht="13.5" thickBot="1" x14ac:dyDescent="0.25">
      <c r="A20" s="20"/>
      <c r="B20" s="1"/>
      <c r="C20" s="21"/>
      <c r="D20" s="21"/>
      <c r="E20" s="21"/>
      <c r="F20" s="21"/>
      <c r="G20" s="21"/>
      <c r="H20" s="21"/>
      <c r="I20" s="21"/>
      <c r="J20" s="21"/>
      <c r="K20" s="21"/>
    </row>
    <row r="21" spans="1:41" ht="13.5" thickBot="1" x14ac:dyDescent="0.25">
      <c r="A21" s="46" t="s">
        <v>2</v>
      </c>
      <c r="B21" s="49" t="s">
        <v>28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41" x14ac:dyDescent="0.2">
      <c r="A22" s="47"/>
      <c r="B22" s="53" t="s">
        <v>29</v>
      </c>
      <c r="C22" s="53" t="s">
        <v>30</v>
      </c>
      <c r="D22" s="53" t="s">
        <v>31</v>
      </c>
      <c r="E22" s="53" t="s">
        <v>32</v>
      </c>
      <c r="F22" s="53" t="s">
        <v>33</v>
      </c>
      <c r="G22" s="53" t="s">
        <v>34</v>
      </c>
      <c r="H22" s="53" t="s">
        <v>35</v>
      </c>
      <c r="I22" s="53" t="s">
        <v>36</v>
      </c>
      <c r="J22" s="52" t="s">
        <v>37</v>
      </c>
      <c r="K22" s="52" t="s">
        <v>38</v>
      </c>
      <c r="L22" s="52" t="s">
        <v>39</v>
      </c>
      <c r="M22" s="52" t="s">
        <v>40</v>
      </c>
      <c r="N22" s="52" t="s">
        <v>41</v>
      </c>
      <c r="O22" s="52" t="s">
        <v>42</v>
      </c>
      <c r="P22" s="52" t="s">
        <v>43</v>
      </c>
      <c r="Q22" s="45" t="s">
        <v>44</v>
      </c>
    </row>
    <row r="23" spans="1:41" ht="13.5" thickBot="1" x14ac:dyDescent="0.25">
      <c r="A23" s="48"/>
      <c r="B23" s="44"/>
      <c r="C23" s="44"/>
      <c r="D23" s="44"/>
      <c r="E23" s="44"/>
      <c r="F23" s="44"/>
      <c r="G23" s="44"/>
      <c r="H23" s="44"/>
      <c r="I23" s="44"/>
      <c r="J23" s="40"/>
      <c r="K23" s="40"/>
      <c r="L23" s="40"/>
      <c r="M23" s="40"/>
      <c r="N23" s="40"/>
      <c r="O23" s="40"/>
      <c r="P23" s="40"/>
      <c r="Q23" s="42"/>
    </row>
    <row r="24" spans="1:41" ht="13.5" thickTop="1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5"/>
      <c r="N24" s="5"/>
      <c r="O24" s="5"/>
      <c r="P24" s="5"/>
      <c r="Q24" s="7"/>
    </row>
    <row r="25" spans="1:41" x14ac:dyDescent="0.2">
      <c r="A25" s="8" t="s">
        <v>45</v>
      </c>
      <c r="B25" s="22">
        <f t="shared" ref="B25:Q33" si="2">((C8/B8)-1)*100</f>
        <v>14.274089154326241</v>
      </c>
      <c r="C25" s="22">
        <f t="shared" si="2"/>
        <v>1.9984664711924838</v>
      </c>
      <c r="D25" s="22">
        <f t="shared" si="2"/>
        <v>8.8776366305970189</v>
      </c>
      <c r="E25" s="22">
        <f t="shared" si="2"/>
        <v>20.072833171059436</v>
      </c>
      <c r="F25" s="22">
        <f t="shared" si="2"/>
        <v>21.057676873457098</v>
      </c>
      <c r="G25" s="22">
        <f t="shared" si="2"/>
        <v>10.808545450876972</v>
      </c>
      <c r="H25" s="22">
        <f t="shared" si="2"/>
        <v>12.040899749911894</v>
      </c>
      <c r="I25" s="22">
        <f t="shared" si="2"/>
        <v>-7.6148661023023649</v>
      </c>
      <c r="J25" s="22">
        <f t="shared" si="2"/>
        <v>8.7492337530560746</v>
      </c>
      <c r="K25" s="22">
        <f t="shared" si="2"/>
        <v>24.398598474557719</v>
      </c>
      <c r="L25" s="22">
        <f t="shared" si="2"/>
        <v>23.582020486268252</v>
      </c>
      <c r="M25" s="22">
        <f t="shared" si="2"/>
        <v>14.66215621064495</v>
      </c>
      <c r="N25" s="22">
        <f t="shared" si="2"/>
        <v>13.483996820895161</v>
      </c>
      <c r="O25" s="22">
        <f t="shared" si="2"/>
        <v>15.950084885628101</v>
      </c>
      <c r="P25" s="22">
        <f t="shared" si="2"/>
        <v>18.637611547545507</v>
      </c>
      <c r="Q25" s="23">
        <f t="shared" si="2"/>
        <v>15.339746691621436</v>
      </c>
    </row>
    <row r="26" spans="1:41" x14ac:dyDescent="0.2">
      <c r="A26" s="11" t="s">
        <v>46</v>
      </c>
      <c r="B26" s="24">
        <f t="shared" si="2"/>
        <v>10.81306894643248</v>
      </c>
      <c r="C26" s="24">
        <f t="shared" si="2"/>
        <v>-1.1885707003008283</v>
      </c>
      <c r="D26" s="24">
        <f t="shared" si="2"/>
        <v>6.7360070316622389</v>
      </c>
      <c r="E26" s="24">
        <f t="shared" si="2"/>
        <v>18.42217752196995</v>
      </c>
      <c r="F26" s="24">
        <f t="shared" si="2"/>
        <v>6.7883615400432085</v>
      </c>
      <c r="G26" s="24">
        <f t="shared" si="2"/>
        <v>13.18392136978439</v>
      </c>
      <c r="H26" s="24">
        <f t="shared" si="2"/>
        <v>17.025537277002243</v>
      </c>
      <c r="I26" s="24">
        <f t="shared" si="2"/>
        <v>-17.009909519749588</v>
      </c>
      <c r="J26" s="24">
        <f t="shared" si="2"/>
        <v>14.610363862868736</v>
      </c>
      <c r="K26" s="24">
        <f t="shared" si="2"/>
        <v>22.363706287757388</v>
      </c>
      <c r="L26" s="24">
        <f t="shared" si="2"/>
        <v>27.787597523947017</v>
      </c>
      <c r="M26" s="24">
        <f t="shared" si="2"/>
        <v>19.680468531849083</v>
      </c>
      <c r="N26" s="24">
        <f t="shared" si="2"/>
        <v>19.853863127698613</v>
      </c>
      <c r="O26" s="24">
        <f t="shared" si="2"/>
        <v>26.11267723075288</v>
      </c>
      <c r="P26" s="24">
        <f t="shared" si="2"/>
        <v>25.543414966991641</v>
      </c>
      <c r="Q26" s="25">
        <f t="shared" si="2"/>
        <v>12.494636167601891</v>
      </c>
    </row>
    <row r="27" spans="1:41" x14ac:dyDescent="0.2">
      <c r="A27" s="11" t="s">
        <v>47</v>
      </c>
      <c r="B27" s="24">
        <f t="shared" si="2"/>
        <v>13.710656673255484</v>
      </c>
      <c r="C27" s="24">
        <f t="shared" si="2"/>
        <v>-6.516781684690887</v>
      </c>
      <c r="D27" s="24">
        <f t="shared" si="2"/>
        <v>4.9042920420400371</v>
      </c>
      <c r="E27" s="24">
        <f t="shared" si="2"/>
        <v>32.355556888913164</v>
      </c>
      <c r="F27" s="24">
        <f t="shared" si="2"/>
        <v>16.692045217084782</v>
      </c>
      <c r="G27" s="24">
        <f t="shared" si="2"/>
        <v>31.138935955647518</v>
      </c>
      <c r="H27" s="24">
        <f t="shared" si="2"/>
        <v>12.953420525429671</v>
      </c>
      <c r="I27" s="24">
        <f t="shared" si="2"/>
        <v>-19.962431049022399</v>
      </c>
      <c r="J27" s="24">
        <f t="shared" si="2"/>
        <v>4.0043966269265541</v>
      </c>
      <c r="K27" s="24">
        <f t="shared" si="2"/>
        <v>12.250599666913974</v>
      </c>
      <c r="L27" s="24">
        <f t="shared" si="2"/>
        <v>13.900672789764501</v>
      </c>
      <c r="M27" s="24">
        <f t="shared" si="2"/>
        <v>17.118986303775753</v>
      </c>
      <c r="N27" s="24">
        <f t="shared" si="2"/>
        <v>18.479414253261204</v>
      </c>
      <c r="O27" s="24">
        <f t="shared" si="2"/>
        <v>19.682842763865249</v>
      </c>
      <c r="P27" s="24">
        <f t="shared" si="2"/>
        <v>18.622399889629683</v>
      </c>
      <c r="Q27" s="25">
        <f t="shared" si="2"/>
        <v>17.734402904289006</v>
      </c>
    </row>
    <row r="28" spans="1:41" x14ac:dyDescent="0.2">
      <c r="A28" s="11" t="s">
        <v>48</v>
      </c>
      <c r="B28" s="24">
        <f t="shared" si="2"/>
        <v>43.967097608868414</v>
      </c>
      <c r="C28" s="24">
        <f t="shared" si="2"/>
        <v>18.124354989340773</v>
      </c>
      <c r="D28" s="24">
        <f t="shared" si="2"/>
        <v>10.360749109958988</v>
      </c>
      <c r="E28" s="24">
        <f t="shared" si="2"/>
        <v>15.455306863093309</v>
      </c>
      <c r="F28" s="24">
        <f t="shared" si="2"/>
        <v>15.284373873702894</v>
      </c>
      <c r="G28" s="24">
        <f t="shared" si="2"/>
        <v>10.22001760038258</v>
      </c>
      <c r="H28" s="24">
        <f t="shared" si="2"/>
        <v>11.947441213859221</v>
      </c>
      <c r="I28" s="24">
        <f t="shared" si="2"/>
        <v>-9.7014663807158072</v>
      </c>
      <c r="J28" s="24">
        <f t="shared" si="2"/>
        <v>-3.1700993478096406</v>
      </c>
      <c r="K28" s="24">
        <f t="shared" si="2"/>
        <v>72.605731263518791</v>
      </c>
      <c r="L28" s="24">
        <f t="shared" si="2"/>
        <v>32.263667605416082</v>
      </c>
      <c r="M28" s="24">
        <f t="shared" si="2"/>
        <v>12.267326132369627</v>
      </c>
      <c r="N28" s="24">
        <f t="shared" si="2"/>
        <v>8.8526285438614849</v>
      </c>
      <c r="O28" s="24">
        <f t="shared" si="2"/>
        <v>19.569425058071154</v>
      </c>
      <c r="P28" s="24">
        <f t="shared" si="2"/>
        <v>21.400048471522215</v>
      </c>
      <c r="Q28" s="25">
        <f t="shared" si="2"/>
        <v>17.701633608365562</v>
      </c>
    </row>
    <row r="29" spans="1:41" x14ac:dyDescent="0.2">
      <c r="A29" s="11" t="s">
        <v>23</v>
      </c>
      <c r="B29" s="24">
        <f t="shared" si="2"/>
        <v>7.2096089156673759</v>
      </c>
      <c r="C29" s="24">
        <f t="shared" si="2"/>
        <v>11.967483427540593</v>
      </c>
      <c r="D29" s="24">
        <f t="shared" si="2"/>
        <v>12.015141426179321</v>
      </c>
      <c r="E29" s="24">
        <f t="shared" si="2"/>
        <v>9.7946437535372475</v>
      </c>
      <c r="F29" s="24">
        <f t="shared" si="2"/>
        <v>25.108092087633118</v>
      </c>
      <c r="G29" s="24">
        <f t="shared" si="2"/>
        <v>11.937511362840979</v>
      </c>
      <c r="H29" s="24">
        <f t="shared" si="2"/>
        <v>21.551889911591093</v>
      </c>
      <c r="I29" s="24">
        <f t="shared" si="2"/>
        <v>8.3453623206320326</v>
      </c>
      <c r="J29" s="24">
        <f t="shared" si="2"/>
        <v>-2.0244334367371608</v>
      </c>
      <c r="K29" s="24">
        <f t="shared" si="2"/>
        <v>10.460360427724424</v>
      </c>
      <c r="L29" s="24">
        <f t="shared" si="2"/>
        <v>19.448173653552246</v>
      </c>
      <c r="M29" s="24">
        <f t="shared" si="2"/>
        <v>11.479337445043235</v>
      </c>
      <c r="N29" s="24">
        <f t="shared" si="2"/>
        <v>3.1438024853745139</v>
      </c>
      <c r="O29" s="24">
        <f t="shared" si="2"/>
        <v>23.304424305773818</v>
      </c>
      <c r="P29" s="24">
        <f t="shared" si="2"/>
        <v>26.137256084802885</v>
      </c>
      <c r="Q29" s="25">
        <f t="shared" si="2"/>
        <v>16.277295230422272</v>
      </c>
      <c r="AO29" t="s">
        <v>49</v>
      </c>
    </row>
    <row r="30" spans="1:41" x14ac:dyDescent="0.2">
      <c r="A30" s="11" t="s">
        <v>53</v>
      </c>
      <c r="B30" s="24">
        <f t="shared" si="2"/>
        <v>10.511227887359965</v>
      </c>
      <c r="C30" s="24">
        <f t="shared" si="2"/>
        <v>-6.6753211844025051</v>
      </c>
      <c r="D30" s="24">
        <f t="shared" si="2"/>
        <v>5.478330201301862</v>
      </c>
      <c r="E30" s="24">
        <f t="shared" si="2"/>
        <v>29.192626208929241</v>
      </c>
      <c r="F30" s="24">
        <f t="shared" si="2"/>
        <v>24.2884985749672</v>
      </c>
      <c r="G30" s="24">
        <f t="shared" si="2"/>
        <v>-3.4880128246363884</v>
      </c>
      <c r="H30" s="24">
        <f t="shared" si="2"/>
        <v>5.6140777226678873</v>
      </c>
      <c r="I30" s="24">
        <f t="shared" si="2"/>
        <v>-10.693651802965165</v>
      </c>
      <c r="J30" s="24">
        <f t="shared" si="2"/>
        <v>68.850640504625531</v>
      </c>
      <c r="K30" s="24">
        <f t="shared" si="2"/>
        <v>23.596765501931593</v>
      </c>
      <c r="L30" s="24">
        <f t="shared" si="2"/>
        <v>20.793283746616332</v>
      </c>
      <c r="M30" s="24">
        <f t="shared" si="2"/>
        <v>15.446778010688123</v>
      </c>
      <c r="N30" s="24">
        <f t="shared" si="2"/>
        <v>7.7143987691268956</v>
      </c>
      <c r="O30" s="24">
        <f t="shared" si="2"/>
        <v>24.332098015078984</v>
      </c>
      <c r="P30" s="24">
        <f t="shared" si="2"/>
        <v>23.057603875270118</v>
      </c>
      <c r="Q30" s="25">
        <f t="shared" si="2"/>
        <v>16.313750979443675</v>
      </c>
    </row>
    <row r="31" spans="1:41" x14ac:dyDescent="0.2">
      <c r="A31" s="11" t="s">
        <v>24</v>
      </c>
      <c r="B31" s="24">
        <f t="shared" si="2"/>
        <v>14.033728958336965</v>
      </c>
      <c r="C31" s="24">
        <f t="shared" si="2"/>
        <v>0.513517711801037</v>
      </c>
      <c r="D31" s="24">
        <f t="shared" si="2"/>
        <v>10.430364043063879</v>
      </c>
      <c r="E31" s="24">
        <f t="shared" si="2"/>
        <v>26.846425146686805</v>
      </c>
      <c r="F31" s="24">
        <f t="shared" si="2"/>
        <v>25.498804926051545</v>
      </c>
      <c r="G31" s="24">
        <f t="shared" si="2"/>
        <v>22.334035036829249</v>
      </c>
      <c r="H31" s="24">
        <f t="shared" si="2"/>
        <v>7.5684716784871764</v>
      </c>
      <c r="I31" s="24">
        <f t="shared" si="2"/>
        <v>-4.3050878879442251</v>
      </c>
      <c r="J31" s="24">
        <f t="shared" si="2"/>
        <v>-4.7532220317050395</v>
      </c>
      <c r="K31" s="24">
        <f t="shared" si="2"/>
        <v>23.369988228311467</v>
      </c>
      <c r="L31" s="24">
        <f t="shared" si="2"/>
        <v>25.302720387505715</v>
      </c>
      <c r="M31" s="24">
        <f t="shared" si="2"/>
        <v>11.303482932241593</v>
      </c>
      <c r="N31" s="24">
        <f t="shared" si="2"/>
        <v>12.674109911034703</v>
      </c>
      <c r="O31" s="24">
        <f t="shared" si="2"/>
        <v>-6.2062563506600217</v>
      </c>
      <c r="P31" s="24">
        <f t="shared" si="2"/>
        <v>7.6795528091114562</v>
      </c>
      <c r="Q31" s="25">
        <f t="shared" si="2"/>
        <v>16.02208169850341</v>
      </c>
    </row>
    <row r="32" spans="1:41" x14ac:dyDescent="0.2">
      <c r="A32" s="11" t="s">
        <v>25</v>
      </c>
      <c r="B32" s="24">
        <f t="shared" si="2"/>
        <v>12.972497484332557</v>
      </c>
      <c r="C32" s="24">
        <f t="shared" si="2"/>
        <v>2.3369538238171339</v>
      </c>
      <c r="D32" s="24">
        <f t="shared" si="2"/>
        <v>10.804289228107788</v>
      </c>
      <c r="E32" s="24">
        <f t="shared" si="2"/>
        <v>15.894281597647719</v>
      </c>
      <c r="F32" s="24">
        <f t="shared" si="2"/>
        <v>39.535228326023187</v>
      </c>
      <c r="G32" s="24">
        <f t="shared" si="2"/>
        <v>-3.8119551114881522</v>
      </c>
      <c r="H32" s="24">
        <f t="shared" si="2"/>
        <v>8.742793638546754</v>
      </c>
      <c r="I32" s="24">
        <f t="shared" si="2"/>
        <v>0.10591114683133895</v>
      </c>
      <c r="J32" s="24">
        <f t="shared" si="2"/>
        <v>9.9991991948687353</v>
      </c>
      <c r="K32" s="24">
        <f t="shared" si="2"/>
        <v>16.025699768004607</v>
      </c>
      <c r="L32" s="24">
        <f t="shared" si="2"/>
        <v>16.098604229960589</v>
      </c>
      <c r="M32" s="24">
        <f t="shared" si="2"/>
        <v>14.024959817907545</v>
      </c>
      <c r="N32" s="24">
        <f t="shared" si="2"/>
        <v>16.651633186985304</v>
      </c>
      <c r="O32" s="24">
        <f t="shared" si="2"/>
        <v>13.31994697214185</v>
      </c>
      <c r="P32" s="24">
        <f t="shared" si="2"/>
        <v>7.6067732237091068</v>
      </c>
      <c r="Q32" s="25">
        <f t="shared" si="2"/>
        <v>16.271479416641377</v>
      </c>
    </row>
    <row r="33" spans="1:18" x14ac:dyDescent="0.2">
      <c r="A33" s="8" t="s">
        <v>26</v>
      </c>
      <c r="B33" s="22">
        <f t="shared" si="2"/>
        <v>8.2920367109715176</v>
      </c>
      <c r="C33" s="22">
        <f t="shared" si="2"/>
        <v>7.9681963756546903</v>
      </c>
      <c r="D33" s="22">
        <f t="shared" si="2"/>
        <v>8.530462251111226</v>
      </c>
      <c r="E33" s="22">
        <f t="shared" si="2"/>
        <v>12.127310209552466</v>
      </c>
      <c r="F33" s="22">
        <f t="shared" si="2"/>
        <v>10.396730580287471</v>
      </c>
      <c r="G33" s="22">
        <f t="shared" si="2"/>
        <v>10.748973681671515</v>
      </c>
      <c r="H33" s="22">
        <f t="shared" si="2"/>
        <v>9.570258286194754</v>
      </c>
      <c r="I33" s="22">
        <f t="shared" si="2"/>
        <v>12.253845087989701</v>
      </c>
      <c r="J33" s="22">
        <f t="shared" si="2"/>
        <v>3.8489285112887073</v>
      </c>
      <c r="K33" s="24">
        <f t="shared" si="2"/>
        <v>11.682204398837403</v>
      </c>
      <c r="L33" s="22">
        <f t="shared" si="2"/>
        <v>7.4002869685339423</v>
      </c>
      <c r="M33" s="22">
        <f t="shared" si="2"/>
        <v>8.2655711020710676</v>
      </c>
      <c r="N33" s="22">
        <f t="shared" si="2"/>
        <v>8.7689484657899932</v>
      </c>
      <c r="O33" s="22">
        <f t="shared" si="2"/>
        <v>9.5973169211400986</v>
      </c>
      <c r="P33" s="22">
        <f t="shared" si="2"/>
        <v>4.6333890575689374</v>
      </c>
      <c r="Q33" s="23">
        <f t="shared" si="2"/>
        <v>8.80637120961023</v>
      </c>
    </row>
    <row r="34" spans="1:18" ht="13.5" thickBot="1" x14ac:dyDescent="0.25">
      <c r="A34" s="16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6"/>
      <c r="M34" s="5"/>
      <c r="N34" s="5"/>
      <c r="O34" s="5"/>
      <c r="P34" s="5"/>
      <c r="Q34" s="7"/>
    </row>
    <row r="35" spans="1:18" ht="13.5" thickBot="1" x14ac:dyDescent="0.25">
      <c r="A35" s="17" t="s">
        <v>27</v>
      </c>
      <c r="B35" s="27">
        <f t="shared" ref="B35:M35" si="3">((C18/B18)-1)*100</f>
        <v>12.080749722623164</v>
      </c>
      <c r="C35" s="27">
        <f t="shared" si="3"/>
        <v>4.1132981492968179</v>
      </c>
      <c r="D35" s="27">
        <f t="shared" si="3"/>
        <v>8.7500930999937943</v>
      </c>
      <c r="E35" s="27">
        <f t="shared" si="3"/>
        <v>17.159734002928872</v>
      </c>
      <c r="F35" s="27">
        <f t="shared" si="3"/>
        <v>17.316902065478491</v>
      </c>
      <c r="G35" s="27">
        <f t="shared" si="3"/>
        <v>10.788875560788579</v>
      </c>
      <c r="H35" s="27">
        <f t="shared" si="3"/>
        <v>11.225417117219783</v>
      </c>
      <c r="I35" s="27">
        <f t="shared" si="3"/>
        <v>-1.1544077692607235</v>
      </c>
      <c r="J35" s="27">
        <f t="shared" si="3"/>
        <v>6.9397250162900992</v>
      </c>
      <c r="K35" s="27">
        <f t="shared" si="3"/>
        <v>19.838602218625145</v>
      </c>
      <c r="L35" s="27">
        <f t="shared" si="3"/>
        <v>18.17431793206903</v>
      </c>
      <c r="M35" s="27">
        <f t="shared" si="3"/>
        <v>12.719400157334082</v>
      </c>
      <c r="N35" s="27">
        <f>((O18/N18)-1)*100</f>
        <v>12.108536896328538</v>
      </c>
      <c r="O35" s="28">
        <f>((P18/O18)-1)*100</f>
        <v>14.152079333318524</v>
      </c>
      <c r="P35" s="28">
        <f>((Q18/P18)-1)*100</f>
        <v>14.832186846046923</v>
      </c>
      <c r="Q35" s="29">
        <f>((R18/Q18)-1)*100</f>
        <v>13.722082373383348</v>
      </c>
    </row>
    <row r="36" spans="1:18" x14ac:dyDescent="0.2">
      <c r="L36" s="30"/>
    </row>
    <row r="37" spans="1:18" ht="13.5" thickBo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8" ht="13.5" thickBot="1" x14ac:dyDescent="0.25">
      <c r="A38" s="46" t="s">
        <v>2</v>
      </c>
      <c r="B38" s="49" t="s">
        <v>50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 x14ac:dyDescent="0.2">
      <c r="A39" s="47"/>
      <c r="B39" s="43" t="s">
        <v>4</v>
      </c>
      <c r="C39" s="43" t="s">
        <v>5</v>
      </c>
      <c r="D39" s="43" t="s">
        <v>6</v>
      </c>
      <c r="E39" s="43" t="s">
        <v>7</v>
      </c>
      <c r="F39" s="43" t="s">
        <v>8</v>
      </c>
      <c r="G39" s="43" t="s">
        <v>9</v>
      </c>
      <c r="H39" s="43" t="s">
        <v>10</v>
      </c>
      <c r="I39" s="43" t="s">
        <v>11</v>
      </c>
      <c r="J39" s="39" t="s">
        <v>12</v>
      </c>
      <c r="K39" s="39" t="s">
        <v>13</v>
      </c>
      <c r="L39" s="39" t="s">
        <v>14</v>
      </c>
      <c r="M39" s="39" t="s">
        <v>15</v>
      </c>
      <c r="N39" s="39" t="s">
        <v>16</v>
      </c>
      <c r="O39" s="39" t="s">
        <v>17</v>
      </c>
      <c r="P39" s="39" t="s">
        <v>18</v>
      </c>
      <c r="Q39" s="39">
        <v>2015</v>
      </c>
      <c r="R39" s="41">
        <v>2016</v>
      </c>
    </row>
    <row r="40" spans="1:18" ht="13.5" thickBot="1" x14ac:dyDescent="0.25">
      <c r="A40" s="48"/>
      <c r="B40" s="44"/>
      <c r="C40" s="44"/>
      <c r="D40" s="44"/>
      <c r="E40" s="44"/>
      <c r="F40" s="44"/>
      <c r="G40" s="44"/>
      <c r="H40" s="44"/>
      <c r="I40" s="44"/>
      <c r="J40" s="40"/>
      <c r="K40" s="40"/>
      <c r="L40" s="40"/>
      <c r="M40" s="40"/>
      <c r="N40" s="40"/>
      <c r="O40" s="40"/>
      <c r="P40" s="40"/>
      <c r="Q40" s="40"/>
      <c r="R40" s="42"/>
    </row>
    <row r="41" spans="1:18" ht="13.5" thickTop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5"/>
      <c r="L41" s="5"/>
      <c r="M41" s="5"/>
      <c r="N41" s="5"/>
      <c r="O41" s="5"/>
      <c r="P41" s="5"/>
      <c r="Q41" s="5"/>
      <c r="R41" s="7"/>
    </row>
    <row r="42" spans="1:18" x14ac:dyDescent="0.2">
      <c r="A42" s="8" t="s">
        <v>45</v>
      </c>
      <c r="B42" s="24">
        <f t="shared" ref="B42:R50" si="4">B8/B$18*100</f>
        <v>63.334667282303947</v>
      </c>
      <c r="C42" s="24">
        <f t="shared" si="4"/>
        <v>64.574081039687414</v>
      </c>
      <c r="D42" s="24">
        <f t="shared" si="4"/>
        <v>63.262401219772599</v>
      </c>
      <c r="E42" s="24">
        <f t="shared" si="4"/>
        <v>63.336596190792882</v>
      </c>
      <c r="F42" s="24">
        <f t="shared" si="4"/>
        <v>64.911418694836868</v>
      </c>
      <c r="G42" s="24">
        <f t="shared" si="4"/>
        <v>66.981188655760931</v>
      </c>
      <c r="H42" s="24">
        <f t="shared" si="4"/>
        <v>66.993080757853122</v>
      </c>
      <c r="I42" s="24">
        <f t="shared" si="4"/>
        <v>67.484260699313737</v>
      </c>
      <c r="J42" s="24">
        <f t="shared" si="4"/>
        <v>63.073550575120116</v>
      </c>
      <c r="K42" s="24">
        <f t="shared" si="4"/>
        <v>64.14080730134738</v>
      </c>
      <c r="L42" s="24">
        <f t="shared" si="4"/>
        <v>66.581438581517475</v>
      </c>
      <c r="M42" s="24">
        <f t="shared" si="4"/>
        <v>69.628230996147707</v>
      </c>
      <c r="N42" s="24">
        <f t="shared" si="4"/>
        <v>70.828296531098061</v>
      </c>
      <c r="O42" s="24">
        <f t="shared" si="4"/>
        <v>71.697289081539935</v>
      </c>
      <c r="P42" s="24">
        <f t="shared" si="4"/>
        <v>72.826590664192111</v>
      </c>
      <c r="Q42" s="24">
        <f t="shared" si="4"/>
        <v>75.239991598644352</v>
      </c>
      <c r="R42" s="25">
        <f t="shared" si="4"/>
        <v>76.310259106708784</v>
      </c>
    </row>
    <row r="43" spans="1:18" x14ac:dyDescent="0.2">
      <c r="A43" s="11" t="s">
        <v>46</v>
      </c>
      <c r="B43" s="24">
        <f t="shared" si="4"/>
        <v>18.791987427305692</v>
      </c>
      <c r="C43" s="24">
        <f t="shared" si="4"/>
        <v>18.579442085960569</v>
      </c>
      <c r="D43" s="24">
        <f t="shared" si="4"/>
        <v>17.63330199637084</v>
      </c>
      <c r="E43" s="24">
        <f t="shared" si="4"/>
        <v>17.306727674665034</v>
      </c>
      <c r="F43" s="24">
        <f t="shared" si="4"/>
        <v>17.493214665051543</v>
      </c>
      <c r="G43" s="24">
        <f t="shared" si="4"/>
        <v>15.923295784834792</v>
      </c>
      <c r="H43" s="24">
        <f t="shared" si="4"/>
        <v>16.267527303042989</v>
      </c>
      <c r="I43" s="24">
        <f t="shared" si="4"/>
        <v>17.115837118422263</v>
      </c>
      <c r="J43" s="24">
        <f t="shared" si="4"/>
        <v>14.370341044518101</v>
      </c>
      <c r="K43" s="24">
        <f t="shared" si="4"/>
        <v>15.401105769580489</v>
      </c>
      <c r="L43" s="24">
        <f t="shared" si="4"/>
        <v>15.725620526327708</v>
      </c>
      <c r="M43" s="24">
        <f t="shared" si="4"/>
        <v>17.00487298592104</v>
      </c>
      <c r="N43" s="24">
        <f t="shared" si="4"/>
        <v>18.055021260217348</v>
      </c>
      <c r="O43" s="24">
        <f t="shared" si="4"/>
        <v>19.302402000758303</v>
      </c>
      <c r="P43" s="24">
        <f t="shared" si="4"/>
        <v>21.324864229515246</v>
      </c>
      <c r="Q43" s="24">
        <f t="shared" si="4"/>
        <v>23.313988461005707</v>
      </c>
      <c r="R43" s="25">
        <f t="shared" si="4"/>
        <v>23.062351610177235</v>
      </c>
    </row>
    <row r="44" spans="1:18" x14ac:dyDescent="0.2">
      <c r="A44" s="11" t="s">
        <v>47</v>
      </c>
      <c r="B44" s="24">
        <f t="shared" si="4"/>
        <v>3.7838223319527486</v>
      </c>
      <c r="C44" s="24">
        <f t="shared" si="4"/>
        <v>3.838847644810401</v>
      </c>
      <c r="D44" s="24">
        <f t="shared" si="4"/>
        <v>3.4468971672034652</v>
      </c>
      <c r="E44" s="24">
        <f t="shared" si="4"/>
        <v>3.3250022759494393</v>
      </c>
      <c r="F44" s="24">
        <f t="shared" si="4"/>
        <v>3.7562609000050333</v>
      </c>
      <c r="G44" s="24">
        <f t="shared" si="4"/>
        <v>3.7362541890674081</v>
      </c>
      <c r="H44" s="24">
        <f t="shared" si="4"/>
        <v>4.422541490145286</v>
      </c>
      <c r="I44" s="24">
        <f t="shared" si="4"/>
        <v>4.4912503065830496</v>
      </c>
      <c r="J44" s="24">
        <f t="shared" si="4"/>
        <v>3.6366695567984211</v>
      </c>
      <c r="K44" s="24">
        <f t="shared" si="4"/>
        <v>3.53684865870673</v>
      </c>
      <c r="L44" s="24">
        <f t="shared" si="4"/>
        <v>3.3129006473779414</v>
      </c>
      <c r="M44" s="24">
        <f t="shared" si="4"/>
        <v>3.1930932136955832</v>
      </c>
      <c r="N44" s="24">
        <f t="shared" si="4"/>
        <v>3.3177238331600529</v>
      </c>
      <c r="O44" s="24">
        <f t="shared" si="4"/>
        <v>3.5062626566109492</v>
      </c>
      <c r="P44" s="24">
        <f t="shared" si="4"/>
        <v>3.676144006055762</v>
      </c>
      <c r="Q44" s="24">
        <f t="shared" si="4"/>
        <v>3.7974807962409152</v>
      </c>
      <c r="R44" s="25">
        <f t="shared" si="4"/>
        <v>3.9314627797439146</v>
      </c>
    </row>
    <row r="45" spans="1:18" x14ac:dyDescent="0.2">
      <c r="A45" s="11" t="s">
        <v>48</v>
      </c>
      <c r="B45" s="24">
        <f t="shared" si="4"/>
        <v>5.0341358423678049</v>
      </c>
      <c r="C45" s="24">
        <f t="shared" si="4"/>
        <v>6.4663193990767907</v>
      </c>
      <c r="D45" s="24">
        <f t="shared" si="4"/>
        <v>7.3365249372437296</v>
      </c>
      <c r="E45" s="24">
        <f t="shared" si="4"/>
        <v>7.4451834003823869</v>
      </c>
      <c r="F45" s="24">
        <f t="shared" si="4"/>
        <v>7.3368716774456679</v>
      </c>
      <c r="G45" s="24">
        <f t="shared" si="4"/>
        <v>7.2097595711651499</v>
      </c>
      <c r="H45" s="24">
        <f t="shared" si="4"/>
        <v>7.1727402485670044</v>
      </c>
      <c r="I45" s="24">
        <f t="shared" si="4"/>
        <v>7.2193023692821185</v>
      </c>
      <c r="J45" s="24">
        <f t="shared" si="4"/>
        <v>6.5950580393980589</v>
      </c>
      <c r="K45" s="24">
        <f t="shared" si="4"/>
        <v>5.971577116483755</v>
      </c>
      <c r="L45" s="24">
        <f t="shared" si="4"/>
        <v>8.6009717729082382</v>
      </c>
      <c r="M45" s="24">
        <f t="shared" si="4"/>
        <v>9.6264238420181432</v>
      </c>
      <c r="N45" s="24">
        <f t="shared" si="4"/>
        <v>9.5878159700262717</v>
      </c>
      <c r="O45" s="24">
        <f t="shared" si="4"/>
        <v>9.3093621522978918</v>
      </c>
      <c r="P45" s="24">
        <f t="shared" si="4"/>
        <v>9.751159038964019</v>
      </c>
      <c r="Q45" s="24">
        <f t="shared" si="4"/>
        <v>10.308879526703063</v>
      </c>
      <c r="R45" s="25">
        <f t="shared" si="4"/>
        <v>10.669624892911516</v>
      </c>
    </row>
    <row r="46" spans="1:18" x14ac:dyDescent="0.2">
      <c r="A46" s="11" t="s">
        <v>23</v>
      </c>
      <c r="B46" s="24">
        <f t="shared" si="4"/>
        <v>5.8579702074561393</v>
      </c>
      <c r="C46" s="24">
        <f t="shared" si="4"/>
        <v>5.6033769985947686</v>
      </c>
      <c r="D46" s="24">
        <f t="shared" si="4"/>
        <v>6.0260891968742163</v>
      </c>
      <c r="E46" s="24">
        <f t="shared" si="4"/>
        <v>6.2070129265450271</v>
      </c>
      <c r="F46" s="24">
        <f t="shared" si="4"/>
        <v>5.8168173463638562</v>
      </c>
      <c r="G46" s="24">
        <f t="shared" si="4"/>
        <v>6.2031208411867205</v>
      </c>
      <c r="H46" s="24">
        <f t="shared" si="4"/>
        <v>6.2674334957432247</v>
      </c>
      <c r="I46" s="24">
        <f t="shared" si="4"/>
        <v>6.8493192118121993</v>
      </c>
      <c r="J46" s="24">
        <f t="shared" si="4"/>
        <v>7.5075878944724517</v>
      </c>
      <c r="K46" s="24">
        <f t="shared" si="4"/>
        <v>6.8782688320208809</v>
      </c>
      <c r="L46" s="24">
        <f t="shared" si="4"/>
        <v>6.3399942943070009</v>
      </c>
      <c r="M46" s="24">
        <f t="shared" si="4"/>
        <v>6.4083360300352012</v>
      </c>
      <c r="N46" s="24">
        <f t="shared" si="4"/>
        <v>6.3378358450840349</v>
      </c>
      <c r="O46" s="24">
        <f t="shared" si="4"/>
        <v>5.8310322004700312</v>
      </c>
      <c r="P46" s="24">
        <f t="shared" si="4"/>
        <v>6.2985455261657108</v>
      </c>
      <c r="Q46" s="24">
        <f t="shared" si="4"/>
        <v>6.9186285815569972</v>
      </c>
      <c r="R46" s="25">
        <f t="shared" si="4"/>
        <v>7.074082723230446</v>
      </c>
    </row>
    <row r="47" spans="1:18" x14ac:dyDescent="0.2">
      <c r="A47" s="11" t="s">
        <v>53</v>
      </c>
      <c r="B47" s="24">
        <f t="shared" si="4"/>
        <v>6.2173834601088513</v>
      </c>
      <c r="C47" s="24">
        <f t="shared" si="4"/>
        <v>6.1303183831621411</v>
      </c>
      <c r="D47" s="24">
        <f t="shared" si="4"/>
        <v>5.4950712763470726</v>
      </c>
      <c r="E47" s="24">
        <f t="shared" si="4"/>
        <v>5.3297512309555799</v>
      </c>
      <c r="F47" s="24">
        <f t="shared" si="4"/>
        <v>5.877143409613848</v>
      </c>
      <c r="G47" s="24">
        <f t="shared" si="4"/>
        <v>6.2263946407566539</v>
      </c>
      <c r="H47" s="24">
        <f t="shared" si="4"/>
        <v>5.424025802913218</v>
      </c>
      <c r="I47" s="24">
        <f t="shared" si="4"/>
        <v>5.1503828672083651</v>
      </c>
      <c r="J47" s="24">
        <f t="shared" si="4"/>
        <v>4.653337344706733</v>
      </c>
      <c r="K47" s="24">
        <f t="shared" si="4"/>
        <v>7.3473070088607111</v>
      </c>
      <c r="L47" s="24">
        <f t="shared" si="4"/>
        <v>7.5777200721031068</v>
      </c>
      <c r="M47" s="24">
        <f t="shared" si="4"/>
        <v>7.7456566438416043</v>
      </c>
      <c r="N47" s="24">
        <f t="shared" si="4"/>
        <v>7.9330718745881432</v>
      </c>
      <c r="O47" s="24">
        <f t="shared" si="4"/>
        <v>7.6221320072505261</v>
      </c>
      <c r="P47" s="24">
        <f t="shared" si="4"/>
        <v>8.3018694827465751</v>
      </c>
      <c r="Q47" s="24">
        <f t="shared" si="4"/>
        <v>8.8965314890473177</v>
      </c>
      <c r="R47" s="25">
        <f t="shared" si="4"/>
        <v>9.0992789316001943</v>
      </c>
    </row>
    <row r="48" spans="1:18" x14ac:dyDescent="0.2">
      <c r="A48" s="11" t="s">
        <v>24</v>
      </c>
      <c r="B48" s="24">
        <f t="shared" si="4"/>
        <v>12.488533757572027</v>
      </c>
      <c r="C48" s="24">
        <f t="shared" si="4"/>
        <v>12.706143357556046</v>
      </c>
      <c r="D48" s="24">
        <f t="shared" si="4"/>
        <v>12.266820743561455</v>
      </c>
      <c r="E48" s="24">
        <f t="shared" si="4"/>
        <v>12.456352374033752</v>
      </c>
      <c r="F48" s="24">
        <f t="shared" si="4"/>
        <v>13.486235543810022</v>
      </c>
      <c r="G48" s="24">
        <f t="shared" si="4"/>
        <v>14.426791143485463</v>
      </c>
      <c r="H48" s="24">
        <f t="shared" si="4"/>
        <v>15.930187613898065</v>
      </c>
      <c r="I48" s="24">
        <f t="shared" si="4"/>
        <v>15.406423995449202</v>
      </c>
      <c r="J48" s="24">
        <f t="shared" si="4"/>
        <v>14.915347836290179</v>
      </c>
      <c r="K48" s="24">
        <f t="shared" si="4"/>
        <v>13.284481734609042</v>
      </c>
      <c r="L48" s="24">
        <f t="shared" si="4"/>
        <v>13.675946855822218</v>
      </c>
      <c r="M48" s="24">
        <f t="shared" si="4"/>
        <v>14.500894736659612</v>
      </c>
      <c r="N48" s="24">
        <f t="shared" si="4"/>
        <v>14.31874271484056</v>
      </c>
      <c r="O48" s="24">
        <f t="shared" si="4"/>
        <v>14.39097891297704</v>
      </c>
      <c r="P48" s="24">
        <f t="shared" si="4"/>
        <v>11.824434516742553</v>
      </c>
      <c r="Q48" s="24">
        <f t="shared" si="4"/>
        <v>11.087917559999786</v>
      </c>
      <c r="R48" s="25">
        <f t="shared" si="4"/>
        <v>11.312167788036017</v>
      </c>
    </row>
    <row r="49" spans="1:18" x14ac:dyDescent="0.2">
      <c r="A49" s="11" t="s">
        <v>25</v>
      </c>
      <c r="B49" s="24">
        <f t="shared" si="4"/>
        <v>11.160834255540685</v>
      </c>
      <c r="C49" s="24">
        <f t="shared" si="4"/>
        <v>11.2496331705267</v>
      </c>
      <c r="D49" s="24">
        <f t="shared" si="4"/>
        <v>11.057695902171821</v>
      </c>
      <c r="E49" s="24">
        <f t="shared" si="4"/>
        <v>11.266566308261661</v>
      </c>
      <c r="F49" s="24">
        <f t="shared" si="4"/>
        <v>11.144875152546909</v>
      </c>
      <c r="G49" s="24">
        <f t="shared" si="4"/>
        <v>13.255572485264743</v>
      </c>
      <c r="H49" s="24">
        <f t="shared" si="4"/>
        <v>11.508624803543336</v>
      </c>
      <c r="I49" s="24">
        <f t="shared" si="4"/>
        <v>11.25174483055655</v>
      </c>
      <c r="J49" s="24">
        <f t="shared" si="4"/>
        <v>11.395208858936174</v>
      </c>
      <c r="K49" s="24">
        <f t="shared" si="4"/>
        <v>11.721218181085776</v>
      </c>
      <c r="L49" s="24">
        <f t="shared" si="4"/>
        <v>11.34828441267126</v>
      </c>
      <c r="M49" s="24">
        <f t="shared" si="4"/>
        <v>11.148953543976539</v>
      </c>
      <c r="N49" s="24">
        <f t="shared" si="4"/>
        <v>11.27808503318165</v>
      </c>
      <c r="O49" s="24">
        <f t="shared" si="4"/>
        <v>11.735119151175185</v>
      </c>
      <c r="P49" s="24">
        <f t="shared" si="4"/>
        <v>11.649573864002244</v>
      </c>
      <c r="Q49" s="24">
        <f t="shared" si="4"/>
        <v>10.916565184090562</v>
      </c>
      <c r="R49" s="25">
        <f t="shared" si="4"/>
        <v>11.161290381009465</v>
      </c>
    </row>
    <row r="50" spans="1:18" x14ac:dyDescent="0.2">
      <c r="A50" s="8" t="s">
        <v>26</v>
      </c>
      <c r="B50" s="24">
        <f t="shared" si="4"/>
        <v>36.66533271769606</v>
      </c>
      <c r="C50" s="24">
        <f t="shared" si="4"/>
        <v>35.425918960312593</v>
      </c>
      <c r="D50" s="24">
        <f t="shared" si="4"/>
        <v>36.737598780227401</v>
      </c>
      <c r="E50" s="24">
        <f t="shared" si="4"/>
        <v>36.663403809207111</v>
      </c>
      <c r="F50" s="24">
        <f t="shared" si="4"/>
        <v>35.088581305163117</v>
      </c>
      <c r="G50" s="24">
        <f t="shared" si="4"/>
        <v>33.018811344239062</v>
      </c>
      <c r="H50" s="24">
        <f t="shared" si="4"/>
        <v>33.006919242146878</v>
      </c>
      <c r="I50" s="24">
        <f t="shared" si="4"/>
        <v>32.515739300686256</v>
      </c>
      <c r="J50" s="24">
        <f t="shared" si="4"/>
        <v>36.926449424879884</v>
      </c>
      <c r="K50" s="24">
        <f t="shared" si="4"/>
        <v>35.859192698652613</v>
      </c>
      <c r="L50" s="24">
        <f t="shared" si="4"/>
        <v>33.418561418482518</v>
      </c>
      <c r="M50" s="24">
        <f t="shared" si="4"/>
        <v>30.371769003852279</v>
      </c>
      <c r="N50" s="24">
        <f t="shared" si="4"/>
        <v>29.171703468901928</v>
      </c>
      <c r="O50" s="24">
        <f t="shared" si="4"/>
        <v>28.302710918460068</v>
      </c>
      <c r="P50" s="24">
        <f t="shared" si="4"/>
        <v>27.173409335807886</v>
      </c>
      <c r="Q50" s="24">
        <f t="shared" si="4"/>
        <v>24.760008401355645</v>
      </c>
      <c r="R50" s="25">
        <f t="shared" si="4"/>
        <v>23.689740893291201</v>
      </c>
    </row>
    <row r="51" spans="1:18" ht="13.5" thickBot="1" x14ac:dyDescent="0.25">
      <c r="A51" s="16"/>
      <c r="B51" s="22"/>
      <c r="C51" s="22"/>
      <c r="D51" s="22"/>
      <c r="E51" s="22"/>
      <c r="F51" s="22"/>
      <c r="G51" s="22"/>
      <c r="H51" s="22"/>
      <c r="I51" s="22"/>
      <c r="J51" s="22"/>
      <c r="K51" s="32"/>
      <c r="L51" s="32"/>
      <c r="M51" s="32"/>
      <c r="N51" s="32"/>
      <c r="O51" s="32"/>
      <c r="P51" s="32"/>
      <c r="Q51" s="32"/>
      <c r="R51" s="33"/>
    </row>
    <row r="52" spans="1:18" ht="13.5" thickBot="1" x14ac:dyDescent="0.25">
      <c r="A52" s="17" t="s">
        <v>27</v>
      </c>
      <c r="B52" s="34">
        <f>B42+B50</f>
        <v>100</v>
      </c>
      <c r="C52" s="34">
        <f t="shared" ref="C52:N52" si="5">C42+C50</f>
        <v>100</v>
      </c>
      <c r="D52" s="34">
        <f t="shared" si="5"/>
        <v>100</v>
      </c>
      <c r="E52" s="34">
        <f t="shared" si="5"/>
        <v>100</v>
      </c>
      <c r="F52" s="34">
        <f t="shared" si="5"/>
        <v>99.999999999999986</v>
      </c>
      <c r="G52" s="34">
        <f t="shared" si="5"/>
        <v>100</v>
      </c>
      <c r="H52" s="34">
        <f t="shared" si="5"/>
        <v>100</v>
      </c>
      <c r="I52" s="34">
        <f t="shared" si="5"/>
        <v>100</v>
      </c>
      <c r="J52" s="34">
        <f t="shared" si="5"/>
        <v>100</v>
      </c>
      <c r="K52" s="34">
        <f t="shared" si="5"/>
        <v>100</v>
      </c>
      <c r="L52" s="34">
        <f t="shared" si="5"/>
        <v>100</v>
      </c>
      <c r="M52" s="34">
        <f t="shared" si="5"/>
        <v>99.999999999999986</v>
      </c>
      <c r="N52" s="34">
        <f t="shared" si="5"/>
        <v>99.999999999999986</v>
      </c>
      <c r="O52" s="34">
        <f>O42+O50</f>
        <v>100</v>
      </c>
      <c r="P52" s="34">
        <f>P42+P50</f>
        <v>100</v>
      </c>
      <c r="Q52" s="34">
        <f>Q42+Q50</f>
        <v>100</v>
      </c>
      <c r="R52" s="35">
        <f>R42+R50</f>
        <v>99.999999999999986</v>
      </c>
    </row>
    <row r="53" spans="1:18" x14ac:dyDescent="0.2">
      <c r="M53" s="36"/>
    </row>
    <row r="54" spans="1:18" x14ac:dyDescent="0.2">
      <c r="A54" t="s">
        <v>51</v>
      </c>
      <c r="M54" s="37"/>
    </row>
    <row r="55" spans="1:18" x14ac:dyDescent="0.2">
      <c r="A55" s="38" t="s">
        <v>52</v>
      </c>
    </row>
  </sheetData>
  <mergeCells count="58">
    <mergeCell ref="A1:Q1"/>
    <mergeCell ref="A2:Q2"/>
    <mergeCell ref="A4:A6"/>
    <mergeCell ref="B4:R4"/>
    <mergeCell ref="B5:B6"/>
    <mergeCell ref="C5:C6"/>
    <mergeCell ref="D5:D6"/>
    <mergeCell ref="E5:E6"/>
    <mergeCell ref="F5:F6"/>
    <mergeCell ref="G5:G6"/>
    <mergeCell ref="R5:R6"/>
    <mergeCell ref="A21:A23"/>
    <mergeCell ref="B21:Q21"/>
    <mergeCell ref="B22:B23"/>
    <mergeCell ref="C22:C23"/>
    <mergeCell ref="D22:D23"/>
    <mergeCell ref="H5:H6"/>
    <mergeCell ref="I5:I6"/>
    <mergeCell ref="J5:J6"/>
    <mergeCell ref="K5:K6"/>
    <mergeCell ref="L5:L6"/>
    <mergeCell ref="M5:M6"/>
    <mergeCell ref="J22:J23"/>
    <mergeCell ref="N5:N6"/>
    <mergeCell ref="O5:O6"/>
    <mergeCell ref="P5:P6"/>
    <mergeCell ref="Q5:Q6"/>
    <mergeCell ref="E22:E23"/>
    <mergeCell ref="F22:F23"/>
    <mergeCell ref="G22:G23"/>
    <mergeCell ref="H22:H23"/>
    <mergeCell ref="I22:I23"/>
    <mergeCell ref="Q22:Q23"/>
    <mergeCell ref="A38:A40"/>
    <mergeCell ref="B38:R38"/>
    <mergeCell ref="B39:B40"/>
    <mergeCell ref="C39:C40"/>
    <mergeCell ref="D39:D40"/>
    <mergeCell ref="E39:E40"/>
    <mergeCell ref="F39:F40"/>
    <mergeCell ref="G39:G40"/>
    <mergeCell ref="H39:H40"/>
    <mergeCell ref="K22:K23"/>
    <mergeCell ref="L22:L23"/>
    <mergeCell ref="M22:M23"/>
    <mergeCell ref="N22:N23"/>
    <mergeCell ref="O22:O23"/>
    <mergeCell ref="P22:P23"/>
    <mergeCell ref="O39:O40"/>
    <mergeCell ref="P39:P40"/>
    <mergeCell ref="Q39:Q40"/>
    <mergeCell ref="R39:R40"/>
    <mergeCell ref="I39:I40"/>
    <mergeCell ref="J39:J40"/>
    <mergeCell ref="K39:K40"/>
    <mergeCell ref="L39:L40"/>
    <mergeCell ref="M39:M40"/>
    <mergeCell ref="N39:N40"/>
  </mergeCells>
  <pageMargins left="0.25" right="0.23" top="0.25" bottom="0.15" header="0" footer="0"/>
  <pageSetup paperSize="9" scale="5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dcterms:created xsi:type="dcterms:W3CDTF">2017-06-08T02:31:06Z</dcterms:created>
  <dcterms:modified xsi:type="dcterms:W3CDTF">2017-06-08T03:44:39Z</dcterms:modified>
</cp:coreProperties>
</file>