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6ab" sheetId="1" r:id="rId1"/>
  </sheets>
  <externalReferences>
    <externalReference r:id="rId2"/>
  </externalReferences>
  <definedNames>
    <definedName name="_xlnm.Print_Area" localSheetId="0">'6ab'!$A$1:$K$40</definedName>
  </definedNames>
  <calcPr calcId="124519"/>
</workbook>
</file>

<file path=xl/calcChain.xml><?xml version="1.0" encoding="utf-8"?>
<calcChain xmlns="http://schemas.openxmlformats.org/spreadsheetml/2006/main">
  <c r="A3" i="1"/>
  <c r="J6"/>
  <c r="K6"/>
  <c r="F10"/>
  <c r="J10"/>
  <c r="K10"/>
  <c r="F11"/>
  <c r="F17" s="1"/>
  <c r="K11"/>
  <c r="F12"/>
  <c r="J12"/>
  <c r="K12"/>
  <c r="F13"/>
  <c r="J13"/>
  <c r="K13"/>
  <c r="F14"/>
  <c r="J14"/>
  <c r="K14"/>
  <c r="F15"/>
  <c r="K15"/>
  <c r="F16"/>
  <c r="J16"/>
  <c r="K16"/>
  <c r="B17"/>
  <c r="C17"/>
  <c r="D17"/>
  <c r="E17"/>
  <c r="G17"/>
  <c r="H17"/>
  <c r="I17"/>
  <c r="J11" s="1"/>
  <c r="K1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J17" l="1"/>
  <c r="J15"/>
</calcChain>
</file>

<file path=xl/sharedStrings.xml><?xml version="1.0" encoding="utf-8"?>
<sst xmlns="http://schemas.openxmlformats.org/spreadsheetml/2006/main" count="39" uniqueCount="24">
  <si>
    <t xml:space="preserve">Sources of basic data:    Authority of the Freeport Area of Bataan (AFAB), Board of Investments (BOI), 
                                         BOI-Autonomous Region of Muslim Mindanao (BOI-ARMM), Clark Development Corporation (CDC), 
                                         Cagayan Economic Zone Authority (CEZA), Philippine Economic Zone Authority (PEZA), 
                                         and Subic Bay Metropolitan Authority (SBMA).                                         </t>
  </si>
  <si>
    <t>Note:   Details may not add up to totals due to rounding.</t>
  </si>
  <si>
    <t>Total</t>
  </si>
  <si>
    <t>SBMA</t>
  </si>
  <si>
    <t>PEZA</t>
  </si>
  <si>
    <t>CEZA</t>
  </si>
  <si>
    <t>CDC</t>
  </si>
  <si>
    <t>BOI ARMM</t>
  </si>
  <si>
    <t>BOI</t>
  </si>
  <si>
    <t>AFAB</t>
  </si>
  <si>
    <t>Agency</t>
  </si>
  <si>
    <t>Growth Rate
Jan-Sep 2014  -   Jan-Sep 2015</t>
  </si>
  <si>
    <t>Percent to Total  
Jan - Sep 2015</t>
  </si>
  <si>
    <t>January to September</t>
  </si>
  <si>
    <t>(in million pesos)</t>
  </si>
  <si>
    <t>January to September, 2014 and 2015</t>
  </si>
  <si>
    <t>Total Approved Investments of Foreign and Filipino Nationals by Investment Promotion Agency</t>
  </si>
  <si>
    <t>Table 6b</t>
  </si>
  <si>
    <t>Q3</t>
  </si>
  <si>
    <t>Q2</t>
  </si>
  <si>
    <t>Q1</t>
  </si>
  <si>
    <t>Q4</t>
  </si>
  <si>
    <t>Approved Investments</t>
  </si>
  <si>
    <t>Table 6a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</si>
</sst>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  <numFmt numFmtId="167" formatCode="#,##0.0_);[Red]\(#,##0.0\)"/>
    <numFmt numFmtId="168" formatCode="0.0_);[Red]\(0.0\)"/>
    <numFmt numFmtId="169" formatCode="0.0"/>
    <numFmt numFmtId="170" formatCode="#,##0;[Red]#,##0"/>
    <numFmt numFmtId="171" formatCode="General_)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164" fontId="0" fillId="0" borderId="0" xfId="1" applyNumberFormat="1" applyFont="1" applyBorder="1"/>
    <xf numFmtId="0" fontId="3" fillId="2" borderId="0" xfId="0" applyFont="1" applyFill="1" applyBorder="1" applyAlignment="1">
      <alignment wrapText="1"/>
    </xf>
    <xf numFmtId="164" fontId="2" fillId="0" borderId="0" xfId="1" applyNumberFormat="1" applyFont="1" applyBorder="1"/>
    <xf numFmtId="0" fontId="0" fillId="3" borderId="0" xfId="0" applyFill="1" applyBorder="1"/>
    <xf numFmtId="0" fontId="0" fillId="2" borderId="0" xfId="0" applyFill="1" applyBorder="1"/>
    <xf numFmtId="0" fontId="4" fillId="2" borderId="0" xfId="0" applyFont="1" applyFill="1" applyBorder="1" applyAlignment="1">
      <alignment vertical="top" wrapText="1"/>
    </xf>
    <xf numFmtId="0" fontId="4" fillId="3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65" fontId="5" fillId="2" borderId="0" xfId="0" applyNumberFormat="1" applyFont="1" applyFill="1" applyBorder="1"/>
    <xf numFmtId="3" fontId="5" fillId="2" borderId="0" xfId="0" quotePrefix="1" applyNumberFormat="1" applyFont="1" applyFill="1" applyBorder="1" applyAlignment="1"/>
    <xf numFmtId="165" fontId="5" fillId="2" borderId="0" xfId="0" quotePrefix="1" applyNumberFormat="1" applyFont="1" applyFill="1" applyBorder="1" applyAlignment="1"/>
    <xf numFmtId="3" fontId="5" fillId="2" borderId="0" xfId="0" applyNumberFormat="1" applyFont="1" applyFill="1" applyBorder="1" applyAlignment="1"/>
    <xf numFmtId="165" fontId="6" fillId="2" borderId="0" xfId="0" applyNumberFormat="1" applyFont="1" applyFill="1" applyBorder="1"/>
    <xf numFmtId="165" fontId="6" fillId="2" borderId="0" xfId="0" applyNumberFormat="1" applyFont="1" applyFill="1" applyBorder="1" applyAlignment="1"/>
    <xf numFmtId="0" fontId="4" fillId="2" borderId="0" xfId="0" applyFont="1" applyFill="1" applyBorder="1" applyAlignment="1"/>
    <xf numFmtId="164" fontId="0" fillId="0" borderId="0" xfId="0" applyNumberFormat="1" applyBorder="1"/>
    <xf numFmtId="166" fontId="3" fillId="2" borderId="0" xfId="2" applyNumberFormat="1" applyFont="1" applyFill="1"/>
    <xf numFmtId="167" fontId="7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167" fontId="7" fillId="4" borderId="0" xfId="0" applyNumberFormat="1" applyFont="1" applyFill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164" fontId="8" fillId="4" borderId="0" xfId="1" applyNumberFormat="1" applyFont="1" applyFill="1" applyBorder="1"/>
    <xf numFmtId="0" fontId="7" fillId="4" borderId="0" xfId="0" applyFont="1" applyFill="1" applyBorder="1" applyAlignment="1">
      <alignment horizontal="left"/>
    </xf>
    <xf numFmtId="167" fontId="7" fillId="5" borderId="0" xfId="0" applyNumberFormat="1" applyFont="1" applyFill="1" applyBorder="1" applyAlignment="1">
      <alignment horizontal="right"/>
    </xf>
    <xf numFmtId="165" fontId="7" fillId="5" borderId="0" xfId="0" applyNumberFormat="1" applyFont="1" applyFill="1" applyBorder="1" applyAlignment="1">
      <alignment horizontal="right"/>
    </xf>
    <xf numFmtId="164" fontId="8" fillId="5" borderId="0" xfId="1" applyNumberFormat="1" applyFont="1" applyFill="1" applyBorder="1"/>
    <xf numFmtId="0" fontId="7" fillId="5" borderId="0" xfId="0" applyFont="1" applyFill="1" applyBorder="1" applyAlignment="1">
      <alignment horizontal="left"/>
    </xf>
    <xf numFmtId="0" fontId="9" fillId="2" borderId="0" xfId="0" applyFont="1" applyFill="1"/>
    <xf numFmtId="167" fontId="7" fillId="4" borderId="0" xfId="1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4" fontId="8" fillId="2" borderId="0" xfId="1" applyNumberFormat="1" applyFont="1" applyFill="1" applyBorder="1"/>
    <xf numFmtId="0" fontId="7" fillId="2" borderId="0" xfId="0" applyFont="1" applyFill="1" applyBorder="1" applyAlignment="1">
      <alignment horizontal="left"/>
    </xf>
    <xf numFmtId="168" fontId="10" fillId="2" borderId="0" xfId="1" applyNumberFormat="1" applyFont="1" applyFill="1" applyBorder="1"/>
    <xf numFmtId="164" fontId="11" fillId="2" borderId="0" xfId="1" applyNumberFormat="1" applyFont="1" applyFill="1" applyBorder="1"/>
    <xf numFmtId="165" fontId="11" fillId="2" borderId="0" xfId="0" applyNumberFormat="1" applyFont="1" applyFill="1" applyBorder="1"/>
    <xf numFmtId="167" fontId="7" fillId="2" borderId="0" xfId="0" applyNumberFormat="1" applyFont="1" applyFill="1" applyBorder="1" applyAlignment="1">
      <alignment horizontal="right"/>
    </xf>
    <xf numFmtId="167" fontId="8" fillId="2" borderId="0" xfId="0" applyNumberFormat="1" applyFont="1" applyFill="1" applyBorder="1"/>
    <xf numFmtId="43" fontId="8" fillId="2" borderId="0" xfId="1" applyFont="1" applyFill="1" applyBorder="1"/>
    <xf numFmtId="10" fontId="12" fillId="2" borderId="0" xfId="0" applyNumberFormat="1" applyFont="1" applyFill="1" applyBorder="1"/>
    <xf numFmtId="0" fontId="7" fillId="2" borderId="0" xfId="0" applyFont="1" applyFill="1" applyBorder="1"/>
    <xf numFmtId="167" fontId="13" fillId="2" borderId="2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5" fontId="10" fillId="2" borderId="0" xfId="0" applyNumberFormat="1" applyFont="1" applyFill="1" applyBorder="1"/>
    <xf numFmtId="167" fontId="13" fillId="2" borderId="10" xfId="0" applyNumberFormat="1" applyFont="1" applyFill="1" applyBorder="1" applyAlignment="1">
      <alignment horizontal="center" vertical="center" wrapText="1"/>
    </xf>
    <xf numFmtId="3" fontId="14" fillId="2" borderId="11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164" fontId="13" fillId="2" borderId="0" xfId="1" applyNumberFormat="1" applyFont="1" applyFill="1" applyBorder="1" applyAlignment="1">
      <alignment horizontal="right"/>
    </xf>
    <xf numFmtId="164" fontId="4" fillId="2" borderId="0" xfId="1" applyNumberFormat="1" applyFont="1" applyFill="1"/>
    <xf numFmtId="0" fontId="10" fillId="2" borderId="0" xfId="0" applyFont="1" applyFill="1" applyBorder="1"/>
    <xf numFmtId="164" fontId="3" fillId="2" borderId="0" xfId="1" applyNumberFormat="1" applyFont="1" applyFill="1" applyBorder="1"/>
    <xf numFmtId="0" fontId="15" fillId="2" borderId="0" xfId="0" applyFont="1" applyFill="1" applyBorder="1"/>
    <xf numFmtId="43" fontId="3" fillId="2" borderId="0" xfId="0" applyNumberFormat="1" applyFont="1" applyFill="1"/>
    <xf numFmtId="0" fontId="10" fillId="2" borderId="0" xfId="0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/>
    <xf numFmtId="169" fontId="3" fillId="2" borderId="0" xfId="0" applyNumberFormat="1" applyFont="1" applyFill="1" applyBorder="1"/>
    <xf numFmtId="167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8" fontId="7" fillId="4" borderId="0" xfId="0" applyNumberFormat="1" applyFont="1" applyFill="1" applyBorder="1" applyAlignment="1">
      <alignment horizontal="right" indent="1"/>
    </xf>
    <xf numFmtId="164" fontId="7" fillId="4" borderId="0" xfId="0" applyNumberFormat="1" applyFont="1" applyFill="1" applyBorder="1"/>
    <xf numFmtId="168" fontId="7" fillId="5" borderId="0" xfId="0" applyNumberFormat="1" applyFont="1" applyFill="1" applyBorder="1" applyAlignment="1">
      <alignment horizontal="right" indent="1"/>
    </xf>
    <xf numFmtId="164" fontId="7" fillId="5" borderId="0" xfId="0" applyNumberFormat="1" applyFont="1" applyFill="1" applyBorder="1"/>
    <xf numFmtId="168" fontId="7" fillId="2" borderId="0" xfId="1" applyNumberFormat="1" applyFont="1" applyFill="1" applyBorder="1" applyAlignment="1">
      <alignment horizontal="right" indent="1"/>
    </xf>
    <xf numFmtId="164" fontId="7" fillId="2" borderId="0" xfId="0" applyNumberFormat="1" applyFont="1" applyFill="1" applyBorder="1"/>
    <xf numFmtId="164" fontId="3" fillId="2" borderId="0" xfId="0" applyNumberFormat="1" applyFont="1" applyFill="1"/>
    <xf numFmtId="167" fontId="10" fillId="2" borderId="15" xfId="0" applyNumberFormat="1" applyFont="1" applyFill="1" applyBorder="1" applyAlignment="1">
      <alignment horizontal="center" vertical="center" wrapText="1"/>
    </xf>
    <xf numFmtId="3" fontId="10" fillId="2" borderId="16" xfId="0" applyNumberFormat="1" applyFont="1" applyFill="1" applyBorder="1" applyAlignment="1">
      <alignment horizontal="center" vertical="center" wrapText="1"/>
    </xf>
    <xf numFmtId="3" fontId="7" fillId="2" borderId="16" xfId="0" applyNumberFormat="1" applyFont="1" applyFill="1" applyBorder="1" applyAlignment="1">
      <alignment horizontal="center" vertical="center"/>
    </xf>
    <xf numFmtId="167" fontId="10" fillId="2" borderId="17" xfId="0" applyNumberFormat="1" applyFont="1" applyFill="1" applyBorder="1" applyAlignment="1">
      <alignment horizontal="center" vertical="center" wrapText="1"/>
    </xf>
    <xf numFmtId="3" fontId="10" fillId="2" borderId="18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167" fontId="10" fillId="2" borderId="13" xfId="0" applyNumberFormat="1" applyFont="1" applyFill="1" applyBorder="1" applyAlignment="1">
      <alignment horizontal="center" vertical="center" wrapText="1"/>
    </xf>
    <xf numFmtId="3" fontId="10" fillId="2" borderId="21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/>
    </xf>
    <xf numFmtId="170" fontId="10" fillId="2" borderId="0" xfId="0" applyNumberFormat="1" applyFont="1" applyFill="1" applyBorder="1" applyAlignment="1">
      <alignment horizontal="left"/>
    </xf>
  </cellXfs>
  <cellStyles count="30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Comma 4 2" xfId="8"/>
    <cellStyle name="Comma 5" xfId="9"/>
    <cellStyle name="Comma 6" xfId="10"/>
    <cellStyle name="Normal" xfId="0" builtinId="0"/>
    <cellStyle name="Normal 2" xfId="11"/>
    <cellStyle name="Normal 2 2" xfId="12"/>
    <cellStyle name="Normal 2 3" xfId="13"/>
    <cellStyle name="Normal 2 3 2" xfId="14"/>
    <cellStyle name="Normal 3" xfId="15"/>
    <cellStyle name="Normal 3 2" xfId="16"/>
    <cellStyle name="Normal 3 5" xfId="17"/>
    <cellStyle name="Normal 4" xfId="18"/>
    <cellStyle name="Normal 5" xfId="19"/>
    <cellStyle name="Normal 5 2" xfId="20"/>
    <cellStyle name="Percent" xfId="2" builtinId="5"/>
    <cellStyle name="Percent 2" xfId="21"/>
    <cellStyle name="Percent 2 2" xfId="22"/>
    <cellStyle name="Percent 2 3" xfId="23"/>
    <cellStyle name="Percent 2 3 2" xfId="24"/>
    <cellStyle name="Percent 3" xfId="25"/>
    <cellStyle name="Percent 3 2" xfId="26"/>
    <cellStyle name="Percent 4" xfId="27"/>
    <cellStyle name="Percent 4 2" xfId="28"/>
    <cellStyle name="Percent 5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5\3rdQ\7.3%20Q3%202015%20FI%20Tables_for%20subscrib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-1"/>
      <sheetName val="1a-2"/>
      <sheetName val="1b"/>
      <sheetName val="4ab"/>
      <sheetName val="5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b"/>
    </sheetNames>
    <sheetDataSet>
      <sheetData sheetId="0"/>
      <sheetData sheetId="1"/>
      <sheetData sheetId="2">
        <row r="3">
          <cell r="A3" t="str">
            <v>First Quarter 2014 to Third Quarter 2015</v>
          </cell>
        </row>
        <row r="6">
          <cell r="J6" t="str">
            <v>Percent to Total Q3 2015</v>
          </cell>
          <cell r="K6" t="str">
            <v>Growth Rate
Q3 2014  -   Q3 2015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85" zoomScaleNormal="65" zoomScaleSheetLayoutView="85" workbookViewId="0">
      <selection activeCell="M1" sqref="M1:O65536"/>
    </sheetView>
  </sheetViews>
  <sheetFormatPr defaultColWidth="8.85546875" defaultRowHeight="12.75"/>
  <cols>
    <col min="1" max="1" width="12" style="1" customWidth="1"/>
    <col min="2" max="2" width="11.5703125" style="1" bestFit="1" customWidth="1"/>
    <col min="3" max="3" width="11.42578125" style="1" customWidth="1"/>
    <col min="4" max="4" width="11.5703125" style="1" bestFit="1" customWidth="1"/>
    <col min="5" max="5" width="12" style="1" customWidth="1"/>
    <col min="6" max="6" width="12.42578125" style="1" customWidth="1"/>
    <col min="7" max="7" width="12" style="1" customWidth="1"/>
    <col min="8" max="9" width="11.85546875" style="1" customWidth="1"/>
    <col min="10" max="10" width="9.42578125" style="1" customWidth="1"/>
    <col min="11" max="11" width="12.140625" style="1" customWidth="1"/>
    <col min="12" max="12" width="15.42578125" style="1" customWidth="1"/>
    <col min="13" max="13" width="10.42578125" style="2" bestFit="1" customWidth="1"/>
    <col min="14" max="15" width="12.42578125" style="2" customWidth="1"/>
    <col min="16" max="16384" width="8.85546875" style="1"/>
  </cols>
  <sheetData>
    <row r="1" spans="1:14" s="1" customFormat="1">
      <c r="A1" s="6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</row>
    <row r="2" spans="1:14" s="1" customFormat="1">
      <c r="A2" s="6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M2" s="2"/>
      <c r="N2" s="2"/>
    </row>
    <row r="3" spans="1:14" s="1" customFormat="1">
      <c r="A3" s="90" t="str">
        <f>'[1]1b'!A3</f>
        <v>First Quarter 2014 to Third Quarter 2015</v>
      </c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</row>
    <row r="4" spans="1:14" s="1" customFormat="1">
      <c r="A4" s="64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</row>
    <row r="5" spans="1:14" s="1" customFormat="1" ht="7.1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M5" s="2"/>
      <c r="N5" s="2"/>
    </row>
    <row r="6" spans="1:14" s="1" customFormat="1" ht="13.9" customHeight="1">
      <c r="A6" s="58"/>
      <c r="B6" s="57" t="s">
        <v>22</v>
      </c>
      <c r="C6" s="89"/>
      <c r="D6" s="89"/>
      <c r="E6" s="89"/>
      <c r="F6" s="89"/>
      <c r="G6" s="89"/>
      <c r="H6" s="89"/>
      <c r="I6" s="56"/>
      <c r="J6" s="88" t="str">
        <f>'[1]1b'!J6:J8</f>
        <v>Percent to Total Q3 2015</v>
      </c>
      <c r="K6" s="87" t="str">
        <f>'[1]1b'!K6:K8</f>
        <v>Growth Rate
Q3 2014  -   Q3 2015</v>
      </c>
      <c r="M6" s="2"/>
      <c r="N6" s="2"/>
    </row>
    <row r="7" spans="1:14" s="1" customFormat="1" ht="15">
      <c r="A7" s="52" t="s">
        <v>10</v>
      </c>
      <c r="B7" s="86">
        <v>2014</v>
      </c>
      <c r="C7" s="85"/>
      <c r="D7" s="85"/>
      <c r="E7" s="85"/>
      <c r="F7" s="84"/>
      <c r="G7" s="86">
        <v>2015</v>
      </c>
      <c r="H7" s="85"/>
      <c r="I7" s="84"/>
      <c r="J7" s="83"/>
      <c r="K7" s="82"/>
      <c r="M7" s="2"/>
      <c r="N7" s="2"/>
    </row>
    <row r="8" spans="1:14" s="1" customFormat="1" ht="15.75" thickBot="1">
      <c r="A8" s="48"/>
      <c r="B8" s="81" t="s">
        <v>20</v>
      </c>
      <c r="C8" s="81" t="s">
        <v>19</v>
      </c>
      <c r="D8" s="81" t="s">
        <v>18</v>
      </c>
      <c r="E8" s="81" t="s">
        <v>21</v>
      </c>
      <c r="F8" s="81" t="s">
        <v>2</v>
      </c>
      <c r="G8" s="81" t="s">
        <v>20</v>
      </c>
      <c r="H8" s="81" t="s">
        <v>19</v>
      </c>
      <c r="I8" s="81" t="s">
        <v>18</v>
      </c>
      <c r="J8" s="80"/>
      <c r="K8" s="79"/>
      <c r="M8" s="2"/>
      <c r="N8" s="2"/>
    </row>
    <row r="9" spans="1:14" s="1" customFormat="1" ht="7.9" customHeight="1">
      <c r="A9" s="44"/>
      <c r="B9" s="43"/>
      <c r="C9" s="43"/>
      <c r="D9" s="43"/>
      <c r="E9" s="43"/>
      <c r="F9" s="43"/>
      <c r="G9" s="43"/>
      <c r="H9" s="43"/>
      <c r="I9" s="43"/>
      <c r="J9" s="42"/>
      <c r="K9" s="41"/>
      <c r="M9" s="2"/>
      <c r="N9" s="2"/>
    </row>
    <row r="10" spans="1:14" s="1" customFormat="1" ht="15">
      <c r="A10" s="36" t="s">
        <v>9</v>
      </c>
      <c r="B10" s="35">
        <v>849.12</v>
      </c>
      <c r="C10" s="35">
        <v>84358.909999999989</v>
      </c>
      <c r="D10" s="35">
        <v>285.88</v>
      </c>
      <c r="E10" s="35">
        <v>214.94588160000001</v>
      </c>
      <c r="F10" s="77">
        <f>SUM(B10:E10)</f>
        <v>85708.855881599986</v>
      </c>
      <c r="G10" s="35">
        <v>755.09999999999991</v>
      </c>
      <c r="H10" s="35">
        <v>9.5300000000000011</v>
      </c>
      <c r="I10" s="35">
        <v>5259.5800000000008</v>
      </c>
      <c r="J10" s="25">
        <f>(I10/$I$17)*100</f>
        <v>3.1278486509410515</v>
      </c>
      <c r="K10" s="76">
        <f>IFERROR((I10/D10-1)*100,"-")</f>
        <v>1739.7859241639853</v>
      </c>
      <c r="L10" s="78"/>
      <c r="M10" s="2"/>
      <c r="N10" s="2"/>
    </row>
    <row r="11" spans="1:14" s="1" customFormat="1" ht="15">
      <c r="A11" s="31" t="s">
        <v>8</v>
      </c>
      <c r="B11" s="30">
        <v>46767.100147410005</v>
      </c>
      <c r="C11" s="30">
        <v>102683.10386392</v>
      </c>
      <c r="D11" s="30">
        <v>112619.94999323999</v>
      </c>
      <c r="E11" s="30">
        <v>92687.678999999989</v>
      </c>
      <c r="F11" s="75">
        <f>SUM(B11:E11)</f>
        <v>354757.83300456998</v>
      </c>
      <c r="G11" s="30">
        <v>54623.721217330029</v>
      </c>
      <c r="H11" s="30">
        <v>37394.985821140006</v>
      </c>
      <c r="I11" s="30">
        <v>100371.81570243998</v>
      </c>
      <c r="J11" s="29">
        <f>(I11/$I$17)*100</f>
        <v>59.690668900821109</v>
      </c>
      <c r="K11" s="74">
        <f>IFERROR((I11/D11-1)*100,"-")</f>
        <v>-10.875634638032782</v>
      </c>
      <c r="M11" s="2"/>
      <c r="N11" s="59"/>
    </row>
    <row r="12" spans="1:14" s="1" customFormat="1" ht="15">
      <c r="A12" s="36" t="s">
        <v>7</v>
      </c>
      <c r="B12" s="35">
        <v>1451.56</v>
      </c>
      <c r="C12" s="35">
        <v>1072</v>
      </c>
      <c r="D12" s="35">
        <v>848.72</v>
      </c>
      <c r="E12" s="35">
        <v>495.37299999999999</v>
      </c>
      <c r="F12" s="77">
        <f>SUM(B12:E12)</f>
        <v>3867.6529999999998</v>
      </c>
      <c r="G12" s="35">
        <v>863.05</v>
      </c>
      <c r="H12" s="35">
        <v>687</v>
      </c>
      <c r="I12" s="35">
        <v>3961</v>
      </c>
      <c r="J12" s="25">
        <f>(I12/$I$17)*100</f>
        <v>2.3555889455769288</v>
      </c>
      <c r="K12" s="76">
        <f>IFERROR((I12/D12-1)*100,"-")</f>
        <v>366.70279950985014</v>
      </c>
      <c r="M12" s="2"/>
      <c r="N12" s="2"/>
    </row>
    <row r="13" spans="1:14" s="1" customFormat="1" ht="15">
      <c r="A13" s="31" t="s">
        <v>6</v>
      </c>
      <c r="B13" s="30">
        <v>704.77548349999995</v>
      </c>
      <c r="C13" s="30">
        <v>8378.8082583384003</v>
      </c>
      <c r="D13" s="30">
        <v>3089.4293118899996</v>
      </c>
      <c r="E13" s="30">
        <v>867.8447504300002</v>
      </c>
      <c r="F13" s="75">
        <f>SUM(B13:E13)</f>
        <v>13040.857804158399</v>
      </c>
      <c r="G13" s="30">
        <v>4704.2501680899941</v>
      </c>
      <c r="H13" s="30">
        <v>2395.8293926900001</v>
      </c>
      <c r="I13" s="30">
        <v>3080.0302522800002</v>
      </c>
      <c r="J13" s="29">
        <f>(I13/$I$17)*100</f>
        <v>1.8316801853858338</v>
      </c>
      <c r="K13" s="74">
        <f>IFERROR((I13/D13-1)*100,"-")</f>
        <v>-0.30423287478454908</v>
      </c>
      <c r="M13" s="2"/>
      <c r="N13" s="2"/>
    </row>
    <row r="14" spans="1:14" s="1" customFormat="1" ht="15">
      <c r="A14" s="27" t="s">
        <v>5</v>
      </c>
      <c r="B14" s="26">
        <v>46.959993430000004</v>
      </c>
      <c r="C14" s="26">
        <v>29.659580000000002</v>
      </c>
      <c r="D14" s="26">
        <v>237.17639999999997</v>
      </c>
      <c r="E14" s="26">
        <v>305.21199999999999</v>
      </c>
      <c r="F14" s="73">
        <f>SUM(B14:E14)</f>
        <v>619.00797342999999</v>
      </c>
      <c r="G14" s="26">
        <v>160.20499999999998</v>
      </c>
      <c r="H14" s="26">
        <v>5034.1643999999969</v>
      </c>
      <c r="I14" s="26">
        <v>127.82079400000001</v>
      </c>
      <c r="J14" s="25">
        <f>(I14/$I$17)*100</f>
        <v>7.6014453259597534E-2</v>
      </c>
      <c r="K14" s="76">
        <f>IFERROR((I14/D14-1)*100,"-")</f>
        <v>-46.10728807756589</v>
      </c>
      <c r="M14" s="2"/>
      <c r="N14" s="2"/>
    </row>
    <row r="15" spans="1:14" s="1" customFormat="1" ht="15">
      <c r="A15" s="31" t="s">
        <v>4</v>
      </c>
      <c r="B15" s="30">
        <v>45899.580000000031</v>
      </c>
      <c r="C15" s="30">
        <v>61080.093000000023</v>
      </c>
      <c r="D15" s="30">
        <v>41233.883999999998</v>
      </c>
      <c r="E15" s="30">
        <v>131263.77530950014</v>
      </c>
      <c r="F15" s="75">
        <f>SUM(B15:E15)</f>
        <v>279477.3323095002</v>
      </c>
      <c r="G15" s="30">
        <v>34839.438999999991</v>
      </c>
      <c r="H15" s="30">
        <v>44036.55555732709</v>
      </c>
      <c r="I15" s="30">
        <v>54251.443349292822</v>
      </c>
      <c r="J15" s="29">
        <f>(I15/$I$17)*100</f>
        <v>32.263090188131066</v>
      </c>
      <c r="K15" s="74">
        <f>IFERROR((I15/D15-1)*100,"-")</f>
        <v>31.570053767655804</v>
      </c>
      <c r="M15" s="2"/>
      <c r="N15" s="2"/>
    </row>
    <row r="16" spans="1:14" s="1" customFormat="1" ht="15.75" thickBot="1">
      <c r="A16" s="27" t="s">
        <v>3</v>
      </c>
      <c r="B16" s="26">
        <v>11638.95317921079</v>
      </c>
      <c r="C16" s="26">
        <v>224.72837944373001</v>
      </c>
      <c r="D16" s="26">
        <v>1255.7400734855</v>
      </c>
      <c r="E16" s="26">
        <v>5320.7042472318999</v>
      </c>
      <c r="F16" s="73">
        <f>SUM(B16:E16)</f>
        <v>18440.125879371921</v>
      </c>
      <c r="G16" s="26">
        <v>522.16485225999998</v>
      </c>
      <c r="H16" s="26">
        <v>416.78465267069998</v>
      </c>
      <c r="I16" s="26">
        <v>1101.5867051212801</v>
      </c>
      <c r="J16" s="25">
        <f>(I16/$I$17)*100</f>
        <v>0.65510867588442301</v>
      </c>
      <c r="K16" s="72">
        <f>IFERROR((I16/D16-1)*100,"-")</f>
        <v>-12.275897824646421</v>
      </c>
      <c r="M16" s="2"/>
      <c r="N16" s="2"/>
    </row>
    <row r="17" spans="1:16" ht="15.75" thickBot="1">
      <c r="A17" s="23" t="s">
        <v>2</v>
      </c>
      <c r="B17" s="22">
        <f>SUM(B10:B16)</f>
        <v>107358.04880355082</v>
      </c>
      <c r="C17" s="22">
        <f>SUM(C10:C16)</f>
        <v>257827.30308170215</v>
      </c>
      <c r="D17" s="22">
        <f>SUM(D10:D16)</f>
        <v>159570.77977861548</v>
      </c>
      <c r="E17" s="22">
        <f>SUM(E10:E16)</f>
        <v>231155.53418876202</v>
      </c>
      <c r="F17" s="22">
        <f>SUM(F10:F16)</f>
        <v>755911.66585263039</v>
      </c>
      <c r="G17" s="22">
        <f>SUM(G10:G16)</f>
        <v>96467.930237680019</v>
      </c>
      <c r="H17" s="22">
        <f>SUM(H10:H16)</f>
        <v>89974.849823827797</v>
      </c>
      <c r="I17" s="22">
        <f>SUM(I10:I16)</f>
        <v>168153.27680313407</v>
      </c>
      <c r="J17" s="71">
        <f>SUM(J10:J16)</f>
        <v>100.00000000000001</v>
      </c>
      <c r="K17" s="70">
        <f>IFERROR((I17/D17-1)*100,"-")</f>
        <v>5.3784891171339222</v>
      </c>
      <c r="M17" s="69"/>
      <c r="N17" s="68"/>
    </row>
    <row r="18" spans="1:16" ht="15">
      <c r="A18" s="18"/>
      <c r="B18" s="34"/>
      <c r="C18" s="34"/>
      <c r="D18" s="34"/>
      <c r="E18" s="34"/>
      <c r="F18" s="34"/>
      <c r="G18" s="34"/>
      <c r="H18" s="34"/>
      <c r="I18" s="34"/>
      <c r="J18" s="34"/>
      <c r="K18" s="40"/>
    </row>
    <row r="19" spans="1:16" ht="12.75" customHeight="1">
      <c r="A19" s="62" t="s">
        <v>17</v>
      </c>
      <c r="B19" s="39"/>
      <c r="C19" s="39"/>
      <c r="D19" s="39"/>
      <c r="E19" s="39"/>
      <c r="F19" s="39"/>
      <c r="G19" s="39"/>
      <c r="H19" s="39"/>
      <c r="I19" s="39"/>
      <c r="J19" s="38"/>
      <c r="K19" s="37"/>
      <c r="L19" s="10"/>
      <c r="M19" s="67"/>
      <c r="N19" s="10"/>
      <c r="O19" s="10"/>
    </row>
    <row r="20" spans="1:16">
      <c r="A20" s="62" t="s">
        <v>16</v>
      </c>
      <c r="B20" s="39"/>
      <c r="C20" s="39"/>
      <c r="D20" s="53"/>
      <c r="E20" s="53"/>
      <c r="F20" s="53"/>
      <c r="G20" s="53"/>
      <c r="H20" s="53"/>
      <c r="I20" s="53"/>
      <c r="J20" s="38"/>
      <c r="K20" s="37"/>
      <c r="L20" s="65"/>
    </row>
    <row r="21" spans="1:16">
      <c r="A21" s="66" t="s">
        <v>15</v>
      </c>
      <c r="B21" s="39"/>
      <c r="C21" s="39"/>
      <c r="D21" s="53"/>
      <c r="E21" s="61"/>
      <c r="F21" s="61"/>
      <c r="G21" s="61"/>
      <c r="H21" s="61"/>
      <c r="I21" s="61"/>
      <c r="J21" s="38"/>
      <c r="K21" s="37"/>
      <c r="L21" s="65"/>
      <c r="N21" s="5"/>
      <c r="O21" s="5"/>
    </row>
    <row r="22" spans="1:16">
      <c r="A22" s="64" t="s">
        <v>14</v>
      </c>
      <c r="B22" s="53"/>
      <c r="C22" s="53"/>
      <c r="D22" s="53"/>
      <c r="E22" s="61"/>
      <c r="F22" s="61"/>
      <c r="G22" s="61"/>
      <c r="H22" s="61"/>
      <c r="I22" s="61"/>
      <c r="J22" s="38"/>
      <c r="K22" s="37"/>
      <c r="N22" s="63"/>
      <c r="O22" s="63"/>
    </row>
    <row r="23" spans="1:16" ht="13.5" thickBot="1">
      <c r="A23" s="62"/>
      <c r="B23" s="53"/>
      <c r="C23" s="53"/>
      <c r="D23" s="53"/>
      <c r="E23" s="61"/>
      <c r="F23" s="60"/>
      <c r="G23" s="60"/>
      <c r="H23" s="60"/>
      <c r="I23" s="60"/>
      <c r="J23" s="38"/>
      <c r="K23" s="37"/>
      <c r="N23" s="59"/>
      <c r="O23" s="59"/>
    </row>
    <row r="24" spans="1:16" ht="15" customHeight="1">
      <c r="A24" s="58"/>
      <c r="B24" s="57" t="s">
        <v>13</v>
      </c>
      <c r="C24" s="56"/>
      <c r="D24" s="55" t="s">
        <v>12</v>
      </c>
      <c r="E24" s="54" t="s">
        <v>11</v>
      </c>
      <c r="F24" s="53"/>
      <c r="G24" s="53"/>
      <c r="H24" s="53"/>
      <c r="I24" s="53"/>
      <c r="J24" s="38"/>
      <c r="K24" s="37"/>
    </row>
    <row r="25" spans="1:16" ht="15">
      <c r="A25" s="52" t="s">
        <v>10</v>
      </c>
      <c r="B25" s="51">
        <v>2014</v>
      </c>
      <c r="C25" s="51">
        <v>2015</v>
      </c>
      <c r="D25" s="50"/>
      <c r="E25" s="49"/>
      <c r="F25" s="39"/>
      <c r="G25" s="39"/>
      <c r="H25" s="39"/>
      <c r="I25" s="39"/>
      <c r="J25" s="38"/>
      <c r="K25" s="37"/>
    </row>
    <row r="26" spans="1:16" ht="15.75" thickBot="1">
      <c r="A26" s="48"/>
      <c r="B26" s="47"/>
      <c r="C26" s="47"/>
      <c r="D26" s="46"/>
      <c r="E26" s="45"/>
      <c r="F26" s="39"/>
      <c r="G26" s="39"/>
      <c r="H26" s="39"/>
      <c r="I26" s="39"/>
      <c r="J26" s="38"/>
      <c r="K26" s="37"/>
      <c r="P26" s="2"/>
    </row>
    <row r="27" spans="1:16" ht="15">
      <c r="A27" s="44"/>
      <c r="B27" s="43"/>
      <c r="C27" s="43"/>
      <c r="D27" s="42"/>
      <c r="E27" s="41"/>
      <c r="F27" s="39"/>
      <c r="G27" s="39"/>
      <c r="H27" s="39"/>
      <c r="I27" s="39"/>
      <c r="J27" s="38"/>
      <c r="K27" s="37"/>
      <c r="N27" s="19"/>
      <c r="O27" s="19"/>
      <c r="P27" s="2"/>
    </row>
    <row r="28" spans="1:16" ht="15">
      <c r="A28" s="36" t="s">
        <v>9</v>
      </c>
      <c r="B28" s="35">
        <f>SUM(B10:D10)</f>
        <v>85493.909999999989</v>
      </c>
      <c r="C28" s="35">
        <f>SUM(G10:I10)</f>
        <v>6024.2100000000009</v>
      </c>
      <c r="D28" s="34">
        <f>(C28/$C$35)*100</f>
        <v>1.6988936801120698</v>
      </c>
      <c r="E28" s="40">
        <f>IFERROR((C28/B28-1)*100,0)</f>
        <v>-92.953638452142371</v>
      </c>
      <c r="F28" s="39"/>
      <c r="G28" s="39"/>
      <c r="H28" s="39"/>
      <c r="I28" s="39"/>
      <c r="J28" s="38"/>
      <c r="K28" s="37"/>
      <c r="N28" s="19"/>
      <c r="O28" s="19"/>
      <c r="P28" s="2"/>
    </row>
    <row r="29" spans="1:16" ht="15">
      <c r="A29" s="31" t="s">
        <v>8</v>
      </c>
      <c r="B29" s="30">
        <f>SUM(B11:D11)</f>
        <v>262070.15400456998</v>
      </c>
      <c r="C29" s="30">
        <f>SUM(G11:I11)</f>
        <v>192390.52274091</v>
      </c>
      <c r="D29" s="29">
        <f>(C29/$C$35)*100</f>
        <v>54.256249897993158</v>
      </c>
      <c r="E29" s="28">
        <f>IFERROR((C29/B29-1)*100,0)</f>
        <v>-26.588159772838882</v>
      </c>
      <c r="F29" s="32"/>
      <c r="G29" s="32"/>
      <c r="H29" s="32"/>
      <c r="I29" s="32"/>
      <c r="N29" s="34"/>
      <c r="O29" s="34"/>
      <c r="P29" s="2"/>
    </row>
    <row r="30" spans="1:16" ht="15">
      <c r="A30" s="36" t="s">
        <v>7</v>
      </c>
      <c r="B30" s="35">
        <f>SUM(B12:D12)</f>
        <v>3372.2799999999997</v>
      </c>
      <c r="C30" s="35">
        <f>SUM(G12:I12)</f>
        <v>5511.05</v>
      </c>
      <c r="D30" s="34">
        <f>(C30/$C$35)*100</f>
        <v>1.5541768988434368</v>
      </c>
      <c r="E30" s="33">
        <f>IFERROR((C30/B30-1)*100,0)</f>
        <v>63.422076458657074</v>
      </c>
      <c r="F30" s="32"/>
      <c r="G30" s="32"/>
      <c r="H30" s="32"/>
      <c r="I30" s="32"/>
    </row>
    <row r="31" spans="1:16" ht="15">
      <c r="A31" s="31" t="s">
        <v>6</v>
      </c>
      <c r="B31" s="30">
        <f>SUM(B13:D13)</f>
        <v>12173.013053728399</v>
      </c>
      <c r="C31" s="30">
        <f>SUM(G13:I13)</f>
        <v>10180.109813059993</v>
      </c>
      <c r="D31" s="29">
        <f>(C31/$C$35)*100</f>
        <v>2.8709032759904591</v>
      </c>
      <c r="E31" s="28">
        <f>IFERROR((C31/B31-1)*100,0)</f>
        <v>-16.371486926632439</v>
      </c>
      <c r="F31" s="32"/>
      <c r="G31" s="32"/>
      <c r="H31" s="32"/>
      <c r="I31" s="32"/>
    </row>
    <row r="32" spans="1:16" ht="15">
      <c r="A32" s="27" t="s">
        <v>5</v>
      </c>
      <c r="B32" s="26">
        <f>SUM(B14:D14)</f>
        <v>313.79597343</v>
      </c>
      <c r="C32" s="26">
        <f>SUM(G14:I14)</f>
        <v>5322.1901939999971</v>
      </c>
      <c r="D32" s="25">
        <f>(C32/$C$35)*100</f>
        <v>1.5009163500178486</v>
      </c>
      <c r="E32" s="24">
        <f>IFERROR((C32/B32-1)*100,0)</f>
        <v>1596.0670769050655</v>
      </c>
    </row>
    <row r="33" spans="1:21" ht="15">
      <c r="A33" s="31" t="s">
        <v>4</v>
      </c>
      <c r="B33" s="30">
        <f>SUM(B15:D15)</f>
        <v>148213.55700000006</v>
      </c>
      <c r="C33" s="30">
        <f>SUM(G15:I15)</f>
        <v>133127.43790661992</v>
      </c>
      <c r="D33" s="29">
        <f>(C33/$C$35)*100</f>
        <v>37.543406174264923</v>
      </c>
      <c r="E33" s="28">
        <f>IFERROR((C33/B33-1)*100,0)</f>
        <v>-10.178636420810093</v>
      </c>
      <c r="R33" s="2"/>
      <c r="S33" s="2"/>
    </row>
    <row r="34" spans="1:21" ht="15.75" thickBot="1">
      <c r="A34" s="27" t="s">
        <v>3</v>
      </c>
      <c r="B34" s="26">
        <f>SUM(B16:D16)</f>
        <v>13119.42163214002</v>
      </c>
      <c r="C34" s="26">
        <f>SUM(G16:I16)</f>
        <v>2040.5362100519801</v>
      </c>
      <c r="D34" s="25">
        <f>(C34/$C$35)*100</f>
        <v>0.57545372277811413</v>
      </c>
      <c r="E34" s="24">
        <f>IFERROR((C34/B34-1)*100,0)</f>
        <v>-84.446446899358236</v>
      </c>
      <c r="R34" s="2"/>
      <c r="S34" s="2"/>
    </row>
    <row r="35" spans="1:21" ht="15.75" thickBot="1">
      <c r="A35" s="23" t="s">
        <v>2</v>
      </c>
      <c r="B35" s="22">
        <f>SUM(B28:B34)</f>
        <v>524756.13166386844</v>
      </c>
      <c r="C35" s="22">
        <f>SUM(C28:C34)</f>
        <v>354596.05686464184</v>
      </c>
      <c r="D35" s="22">
        <f>SUM(D28:D34)</f>
        <v>100</v>
      </c>
      <c r="E35" s="21">
        <f>(C35/B35-1)*100</f>
        <v>-32.426505291075344</v>
      </c>
      <c r="R35" s="19"/>
      <c r="S35" s="19"/>
      <c r="T35" s="20"/>
      <c r="U35" s="20"/>
    </row>
    <row r="36" spans="1:21" ht="19.149999999999999" customHeight="1">
      <c r="R36" s="19"/>
      <c r="S36" s="19"/>
      <c r="T36" s="20"/>
      <c r="U36" s="20"/>
    </row>
    <row r="37" spans="1:21">
      <c r="R37" s="19"/>
      <c r="S37" s="19"/>
    </row>
    <row r="38" spans="1:21">
      <c r="A38" s="18" t="s">
        <v>1</v>
      </c>
      <c r="B38" s="17"/>
      <c r="C38" s="16"/>
      <c r="D38" s="15"/>
      <c r="E38" s="15"/>
      <c r="F38" s="15"/>
      <c r="G38" s="14"/>
      <c r="H38" s="14"/>
      <c r="I38" s="14"/>
      <c r="J38" s="13"/>
      <c r="K38" s="13"/>
      <c r="L38" s="13"/>
      <c r="M38" s="13"/>
      <c r="N38" s="12"/>
      <c r="O38" s="11"/>
    </row>
    <row r="39" spans="1:21" s="9" customFormat="1" ht="12" customHeight="1">
      <c r="A39" s="8" t="s">
        <v>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0"/>
    </row>
    <row r="40" spans="1:21" s="6" customFormat="1" ht="33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7"/>
    </row>
    <row r="44" spans="1:21">
      <c r="M44" s="5"/>
      <c r="N44" s="5"/>
    </row>
    <row r="45" spans="1:21">
      <c r="M45" s="5"/>
      <c r="N45" s="5"/>
    </row>
    <row r="46" spans="1:21">
      <c r="M46" s="5"/>
      <c r="N46" s="5"/>
    </row>
    <row r="51" spans="13:14" s="1" customFormat="1">
      <c r="M51" s="4"/>
      <c r="N51" s="4"/>
    </row>
    <row r="52" spans="13:14" s="1" customFormat="1">
      <c r="M52" s="3"/>
      <c r="N52" s="3"/>
    </row>
    <row r="53" spans="13:14" s="1" customFormat="1">
      <c r="M53" s="3"/>
      <c r="N53" s="3"/>
    </row>
    <row r="54" spans="13:14" s="1" customFormat="1">
      <c r="M54" s="3"/>
      <c r="N54" s="3"/>
    </row>
  </sheetData>
  <mergeCells count="11">
    <mergeCell ref="C25:C26"/>
    <mergeCell ref="B6:I6"/>
    <mergeCell ref="G7:I7"/>
    <mergeCell ref="J6:J8"/>
    <mergeCell ref="K6:K8"/>
    <mergeCell ref="B7:F7"/>
    <mergeCell ref="A39:K40"/>
    <mergeCell ref="B24:C24"/>
    <mergeCell ref="D24:D26"/>
    <mergeCell ref="E24:E26"/>
    <mergeCell ref="B25:B26"/>
  </mergeCells>
  <printOptions horizontalCentered="1"/>
  <pageMargins left="0.5" right="0.5" top="0.75" bottom="0.5" header="0" footer="0"/>
  <pageSetup paperSize="9" scale="73" orientation="portrait" useFirstPageNumber="1" r:id="rId1"/>
  <headerFooter alignWithMargins="0">
    <oddFooter>&amp;R&amp;9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6ab</vt:lpstr>
      <vt:lpstr>'6ab'!Print_Area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2016-08-23T08:55:33Z</dcterms:created>
  <dcterms:modified xsi:type="dcterms:W3CDTF">2016-08-23T08:55:39Z</dcterms:modified>
</cp:coreProperties>
</file>