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D\SAD\2020\3. Health Accounts\7. Others\"/>
    </mc:Choice>
  </mc:AlternateContent>
  <bookViews>
    <workbookView xWindow="0" yWindow="0" windowWidth="8715" windowHeight="5955" tabRatio="900"/>
  </bookViews>
  <sheets>
    <sheet name="1 All by Age Group" sheetId="11" r:id="rId1"/>
    <sheet name="2 All by Disease Group" sheetId="12" r:id="rId2"/>
    <sheet name="3 Elderly by Dis Grp &amp; AgeSex" sheetId="13" r:id="rId3"/>
    <sheet name="4 Elderly by HF &amp;AgeSex" sheetId="14" r:id="rId4"/>
    <sheet name="5 All by HF &amp; Dis in CC" sheetId="15" r:id="rId5"/>
    <sheet name="6 Elderly by FA &amp; AgeSex" sheetId="16" r:id="rId6"/>
    <sheet name="7 All by FA &amp; Dis in CC" sheetId="17" r:id="rId7"/>
    <sheet name="8 Elderly by HP &amp; AgeSex" sheetId="18" r:id="rId8"/>
    <sheet name="9 All by HP &amp; Dis in CC" sheetId="19" r:id="rId9"/>
    <sheet name="10 All by HF &amp; IncQ" sheetId="20" r:id="rId10"/>
    <sheet name="11 By Disease, HF &amp; Income" sheetId="22" r:id="rId11"/>
    <sheet name="Sheet1" sheetId="25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25" l="1"/>
  <c r="C40" i="25"/>
  <c r="C53" i="25" s="1"/>
  <c r="B24" i="19" l="1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C26" i="19" l="1"/>
  <c r="D26" i="19"/>
  <c r="E26" i="19"/>
  <c r="F26" i="19"/>
  <c r="G26" i="19"/>
  <c r="L23" i="19" l="1"/>
  <c r="L19" i="19"/>
  <c r="L15" i="19"/>
  <c r="L11" i="19"/>
  <c r="L24" i="19"/>
  <c r="L20" i="19"/>
  <c r="L16" i="19"/>
  <c r="L12" i="19"/>
  <c r="L8" i="19"/>
  <c r="L21" i="19"/>
  <c r="L17" i="19"/>
  <c r="L13" i="19"/>
  <c r="L9" i="19"/>
  <c r="L22" i="19"/>
  <c r="L18" i="19"/>
  <c r="L14" i="19"/>
  <c r="L10" i="19"/>
  <c r="K22" i="19"/>
  <c r="K18" i="19"/>
  <c r="K14" i="19"/>
  <c r="K10" i="19"/>
  <c r="K23" i="19"/>
  <c r="K19" i="19"/>
  <c r="K15" i="19"/>
  <c r="K11" i="19"/>
  <c r="K24" i="19"/>
  <c r="K20" i="19"/>
  <c r="K16" i="19"/>
  <c r="K12" i="19"/>
  <c r="K8" i="19"/>
  <c r="K21" i="19"/>
  <c r="K17" i="19"/>
  <c r="K13" i="19"/>
  <c r="K9" i="19"/>
  <c r="M24" i="19"/>
  <c r="M20" i="19"/>
  <c r="M16" i="19"/>
  <c r="M12" i="19"/>
  <c r="M8" i="19"/>
  <c r="M21" i="19"/>
  <c r="M17" i="19"/>
  <c r="M13" i="19"/>
  <c r="M9" i="19"/>
  <c r="M22" i="19"/>
  <c r="M18" i="19"/>
  <c r="M14" i="19"/>
  <c r="M10" i="19"/>
  <c r="M23" i="19"/>
  <c r="M19" i="19"/>
  <c r="M15" i="19"/>
  <c r="M11" i="19"/>
  <c r="J17" i="19"/>
  <c r="J19" i="19"/>
  <c r="J24" i="19"/>
  <c r="J10" i="19"/>
  <c r="J21" i="19"/>
  <c r="J15" i="19"/>
  <c r="J11" i="19"/>
  <c r="J9" i="19"/>
  <c r="J22" i="19"/>
  <c r="J18" i="19"/>
  <c r="J12" i="19"/>
  <c r="J23" i="19"/>
  <c r="J13" i="19"/>
  <c r="J20" i="19"/>
  <c r="J16" i="19"/>
  <c r="J14" i="19"/>
  <c r="J8" i="19"/>
  <c r="N24" i="19"/>
  <c r="N20" i="19"/>
  <c r="N16" i="19"/>
  <c r="N12" i="19"/>
  <c r="N8" i="19"/>
  <c r="N21" i="19"/>
  <c r="N17" i="19"/>
  <c r="N13" i="19"/>
  <c r="N9" i="19"/>
  <c r="N18" i="19"/>
  <c r="N14" i="19"/>
  <c r="N19" i="19"/>
  <c r="N11" i="19"/>
  <c r="N22" i="19"/>
  <c r="N10" i="19"/>
  <c r="N15" i="19"/>
  <c r="N23" i="19"/>
  <c r="B26" i="19"/>
  <c r="H21" i="16"/>
  <c r="H19" i="16"/>
  <c r="H18" i="16"/>
  <c r="H15" i="16"/>
  <c r="H12" i="16"/>
  <c r="H10" i="16"/>
  <c r="H9" i="16"/>
  <c r="H8" i="16"/>
  <c r="E21" i="16"/>
  <c r="E19" i="16"/>
  <c r="E18" i="16"/>
  <c r="E15" i="16"/>
  <c r="E12" i="16"/>
  <c r="E10" i="16"/>
  <c r="E9" i="16"/>
  <c r="E8" i="16"/>
  <c r="U14" i="13"/>
  <c r="T14" i="13"/>
  <c r="S14" i="13"/>
  <c r="R14" i="13"/>
  <c r="Q14" i="13"/>
  <c r="P14" i="13"/>
  <c r="O14" i="13"/>
  <c r="N14" i="13"/>
  <c r="M14" i="13"/>
  <c r="U13" i="13"/>
  <c r="T13" i="13"/>
  <c r="S13" i="13"/>
  <c r="R13" i="13"/>
  <c r="Q13" i="13"/>
  <c r="P13" i="13"/>
  <c r="O13" i="13"/>
  <c r="N13" i="13"/>
  <c r="M13" i="13"/>
  <c r="U12" i="13"/>
  <c r="T12" i="13"/>
  <c r="S12" i="13"/>
  <c r="R12" i="13"/>
  <c r="Q12" i="13"/>
  <c r="P12" i="13"/>
  <c r="O12" i="13"/>
  <c r="N12" i="13"/>
  <c r="M12" i="13"/>
  <c r="U11" i="13"/>
  <c r="T11" i="13"/>
  <c r="S11" i="13"/>
  <c r="R11" i="13"/>
  <c r="Q11" i="13"/>
  <c r="P11" i="13"/>
  <c r="O11" i="13"/>
  <c r="N11" i="13"/>
  <c r="M11" i="13"/>
  <c r="U10" i="13"/>
  <c r="T10" i="13"/>
  <c r="S10" i="13"/>
  <c r="R10" i="13"/>
  <c r="Q10" i="13"/>
  <c r="P10" i="13"/>
  <c r="O10" i="13"/>
  <c r="N10" i="13"/>
  <c r="M10" i="13"/>
  <c r="U8" i="13"/>
  <c r="T8" i="13"/>
  <c r="S8" i="13"/>
  <c r="S16" i="13" s="1"/>
  <c r="R8" i="13"/>
  <c r="Q8" i="13"/>
  <c r="P8" i="13"/>
  <c r="O8" i="13"/>
  <c r="O16" i="13" s="1"/>
  <c r="N8" i="13"/>
  <c r="M8" i="13"/>
  <c r="P16" i="13" l="1"/>
  <c r="T16" i="13"/>
  <c r="N16" i="13"/>
  <c r="R16" i="13"/>
  <c r="M16" i="13"/>
  <c r="Q16" i="13"/>
  <c r="U16" i="13"/>
  <c r="I22" i="19"/>
  <c r="I18" i="19"/>
  <c r="I14" i="19"/>
  <c r="I10" i="19"/>
  <c r="I24" i="19"/>
  <c r="I12" i="19"/>
  <c r="I21" i="19"/>
  <c r="I9" i="19"/>
  <c r="I23" i="19"/>
  <c r="I19" i="19"/>
  <c r="I15" i="19"/>
  <c r="I11" i="19"/>
  <c r="I20" i="19"/>
  <c r="I16" i="19"/>
  <c r="I8" i="19"/>
  <c r="I13" i="19"/>
  <c r="I17" i="19"/>
  <c r="B20" i="15"/>
  <c r="B21" i="15"/>
  <c r="B22" i="15"/>
  <c r="G25" i="22"/>
  <c r="F25" i="22"/>
  <c r="E25" i="22"/>
  <c r="D25" i="22"/>
  <c r="C25" i="22"/>
  <c r="B9" i="22"/>
  <c r="B10" i="22"/>
  <c r="B12" i="22"/>
  <c r="B17" i="22"/>
  <c r="B19" i="22"/>
  <c r="B20" i="22"/>
  <c r="B21" i="22"/>
  <c r="B22" i="22"/>
  <c r="B23" i="22"/>
  <c r="B8" i="22"/>
  <c r="L23" i="22" l="1"/>
  <c r="L21" i="22"/>
  <c r="L20" i="22"/>
  <c r="L19" i="22"/>
  <c r="L17" i="22"/>
  <c r="L12" i="22"/>
  <c r="L10" i="22"/>
  <c r="L9" i="22"/>
  <c r="L8" i="22"/>
  <c r="J23" i="22"/>
  <c r="J21" i="22"/>
  <c r="J20" i="22"/>
  <c r="J19" i="22"/>
  <c r="J17" i="22"/>
  <c r="J12" i="22"/>
  <c r="J10" i="22"/>
  <c r="J9" i="22"/>
  <c r="J8" i="22"/>
  <c r="N23" i="22"/>
  <c r="N21" i="22"/>
  <c r="N20" i="22"/>
  <c r="N19" i="22"/>
  <c r="N17" i="22"/>
  <c r="N12" i="22"/>
  <c r="N10" i="22"/>
  <c r="N9" i="22"/>
  <c r="N8" i="22"/>
  <c r="K20" i="22"/>
  <c r="K19" i="22"/>
  <c r="K12" i="22"/>
  <c r="K9" i="22"/>
  <c r="K23" i="22"/>
  <c r="K17" i="22"/>
  <c r="K10" i="22"/>
  <c r="K8" i="22"/>
  <c r="K21" i="22"/>
  <c r="M23" i="22"/>
  <c r="M10" i="22"/>
  <c r="M21" i="22"/>
  <c r="M8" i="22"/>
  <c r="M9" i="22"/>
  <c r="M20" i="22"/>
  <c r="M19" i="22"/>
  <c r="M17" i="22"/>
  <c r="M12" i="22"/>
  <c r="B25" i="22"/>
  <c r="I10" i="22" s="1"/>
  <c r="B11" i="15"/>
  <c r="C25" i="15"/>
  <c r="N25" i="22" l="1"/>
  <c r="J10" i="15"/>
  <c r="J13" i="15"/>
  <c r="J18" i="15"/>
  <c r="J21" i="15"/>
  <c r="J11" i="15"/>
  <c r="J14" i="15"/>
  <c r="J12" i="15"/>
  <c r="J20" i="15"/>
  <c r="J23" i="15"/>
  <c r="M25" i="22"/>
  <c r="J25" i="22"/>
  <c r="K25" i="22"/>
  <c r="L25" i="22"/>
  <c r="I21" i="22"/>
  <c r="I20" i="22"/>
  <c r="I12" i="22"/>
  <c r="I19" i="22"/>
  <c r="I23" i="22"/>
  <c r="I17" i="22"/>
  <c r="I9" i="22"/>
  <c r="I8" i="22"/>
  <c r="B12" i="15"/>
  <c r="F25" i="15"/>
  <c r="B18" i="15"/>
  <c r="B23" i="15"/>
  <c r="G25" i="15"/>
  <c r="B14" i="15"/>
  <c r="E25" i="15"/>
  <c r="D25" i="15"/>
  <c r="B10" i="15"/>
  <c r="I18" i="15" l="1"/>
  <c r="J25" i="15"/>
  <c r="N10" i="15"/>
  <c r="N13" i="15"/>
  <c r="N18" i="15"/>
  <c r="N21" i="15"/>
  <c r="N12" i="15"/>
  <c r="N20" i="15"/>
  <c r="N23" i="15"/>
  <c r="N14" i="15"/>
  <c r="K12" i="15"/>
  <c r="K14" i="15"/>
  <c r="K20" i="15"/>
  <c r="K23" i="15"/>
  <c r="K10" i="15"/>
  <c r="K13" i="15"/>
  <c r="K18" i="15"/>
  <c r="K21" i="15"/>
  <c r="L11" i="15"/>
  <c r="L12" i="15"/>
  <c r="L14" i="15"/>
  <c r="L20" i="15"/>
  <c r="L23" i="15"/>
  <c r="L18" i="15"/>
  <c r="L10" i="15"/>
  <c r="L13" i="15"/>
  <c r="L21" i="15"/>
  <c r="I14" i="15"/>
  <c r="M10" i="15"/>
  <c r="M13" i="15"/>
  <c r="M18" i="15"/>
  <c r="M21" i="15"/>
  <c r="M11" i="15"/>
  <c r="M12" i="15"/>
  <c r="M14" i="15"/>
  <c r="M20" i="15"/>
  <c r="M23" i="15"/>
  <c r="I25" i="22"/>
  <c r="B25" i="15"/>
  <c r="I10" i="15" s="1"/>
  <c r="H24" i="14"/>
  <c r="H23" i="14"/>
  <c r="H22" i="14"/>
  <c r="H21" i="14"/>
  <c r="H19" i="14"/>
  <c r="H14" i="14"/>
  <c r="H12" i="14"/>
  <c r="H10" i="14"/>
  <c r="L25" i="15" l="1"/>
  <c r="M25" i="15"/>
  <c r="I13" i="15"/>
  <c r="I21" i="15"/>
  <c r="I20" i="15"/>
  <c r="I11" i="15"/>
  <c r="K25" i="15"/>
  <c r="N25" i="15"/>
  <c r="I23" i="15"/>
  <c r="I12" i="15"/>
  <c r="G23" i="16"/>
  <c r="F23" i="16"/>
  <c r="J23" i="16"/>
  <c r="I23" i="16"/>
  <c r="F26" i="14"/>
  <c r="C24" i="14"/>
  <c r="T21" i="16" l="1"/>
  <c r="T12" i="16"/>
  <c r="T19" i="16"/>
  <c r="T10" i="16"/>
  <c r="T15" i="16"/>
  <c r="T8" i="16"/>
  <c r="T18" i="16"/>
  <c r="T9" i="16"/>
  <c r="I25" i="15"/>
  <c r="Q12" i="16"/>
  <c r="Q21" i="16"/>
  <c r="Q15" i="16"/>
  <c r="Q8" i="16"/>
  <c r="Q19" i="16"/>
  <c r="Q18" i="16"/>
  <c r="Q9" i="16"/>
  <c r="Q10" i="16"/>
  <c r="P19" i="16"/>
  <c r="P10" i="16"/>
  <c r="P12" i="16"/>
  <c r="P21" i="16"/>
  <c r="P15" i="16"/>
  <c r="P8" i="16"/>
  <c r="P18" i="16"/>
  <c r="P9" i="16"/>
  <c r="H23" i="16"/>
  <c r="S12" i="16"/>
  <c r="S21" i="16"/>
  <c r="S15" i="16"/>
  <c r="S8" i="16"/>
  <c r="S18" i="16"/>
  <c r="S9" i="16"/>
  <c r="S19" i="16"/>
  <c r="S10" i="16"/>
  <c r="P24" i="14"/>
  <c r="P23" i="14"/>
  <c r="P22" i="14"/>
  <c r="P21" i="14"/>
  <c r="P19" i="14"/>
  <c r="P14" i="14"/>
  <c r="P11" i="14"/>
  <c r="P12" i="14"/>
  <c r="P10" i="14"/>
  <c r="E23" i="16"/>
  <c r="D23" i="16"/>
  <c r="C23" i="16"/>
  <c r="C26" i="20"/>
  <c r="D26" i="20"/>
  <c r="E26" i="20"/>
  <c r="F26" i="20"/>
  <c r="G26" i="20"/>
  <c r="B11" i="20"/>
  <c r="B13" i="20"/>
  <c r="B18" i="20"/>
  <c r="B20" i="20"/>
  <c r="B21" i="20"/>
  <c r="B22" i="20"/>
  <c r="B24" i="20"/>
  <c r="B9" i="20"/>
  <c r="J33" i="18"/>
  <c r="I33" i="18"/>
  <c r="G33" i="18"/>
  <c r="F33" i="18"/>
  <c r="C23" i="17"/>
  <c r="D23" i="17"/>
  <c r="E23" i="17"/>
  <c r="F23" i="17"/>
  <c r="G23" i="17"/>
  <c r="D24" i="14"/>
  <c r="C10" i="14"/>
  <c r="C11" i="14"/>
  <c r="C12" i="14"/>
  <c r="C14" i="14"/>
  <c r="C19" i="14"/>
  <c r="C21" i="14"/>
  <c r="C22" i="14"/>
  <c r="C23" i="14"/>
  <c r="C37" i="12"/>
  <c r="F7" i="11"/>
  <c r="F23" i="11" s="1"/>
  <c r="G17" i="11" s="1"/>
  <c r="D7" i="11"/>
  <c r="D23" i="11" s="1"/>
  <c r="E18" i="11" s="1"/>
  <c r="M21" i="17" l="1"/>
  <c r="M18" i="17"/>
  <c r="M15" i="17"/>
  <c r="M12" i="17"/>
  <c r="M10" i="17"/>
  <c r="M9" i="17"/>
  <c r="M8" i="17"/>
  <c r="M23" i="17" s="1"/>
  <c r="N21" i="20"/>
  <c r="N11" i="20"/>
  <c r="N22" i="20"/>
  <c r="N24" i="20"/>
  <c r="N20" i="20"/>
  <c r="N10" i="20"/>
  <c r="N13" i="20"/>
  <c r="N23" i="20"/>
  <c r="N18" i="20"/>
  <c r="N9" i="20"/>
  <c r="J21" i="20"/>
  <c r="J11" i="20"/>
  <c r="J13" i="20"/>
  <c r="J24" i="20"/>
  <c r="J20" i="20"/>
  <c r="J10" i="20"/>
  <c r="J22" i="20"/>
  <c r="J23" i="20"/>
  <c r="J18" i="20"/>
  <c r="J9" i="20"/>
  <c r="J26" i="20" s="1"/>
  <c r="J21" i="17"/>
  <c r="J18" i="17"/>
  <c r="J15" i="17"/>
  <c r="J12" i="17"/>
  <c r="J10" i="17"/>
  <c r="J9" i="17"/>
  <c r="J8" i="17"/>
  <c r="L21" i="17"/>
  <c r="L18" i="17"/>
  <c r="L15" i="17"/>
  <c r="L12" i="17"/>
  <c r="L10" i="17"/>
  <c r="L9" i="17"/>
  <c r="L8" i="17"/>
  <c r="M22" i="20"/>
  <c r="M13" i="20"/>
  <c r="M18" i="20"/>
  <c r="M21" i="20"/>
  <c r="M11" i="20"/>
  <c r="M23" i="20"/>
  <c r="M24" i="20"/>
  <c r="M20" i="20"/>
  <c r="M10" i="20"/>
  <c r="M9" i="20"/>
  <c r="S23" i="16"/>
  <c r="T23" i="16"/>
  <c r="K24" i="20"/>
  <c r="K20" i="20"/>
  <c r="K10" i="20"/>
  <c r="K23" i="20"/>
  <c r="K18" i="20"/>
  <c r="K9" i="20"/>
  <c r="K11" i="20"/>
  <c r="K22" i="20"/>
  <c r="K13" i="20"/>
  <c r="K21" i="20"/>
  <c r="K18" i="17"/>
  <c r="K12" i="17"/>
  <c r="K9" i="17"/>
  <c r="K21" i="17"/>
  <c r="K15" i="17"/>
  <c r="K10" i="17"/>
  <c r="K8" i="17"/>
  <c r="L23" i="20"/>
  <c r="L18" i="20"/>
  <c r="L9" i="20"/>
  <c r="L24" i="20"/>
  <c r="L22" i="20"/>
  <c r="L13" i="20"/>
  <c r="L20" i="20"/>
  <c r="L10" i="20"/>
  <c r="L21" i="20"/>
  <c r="L11" i="20"/>
  <c r="T31" i="18"/>
  <c r="T30" i="18"/>
  <c r="T29" i="18"/>
  <c r="T28" i="18"/>
  <c r="T27" i="18"/>
  <c r="T26" i="18"/>
  <c r="T24" i="18"/>
  <c r="T23" i="18"/>
  <c r="T22" i="18"/>
  <c r="T21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P31" i="18"/>
  <c r="P30" i="18"/>
  <c r="P29" i="18"/>
  <c r="P28" i="18"/>
  <c r="P27" i="18"/>
  <c r="P26" i="18"/>
  <c r="P24" i="18"/>
  <c r="P23" i="18"/>
  <c r="P22" i="18"/>
  <c r="P21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S31" i="18"/>
  <c r="S30" i="18"/>
  <c r="S29" i="18"/>
  <c r="S28" i="18"/>
  <c r="S27" i="18"/>
  <c r="S26" i="18"/>
  <c r="S24" i="18"/>
  <c r="S23" i="18"/>
  <c r="S22" i="18"/>
  <c r="S21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Q31" i="18"/>
  <c r="Q30" i="18"/>
  <c r="Q29" i="18"/>
  <c r="Q28" i="18"/>
  <c r="Q27" i="18"/>
  <c r="Q26" i="18"/>
  <c r="Q24" i="18"/>
  <c r="Q23" i="18"/>
  <c r="Q22" i="18"/>
  <c r="Q21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N18" i="17"/>
  <c r="N10" i="17"/>
  <c r="N15" i="17"/>
  <c r="N9" i="17"/>
  <c r="N12" i="17"/>
  <c r="N8" i="17"/>
  <c r="N21" i="17"/>
  <c r="P23" i="16"/>
  <c r="O12" i="16"/>
  <c r="O21" i="16"/>
  <c r="O19" i="16"/>
  <c r="O15" i="16"/>
  <c r="O10" i="16"/>
  <c r="O8" i="16"/>
  <c r="O9" i="16"/>
  <c r="O18" i="16"/>
  <c r="R19" i="16"/>
  <c r="R8" i="16"/>
  <c r="R18" i="16"/>
  <c r="R12" i="16"/>
  <c r="R9" i="16"/>
  <c r="R10" i="16"/>
  <c r="R15" i="16"/>
  <c r="R21" i="16"/>
  <c r="Q23" i="16"/>
  <c r="P26" i="14"/>
  <c r="D7" i="12"/>
  <c r="E13" i="11"/>
  <c r="G14" i="11"/>
  <c r="E15" i="11"/>
  <c r="E17" i="11"/>
  <c r="G15" i="11"/>
  <c r="E12" i="11"/>
  <c r="E19" i="11"/>
  <c r="E9" i="11"/>
  <c r="G10" i="11"/>
  <c r="G19" i="11"/>
  <c r="G16" i="11"/>
  <c r="G13" i="11"/>
  <c r="E11" i="11"/>
  <c r="E16" i="11"/>
  <c r="G11" i="11"/>
  <c r="G18" i="11"/>
  <c r="E21" i="11"/>
  <c r="G9" i="11"/>
  <c r="E10" i="11"/>
  <c r="E14" i="11"/>
  <c r="G12" i="11"/>
  <c r="E7" i="11"/>
  <c r="G7" i="11"/>
  <c r="G23" i="11" s="1"/>
  <c r="B26" i="20"/>
  <c r="C9" i="18"/>
  <c r="C10" i="18"/>
  <c r="C11" i="18"/>
  <c r="C12" i="18"/>
  <c r="C14" i="18"/>
  <c r="C16" i="18"/>
  <c r="C18" i="18"/>
  <c r="C21" i="18"/>
  <c r="C23" i="18"/>
  <c r="C26" i="18"/>
  <c r="C27" i="18"/>
  <c r="C28" i="18"/>
  <c r="C29" i="18"/>
  <c r="C31" i="18"/>
  <c r="C8" i="18"/>
  <c r="D9" i="18"/>
  <c r="D10" i="18"/>
  <c r="D11" i="18"/>
  <c r="D12" i="18"/>
  <c r="D14" i="18"/>
  <c r="D16" i="18"/>
  <c r="D18" i="18"/>
  <c r="D21" i="18"/>
  <c r="D23" i="18"/>
  <c r="D26" i="18"/>
  <c r="D27" i="18"/>
  <c r="D28" i="18"/>
  <c r="D29" i="18"/>
  <c r="D31" i="18"/>
  <c r="D8" i="18"/>
  <c r="E31" i="18"/>
  <c r="E29" i="18"/>
  <c r="E28" i="18"/>
  <c r="E27" i="18"/>
  <c r="E26" i="18"/>
  <c r="E23" i="18"/>
  <c r="E21" i="18"/>
  <c r="E18" i="18"/>
  <c r="E16" i="18"/>
  <c r="E14" i="18"/>
  <c r="E12" i="18"/>
  <c r="E11" i="18"/>
  <c r="E10" i="18"/>
  <c r="E9" i="18"/>
  <c r="E8" i="18"/>
  <c r="H21" i="18"/>
  <c r="H23" i="18"/>
  <c r="H26" i="18"/>
  <c r="H27" i="18"/>
  <c r="H28" i="18"/>
  <c r="H29" i="18"/>
  <c r="H31" i="18"/>
  <c r="H9" i="18"/>
  <c r="H10" i="18"/>
  <c r="H11" i="18"/>
  <c r="H12" i="18"/>
  <c r="H14" i="18"/>
  <c r="H16" i="18"/>
  <c r="H18" i="18"/>
  <c r="H8" i="18"/>
  <c r="K23" i="17" l="1"/>
  <c r="N26" i="20"/>
  <c r="I23" i="20"/>
  <c r="I10" i="20"/>
  <c r="I18" i="20"/>
  <c r="I13" i="20"/>
  <c r="I24" i="20"/>
  <c r="I11" i="20"/>
  <c r="I20" i="20"/>
  <c r="L26" i="20"/>
  <c r="I22" i="20"/>
  <c r="K26" i="20"/>
  <c r="M26" i="20"/>
  <c r="L23" i="17"/>
  <c r="J23" i="17"/>
  <c r="I9" i="20"/>
  <c r="I21" i="20"/>
  <c r="Q33" i="18"/>
  <c r="S33" i="18"/>
  <c r="P33" i="18"/>
  <c r="T33" i="18"/>
  <c r="N23" i="17"/>
  <c r="R23" i="16"/>
  <c r="O23" i="16"/>
  <c r="O29" i="16"/>
  <c r="D33" i="18"/>
  <c r="E33" i="18"/>
  <c r="H33" i="18"/>
  <c r="C33" i="18"/>
  <c r="E23" i="11"/>
  <c r="B8" i="18"/>
  <c r="B12" i="18"/>
  <c r="B31" i="18"/>
  <c r="B26" i="18"/>
  <c r="B28" i="18"/>
  <c r="B23" i="18"/>
  <c r="B16" i="18"/>
  <c r="B10" i="18"/>
  <c r="B29" i="18"/>
  <c r="B18" i="18"/>
  <c r="B11" i="18"/>
  <c r="B27" i="18"/>
  <c r="B21" i="18"/>
  <c r="B14" i="18"/>
  <c r="B9" i="18"/>
  <c r="I26" i="20" l="1"/>
  <c r="M31" i="18"/>
  <c r="M30" i="18"/>
  <c r="M29" i="18"/>
  <c r="M28" i="18"/>
  <c r="M27" i="18"/>
  <c r="M26" i="18"/>
  <c r="M24" i="18"/>
  <c r="M23" i="18"/>
  <c r="M22" i="18"/>
  <c r="M21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R29" i="18"/>
  <c r="R18" i="18"/>
  <c r="R16" i="18"/>
  <c r="R13" i="18"/>
  <c r="R10" i="18"/>
  <c r="R24" i="18"/>
  <c r="R15" i="18"/>
  <c r="R11" i="18"/>
  <c r="R8" i="18"/>
  <c r="R21" i="18"/>
  <c r="R9" i="18"/>
  <c r="R31" i="18"/>
  <c r="R30" i="18"/>
  <c r="R28" i="18"/>
  <c r="R27" i="18"/>
  <c r="R26" i="18"/>
  <c r="R23" i="18"/>
  <c r="R22" i="18"/>
  <c r="R19" i="18"/>
  <c r="R17" i="18"/>
  <c r="R14" i="18"/>
  <c r="R12" i="18"/>
  <c r="O30" i="18"/>
  <c r="O29" i="18"/>
  <c r="O28" i="18"/>
  <c r="O26" i="18"/>
  <c r="O23" i="18"/>
  <c r="O21" i="18"/>
  <c r="O18" i="18"/>
  <c r="O16" i="18"/>
  <c r="O14" i="18"/>
  <c r="O12" i="18"/>
  <c r="O9" i="18"/>
  <c r="O31" i="18"/>
  <c r="O27" i="18"/>
  <c r="O24" i="18"/>
  <c r="O22" i="18"/>
  <c r="O19" i="18"/>
  <c r="O17" i="18"/>
  <c r="O15" i="18"/>
  <c r="O13" i="18"/>
  <c r="O11" i="18"/>
  <c r="O10" i="18"/>
  <c r="O8" i="18"/>
  <c r="N31" i="18"/>
  <c r="N29" i="18"/>
  <c r="N27" i="18"/>
  <c r="N24" i="18"/>
  <c r="N22" i="18"/>
  <c r="N17" i="18"/>
  <c r="N15" i="18"/>
  <c r="N13" i="18"/>
  <c r="N10" i="18"/>
  <c r="N8" i="18"/>
  <c r="N30" i="18"/>
  <c r="N28" i="18"/>
  <c r="N26" i="18"/>
  <c r="N23" i="18"/>
  <c r="N21" i="18"/>
  <c r="N19" i="18"/>
  <c r="N18" i="18"/>
  <c r="N16" i="18"/>
  <c r="N14" i="18"/>
  <c r="N12" i="18"/>
  <c r="N11" i="18"/>
  <c r="N9" i="18"/>
  <c r="B33" i="18"/>
  <c r="B21" i="17"/>
  <c r="B18" i="17"/>
  <c r="B15" i="17"/>
  <c r="B12" i="17"/>
  <c r="B10" i="17"/>
  <c r="B9" i="17"/>
  <c r="B8" i="17"/>
  <c r="D9" i="16"/>
  <c r="N9" i="16" s="1"/>
  <c r="D10" i="16"/>
  <c r="N10" i="16" s="1"/>
  <c r="D12" i="16"/>
  <c r="N12" i="16" s="1"/>
  <c r="D15" i="16"/>
  <c r="N15" i="16" s="1"/>
  <c r="D18" i="16"/>
  <c r="N18" i="16" s="1"/>
  <c r="D19" i="16"/>
  <c r="N19" i="16" s="1"/>
  <c r="D21" i="16"/>
  <c r="N21" i="16" s="1"/>
  <c r="D8" i="16"/>
  <c r="N8" i="16" s="1"/>
  <c r="C9" i="16"/>
  <c r="C10" i="16"/>
  <c r="C12" i="16"/>
  <c r="M12" i="16" s="1"/>
  <c r="C15" i="16"/>
  <c r="M15" i="16" s="1"/>
  <c r="C18" i="16"/>
  <c r="M18" i="16" s="1"/>
  <c r="C19" i="16"/>
  <c r="C21" i="16"/>
  <c r="M21" i="16" s="1"/>
  <c r="C8" i="16"/>
  <c r="M8" i="16" s="1"/>
  <c r="I26" i="14"/>
  <c r="B19" i="16" l="1"/>
  <c r="M19" i="16"/>
  <c r="B10" i="16"/>
  <c r="M10" i="16"/>
  <c r="B9" i="16"/>
  <c r="M9" i="16"/>
  <c r="N23" i="16"/>
  <c r="R33" i="18"/>
  <c r="L30" i="18"/>
  <c r="L14" i="18"/>
  <c r="L21" i="18"/>
  <c r="L28" i="18"/>
  <c r="L12" i="18"/>
  <c r="L26" i="18"/>
  <c r="L10" i="18"/>
  <c r="L17" i="18"/>
  <c r="L13" i="18"/>
  <c r="L27" i="18"/>
  <c r="L19" i="18"/>
  <c r="L11" i="18"/>
  <c r="L18" i="18"/>
  <c r="L9" i="18"/>
  <c r="L24" i="18"/>
  <c r="L16" i="18"/>
  <c r="L8" i="18"/>
  <c r="L31" i="18"/>
  <c r="L23" i="18"/>
  <c r="L15" i="18"/>
  <c r="L22" i="18"/>
  <c r="L29" i="18"/>
  <c r="O33" i="18"/>
  <c r="M33" i="18"/>
  <c r="N33" i="18"/>
  <c r="C26" i="14"/>
  <c r="S23" i="14"/>
  <c r="S21" i="14"/>
  <c r="S14" i="14"/>
  <c r="S11" i="14"/>
  <c r="S24" i="14"/>
  <c r="S22" i="14"/>
  <c r="S19" i="14"/>
  <c r="S12" i="14"/>
  <c r="S10" i="14"/>
  <c r="B21" i="16"/>
  <c r="B18" i="16"/>
  <c r="B15" i="16"/>
  <c r="B8" i="16"/>
  <c r="B23" i="17"/>
  <c r="B12" i="16"/>
  <c r="G26" i="14"/>
  <c r="J26" i="14"/>
  <c r="B11" i="14"/>
  <c r="D23" i="14"/>
  <c r="D22" i="14"/>
  <c r="D21" i="14"/>
  <c r="D19" i="14"/>
  <c r="D14" i="14"/>
  <c r="D11" i="14"/>
  <c r="D12" i="14"/>
  <c r="D10" i="14"/>
  <c r="E24" i="14"/>
  <c r="E23" i="14"/>
  <c r="E22" i="14"/>
  <c r="E21" i="14"/>
  <c r="E19" i="14"/>
  <c r="E14" i="14"/>
  <c r="E12" i="14"/>
  <c r="E10" i="14"/>
  <c r="M23" i="16" l="1"/>
  <c r="L18" i="16"/>
  <c r="L9" i="16"/>
  <c r="L33" i="18"/>
  <c r="I10" i="17"/>
  <c r="I12" i="17"/>
  <c r="I21" i="17"/>
  <c r="I9" i="17"/>
  <c r="I18" i="17"/>
  <c r="I15" i="17"/>
  <c r="I8" i="17"/>
  <c r="H26" i="14"/>
  <c r="T23" i="14"/>
  <c r="T22" i="14"/>
  <c r="T19" i="14"/>
  <c r="T12" i="14"/>
  <c r="T10" i="14"/>
  <c r="T24" i="14"/>
  <c r="T21" i="14"/>
  <c r="T14" i="14"/>
  <c r="T11" i="14"/>
  <c r="S26" i="14"/>
  <c r="Q24" i="14"/>
  <c r="Q23" i="14"/>
  <c r="Q22" i="14"/>
  <c r="Q21" i="14"/>
  <c r="Q19" i="14"/>
  <c r="Q14" i="14"/>
  <c r="Q12" i="14"/>
  <c r="Q11" i="14"/>
  <c r="Q10" i="14"/>
  <c r="M23" i="14"/>
  <c r="M22" i="14"/>
  <c r="M19" i="14"/>
  <c r="M12" i="14"/>
  <c r="M10" i="14"/>
  <c r="M24" i="14"/>
  <c r="M21" i="14"/>
  <c r="M14" i="14"/>
  <c r="M11" i="14"/>
  <c r="B23" i="16"/>
  <c r="L15" i="16" s="1"/>
  <c r="E26" i="14"/>
  <c r="D26" i="14"/>
  <c r="B14" i="14"/>
  <c r="B23" i="14"/>
  <c r="B24" i="14"/>
  <c r="B10" i="14"/>
  <c r="B21" i="14"/>
  <c r="B12" i="14"/>
  <c r="B22" i="14"/>
  <c r="B19" i="14"/>
  <c r="B16" i="11"/>
  <c r="B15" i="11"/>
  <c r="B14" i="11"/>
  <c r="B19" i="11"/>
  <c r="B18" i="11"/>
  <c r="B17" i="11"/>
  <c r="B13" i="11"/>
  <c r="B12" i="11"/>
  <c r="B11" i="11"/>
  <c r="B10" i="11"/>
  <c r="B9" i="11"/>
  <c r="L21" i="16" l="1"/>
  <c r="L12" i="16"/>
  <c r="L10" i="16"/>
  <c r="L19" i="16"/>
  <c r="L8" i="16"/>
  <c r="I23" i="17"/>
  <c r="T26" i="14"/>
  <c r="N24" i="14"/>
  <c r="N23" i="14"/>
  <c r="N22" i="14"/>
  <c r="N21" i="14"/>
  <c r="N19" i="14"/>
  <c r="N14" i="14"/>
  <c r="N12" i="14"/>
  <c r="N11" i="14"/>
  <c r="N10" i="14"/>
  <c r="O24" i="14"/>
  <c r="O23" i="14"/>
  <c r="O22" i="14"/>
  <c r="O21" i="14"/>
  <c r="O19" i="14"/>
  <c r="O14" i="14"/>
  <c r="O12" i="14"/>
  <c r="O11" i="14"/>
  <c r="O10" i="14"/>
  <c r="Q26" i="14"/>
  <c r="M26" i="14"/>
  <c r="R24" i="14"/>
  <c r="R23" i="14"/>
  <c r="R22" i="14"/>
  <c r="R21" i="14"/>
  <c r="R19" i="14"/>
  <c r="R14" i="14"/>
  <c r="R12" i="14"/>
  <c r="R11" i="14"/>
  <c r="R10" i="14"/>
  <c r="B26" i="14"/>
  <c r="L11" i="14" s="1"/>
  <c r="B7" i="11"/>
  <c r="B23" i="11" s="1"/>
  <c r="L24" i="14" l="1"/>
  <c r="L10" i="14"/>
  <c r="L19" i="14"/>
  <c r="L14" i="14"/>
  <c r="L23" i="14"/>
  <c r="L23" i="16"/>
  <c r="L21" i="14"/>
  <c r="L22" i="14"/>
  <c r="L12" i="14"/>
  <c r="R26" i="14"/>
  <c r="O26" i="14"/>
  <c r="N26" i="14"/>
  <c r="C7" i="11"/>
  <c r="L26" i="14" l="1"/>
  <c r="C11" i="11"/>
  <c r="C16" i="11"/>
  <c r="C18" i="11"/>
  <c r="C17" i="11"/>
  <c r="C10" i="11"/>
  <c r="C13" i="11"/>
  <c r="C15" i="11"/>
  <c r="C21" i="11"/>
  <c r="C23" i="11" s="1"/>
  <c r="C12" i="11"/>
  <c r="C9" i="11"/>
  <c r="C14" i="11"/>
  <c r="C19" i="11"/>
  <c r="D8" i="12"/>
  <c r="D9" i="12"/>
  <c r="D10" i="12"/>
  <c r="D11" i="12"/>
  <c r="D12" i="12"/>
  <c r="D13" i="12"/>
  <c r="D14" i="12"/>
  <c r="D15" i="12"/>
  <c r="D16" i="12"/>
  <c r="D18" i="12"/>
  <c r="D19" i="12"/>
  <c r="D20" i="12"/>
  <c r="D21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7" i="12" l="1"/>
  <c r="J28" i="13"/>
  <c r="K24" i="13"/>
  <c r="K26" i="13"/>
  <c r="K27" i="13"/>
  <c r="K22" i="13"/>
  <c r="K25" i="13"/>
  <c r="J25" i="13" l="1"/>
  <c r="J27" i="13"/>
  <c r="J24" i="13"/>
  <c r="J26" i="13"/>
  <c r="J22" i="13"/>
  <c r="I27" i="13"/>
  <c r="K28" i="13"/>
  <c r="K30" i="13" s="1"/>
  <c r="I28" i="13"/>
  <c r="I25" i="13" l="1"/>
  <c r="I24" i="13"/>
  <c r="I26" i="13"/>
  <c r="I22" i="13"/>
  <c r="J30" i="13"/>
  <c r="I30" i="13" l="1"/>
  <c r="E24" i="13"/>
  <c r="E27" i="13"/>
  <c r="E25" i="13"/>
  <c r="H26" i="13"/>
  <c r="H25" i="13"/>
  <c r="H24" i="13"/>
  <c r="H27" i="13"/>
  <c r="F24" i="13"/>
  <c r="F26" i="13"/>
  <c r="F27" i="13"/>
  <c r="F25" i="13"/>
  <c r="F22" i="13"/>
  <c r="E26" i="13"/>
  <c r="E22" i="13"/>
  <c r="H22" i="13"/>
  <c r="H28" i="13"/>
  <c r="F28" i="13"/>
  <c r="H30" i="13" l="1"/>
  <c r="F30" i="13"/>
  <c r="E28" i="13"/>
  <c r="E30" i="13" s="1"/>
  <c r="G27" i="13" l="1"/>
  <c r="G28" i="13"/>
  <c r="G24" i="13"/>
  <c r="G25" i="13"/>
  <c r="G26" i="13"/>
  <c r="G22" i="13"/>
  <c r="G30" i="13" l="1"/>
  <c r="D22" i="13" l="1"/>
  <c r="D25" i="13"/>
  <c r="C25" i="13"/>
  <c r="C27" i="13"/>
  <c r="D26" i="13"/>
  <c r="C26" i="13"/>
  <c r="D24" i="13"/>
  <c r="D28" i="13"/>
  <c r="D27" i="13"/>
  <c r="C22" i="13"/>
  <c r="C24" i="13"/>
  <c r="C28" i="13"/>
  <c r="C30" i="13" l="1"/>
  <c r="D30" i="13"/>
</calcChain>
</file>

<file path=xl/sharedStrings.xml><?xml version="1.0" encoding="utf-8"?>
<sst xmlns="http://schemas.openxmlformats.org/spreadsheetml/2006/main" count="491" uniqueCount="150">
  <si>
    <t>60-64 Male</t>
  </si>
  <si>
    <t>60-64 Female</t>
  </si>
  <si>
    <t>Age/Sex not specified</t>
  </si>
  <si>
    <t>Infectious and parasitic diseases</t>
  </si>
  <si>
    <t>Tuberculosis (TB)</t>
  </si>
  <si>
    <t>Malaria</t>
  </si>
  <si>
    <t>Respiratory infections</t>
  </si>
  <si>
    <t xml:space="preserve">Diarrheal diseases </t>
  </si>
  <si>
    <t>Neglected tropical diseases (dengue)</t>
  </si>
  <si>
    <t>Vaccine preventable diseases</t>
  </si>
  <si>
    <t>Hepatitis</t>
  </si>
  <si>
    <t>Other and unspecified infectious and parasitic diseases (n.e.c.)</t>
  </si>
  <si>
    <t>Reproductive health</t>
  </si>
  <si>
    <t>Maternal conditions</t>
  </si>
  <si>
    <t>Perinatal conditions</t>
  </si>
  <si>
    <t>Unspecified reproductive health conditions (n.e.c.)</t>
  </si>
  <si>
    <t>Nutritional deficiencies</t>
  </si>
  <si>
    <t>Noncommunicable diseases</t>
  </si>
  <si>
    <t>Neoplasms</t>
  </si>
  <si>
    <t>Endocrine and metabolic disorders (diabetes)</t>
  </si>
  <si>
    <t>Cardiovascular diseases</t>
  </si>
  <si>
    <t>Mental &amp; behavioural disorders, and Neurological conditions</t>
  </si>
  <si>
    <t>Respiratory diseases</t>
  </si>
  <si>
    <t xml:space="preserve">Diseases of the digestive  </t>
  </si>
  <si>
    <t>Diseases of the genito-urinary system (nephritis)</t>
  </si>
  <si>
    <t>Sense organ disorders</t>
  </si>
  <si>
    <t>Oral diseases</t>
  </si>
  <si>
    <t>Other and unspecified noncommunicable diseases (n.e.c.)</t>
  </si>
  <si>
    <t>Injuries</t>
  </si>
  <si>
    <t>Non-disease specific</t>
  </si>
  <si>
    <t>Other and unspecified diseases/conditions (n.e.c.)</t>
  </si>
  <si>
    <t xml:space="preserve">HIV/AIDS </t>
  </si>
  <si>
    <t>Other Sexually Transmitted Diseases (STDs)</t>
  </si>
  <si>
    <t xml:space="preserve">                   </t>
  </si>
  <si>
    <t>Government schemes and compulsory contributory health care financing schemes</t>
  </si>
  <si>
    <t>Government schemes</t>
  </si>
  <si>
    <t>Central government schemes</t>
  </si>
  <si>
    <t>Domestic revenue-based central govt schemes</t>
  </si>
  <si>
    <t>Foreign assistance-based central govt schemes</t>
  </si>
  <si>
    <t>State/regional/local government schemes</t>
  </si>
  <si>
    <t>Compulsory contributory health insurance schemes</t>
  </si>
  <si>
    <t>Social health insurance schemes</t>
  </si>
  <si>
    <t>Voluntary health care payment schemes</t>
  </si>
  <si>
    <t>Voluntary health insurance schemes</t>
  </si>
  <si>
    <t>Primary/substitutory health insurance schemes</t>
  </si>
  <si>
    <t>Government-based voluntary insurance</t>
  </si>
  <si>
    <t>Complementary/supplementary insurance schemes</t>
  </si>
  <si>
    <t>Life and non-life insurance schemes</t>
  </si>
  <si>
    <t>Managed health care schemes (HMOs)</t>
  </si>
  <si>
    <t>Enterprise financing schemes</t>
  </si>
  <si>
    <t>Household out-of-pocket payment</t>
  </si>
  <si>
    <t>65 and over Male</t>
  </si>
  <si>
    <t>65 and over Female</t>
  </si>
  <si>
    <t>Central government</t>
  </si>
  <si>
    <t>Department of Health</t>
  </si>
  <si>
    <t>Other ministries and public units (belonging to central government)</t>
  </si>
  <si>
    <t>State/Regional/Local government</t>
  </si>
  <si>
    <t>Social security agency</t>
  </si>
  <si>
    <t>Social Health Insurance Agency (PHIC)</t>
  </si>
  <si>
    <t>Insurance corporations</t>
  </si>
  <si>
    <t>Commercial insurance companies</t>
  </si>
  <si>
    <t>Health management and provider corporations</t>
  </si>
  <si>
    <t>Corporations (Other than providers of health services)</t>
  </si>
  <si>
    <t xml:space="preserve">Households </t>
  </si>
  <si>
    <t>General government</t>
  </si>
  <si>
    <t>Corporations (Other than insurance corporations)</t>
  </si>
  <si>
    <t>Hospitals</t>
  </si>
  <si>
    <t>General hospitals</t>
  </si>
  <si>
    <t>Public general hospitals</t>
  </si>
  <si>
    <t>Private general hospitals</t>
  </si>
  <si>
    <t>Mental health hospitals</t>
  </si>
  <si>
    <t>Specialised hospitals (Other than mental health hospitals)</t>
  </si>
  <si>
    <t>Unspecified hospitals (n.e.c.)</t>
  </si>
  <si>
    <t>Mental health and substance abuse facilities</t>
  </si>
  <si>
    <t>Providers of ambulatory health care</t>
  </si>
  <si>
    <t>Providers of ancillary services</t>
  </si>
  <si>
    <t>Retailers and Other providers of medical goods</t>
  </si>
  <si>
    <t>Pharmacies</t>
  </si>
  <si>
    <t>Providers of preventive care</t>
  </si>
  <si>
    <t>Providers of health care system administration and financing</t>
  </si>
  <si>
    <t>Government health administration agencies</t>
  </si>
  <si>
    <t>Social health insurance agencies</t>
  </si>
  <si>
    <t>Private health insurance administration agencies</t>
  </si>
  <si>
    <t>Other administration agencies</t>
  </si>
  <si>
    <t>Unspecified health care providers</t>
  </si>
  <si>
    <t>&lt; 1 year old</t>
  </si>
  <si>
    <t>1-4</t>
  </si>
  <si>
    <t>5-9</t>
  </si>
  <si>
    <t>10-14</t>
  </si>
  <si>
    <t>15-19</t>
  </si>
  <si>
    <t>20-29</t>
  </si>
  <si>
    <t>30-39</t>
  </si>
  <si>
    <t>40-49</t>
  </si>
  <si>
    <t>50-59</t>
  </si>
  <si>
    <t>60-64</t>
  </si>
  <si>
    <t>65 and over</t>
  </si>
  <si>
    <t>Male</t>
  </si>
  <si>
    <t>Female</t>
  </si>
  <si>
    <t>Disease Group</t>
  </si>
  <si>
    <t>In million PhP</t>
  </si>
  <si>
    <t>Current Health Expenditures for Age Group</t>
  </si>
  <si>
    <t>Other Disease</t>
  </si>
  <si>
    <t>Both</t>
  </si>
  <si>
    <t>Percent Distribution</t>
  </si>
  <si>
    <t>Total</t>
  </si>
  <si>
    <t>Age Group</t>
  </si>
  <si>
    <t>All age group</t>
  </si>
  <si>
    <t>All</t>
  </si>
  <si>
    <t>Income Quintile</t>
  </si>
  <si>
    <t>Table 2. Current Health Expenditures by Disease Group, Philippines: 2018</t>
  </si>
  <si>
    <t>Table 3. Current Health Expenditures for Elderly by Disease Group and Age/Sex Group, Philippines: 2018</t>
  </si>
  <si>
    <t>Other diseases</t>
  </si>
  <si>
    <t>Financing schemes</t>
  </si>
  <si>
    <t>Classification of diseases/ conditions</t>
  </si>
  <si>
    <t>Table 1.  Current Health Expenditures by Age and Sex Group, Philippines: 2018</t>
  </si>
  <si>
    <t>Table 4. Current Health Expenditures for Elderly by Health Financing Scheme and Age/Sex Group, Philippines: 2018</t>
  </si>
  <si>
    <t>Financing agents</t>
  </si>
  <si>
    <t>Table 6. Current Health Expenditures for Elderly by Financing Agent and Age/Sex Group, Philippines: 2018</t>
  </si>
  <si>
    <t>All comorbidities</t>
  </si>
  <si>
    <t>Health care providers</t>
  </si>
  <si>
    <t>Table 8. Current Health Expenditures for Elderly by Health Care Provider and Age/Sex Group, Philippines: 2018</t>
  </si>
  <si>
    <t>First quintile (bottom)</t>
  </si>
  <si>
    <t>Second quintile</t>
  </si>
  <si>
    <t>Third quintile</t>
  </si>
  <si>
    <t>Fourth quintile</t>
  </si>
  <si>
    <t>Fifth quintile (top)</t>
  </si>
  <si>
    <t>Table 10. Current Health Expenditures for Elderly by Health Care Financing Scheme and Income Quintile, Philippines: 2018</t>
  </si>
  <si>
    <t>Levels</t>
  </si>
  <si>
    <t>Share to Total</t>
  </si>
  <si>
    <t>All Comorbidities</t>
  </si>
  <si>
    <t>Health care provider</t>
  </si>
  <si>
    <t>Both Sexes for 
Age 60 and Above</t>
  </si>
  <si>
    <t>Table 11. Current Health Expenditures  for Individuals with Comorbidities* by Financing Scheme and Income Quintile, Philippines: 2018</t>
  </si>
  <si>
    <t>*Comorbidities of the Corona Virus Disease 2019 based on the Philippine Society for Microbiology and Infectious Diseases Interim Guidelines</t>
  </si>
  <si>
    <t>HIV/AIDS*</t>
  </si>
  <si>
    <t>Neoplasms*</t>
  </si>
  <si>
    <t>Endocrine and metabolic disorders (diabetes)*</t>
  </si>
  <si>
    <t>Cardiovascular diseases*</t>
  </si>
  <si>
    <t>Respiratory diseases*</t>
  </si>
  <si>
    <t>Disease Group*</t>
  </si>
  <si>
    <t>Table 7. Current Health Expenditures by Financing Agent and Disease Group of Comorbidity Condition*, Philippines: 2018</t>
  </si>
  <si>
    <t>Table 9. Current Health Expenditures by Health Care Provider and Disease Group of Comorbidity Condition*, Philippines: 2018</t>
  </si>
  <si>
    <t>*Comorbidities of the Corona virus disease 2019 based on the Philippine Society for Microbiology and Infectious Diseases Interim Guidelines</t>
  </si>
  <si>
    <t>Table 5. Current Health Expenditures by Health Care Financing Scheme and Disease Group of Comorbidity Condition*, Philippines: 2018</t>
  </si>
  <si>
    <t>Note: '"-" = zero values</t>
  </si>
  <si>
    <t>Notes:  '"-" = zero values</t>
  </si>
  <si>
    <t>Notes: '"-" = zero values</t>
  </si>
  <si>
    <t>Notes:   '"-" = zero values</t>
  </si>
  <si>
    <t>Note:  '"-" = zero values</t>
  </si>
  <si>
    <t>Note:   '"-" = zero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</si>
</sst>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0">
    <xf numFmtId="0" fontId="0" fillId="0" borderId="0" xfId="0"/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167" fontId="3" fillId="0" borderId="0" xfId="0" applyNumberFormat="1" applyFont="1" applyFill="1"/>
    <xf numFmtId="0" fontId="3" fillId="0" borderId="0" xfId="0" applyFont="1" applyFill="1"/>
    <xf numFmtId="167" fontId="2" fillId="0" borderId="1" xfId="0" applyNumberFormat="1" applyFont="1" applyFill="1" applyBorder="1"/>
    <xf numFmtId="168" fontId="3" fillId="0" borderId="0" xfId="0" applyNumberFormat="1" applyFont="1" applyFill="1" applyBorder="1"/>
    <xf numFmtId="0" fontId="2" fillId="0" borderId="5" xfId="0" applyFont="1" applyFill="1" applyBorder="1" applyAlignment="1">
      <alignment wrapText="1"/>
    </xf>
    <xf numFmtId="168" fontId="2" fillId="0" borderId="13" xfId="1" applyNumberFormat="1" applyFont="1" applyFill="1" applyBorder="1" applyAlignment="1">
      <alignment horizontal="right"/>
    </xf>
    <xf numFmtId="167" fontId="2" fillId="0" borderId="14" xfId="0" applyNumberFormat="1" applyFont="1" applyFill="1" applyBorder="1"/>
    <xf numFmtId="168" fontId="3" fillId="0" borderId="13" xfId="1" applyNumberFormat="1" applyFont="1" applyFill="1" applyBorder="1" applyAlignment="1">
      <alignment horizontal="right"/>
    </xf>
    <xf numFmtId="167" fontId="3" fillId="0" borderId="14" xfId="0" applyNumberFormat="1" applyFont="1" applyFill="1" applyBorder="1"/>
    <xf numFmtId="167" fontId="3" fillId="0" borderId="9" xfId="0" applyNumberFormat="1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quotePrefix="1" applyFont="1" applyFill="1" applyBorder="1" applyAlignment="1">
      <alignment wrapText="1"/>
    </xf>
    <xf numFmtId="168" fontId="3" fillId="0" borderId="15" xfId="0" applyNumberFormat="1" applyFont="1" applyFill="1" applyBorder="1"/>
    <xf numFmtId="167" fontId="3" fillId="0" borderId="15" xfId="0" applyNumberFormat="1" applyFont="1" applyFill="1" applyBorder="1"/>
    <xf numFmtId="0" fontId="2" fillId="0" borderId="11" xfId="0" applyFont="1" applyFill="1" applyBorder="1" applyAlignment="1"/>
    <xf numFmtId="168" fontId="2" fillId="0" borderId="2" xfId="0" applyNumberFormat="1" applyFont="1" applyFill="1" applyBorder="1"/>
    <xf numFmtId="167" fontId="2" fillId="0" borderId="2" xfId="0" applyNumberFormat="1" applyFont="1" applyFill="1" applyBorder="1"/>
    <xf numFmtId="168" fontId="3" fillId="0" borderId="1" xfId="0" applyNumberFormat="1" applyFont="1" applyFill="1" applyBorder="1"/>
    <xf numFmtId="168" fontId="3" fillId="0" borderId="14" xfId="0" applyNumberFormat="1" applyFont="1" applyFill="1" applyBorder="1"/>
    <xf numFmtId="168" fontId="3" fillId="0" borderId="9" xfId="0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 indent="2"/>
    </xf>
    <xf numFmtId="0" fontId="3" fillId="0" borderId="15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2"/>
    </xf>
    <xf numFmtId="0" fontId="3" fillId="0" borderId="13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wrapText="1" indent="1"/>
    </xf>
    <xf numFmtId="0" fontId="2" fillId="0" borderId="13" xfId="0" applyFont="1" applyFill="1" applyBorder="1" applyAlignment="1">
      <alignment wrapText="1"/>
    </xf>
    <xf numFmtId="168" fontId="2" fillId="0" borderId="15" xfId="0" applyNumberFormat="1" applyFont="1" applyFill="1" applyBorder="1"/>
    <xf numFmtId="0" fontId="2" fillId="0" borderId="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/>
    </xf>
    <xf numFmtId="0" fontId="2" fillId="0" borderId="8" xfId="0" applyFont="1" applyFill="1" applyBorder="1" applyAlignment="1"/>
    <xf numFmtId="0" fontId="2" fillId="0" borderId="13" xfId="0" applyFont="1" applyFill="1" applyBorder="1" applyAlignment="1">
      <alignment horizontal="left" wrapText="1"/>
    </xf>
    <xf numFmtId="166" fontId="3" fillId="0" borderId="15" xfId="1" applyNumberFormat="1" applyFont="1" applyFill="1" applyBorder="1" applyAlignment="1">
      <alignment horizontal="left" wrapText="1" indent="3"/>
    </xf>
    <xf numFmtId="0" fontId="2" fillId="0" borderId="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3" xfId="0" applyFont="1" applyFill="1" applyBorder="1"/>
    <xf numFmtId="0" fontId="2" fillId="0" borderId="15" xfId="0" applyFont="1" applyFill="1" applyBorder="1" applyAlignment="1">
      <alignment wrapText="1"/>
    </xf>
    <xf numFmtId="164" fontId="3" fillId="0" borderId="0" xfId="0" applyNumberFormat="1" applyFont="1" applyFill="1"/>
    <xf numFmtId="0" fontId="3" fillId="0" borderId="15" xfId="0" applyFont="1" applyFill="1" applyBorder="1"/>
    <xf numFmtId="168" fontId="3" fillId="0" borderId="13" xfId="0" applyNumberFormat="1" applyFont="1" applyFill="1" applyBorder="1"/>
    <xf numFmtId="0" fontId="3" fillId="0" borderId="4" xfId="0" applyFont="1" applyFill="1" applyBorder="1"/>
    <xf numFmtId="168" fontId="3" fillId="0" borderId="8" xfId="0" applyNumberFormat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8" fontId="3" fillId="0" borderId="0" xfId="0" applyNumberFormat="1" applyFont="1" applyFill="1"/>
    <xf numFmtId="0" fontId="3" fillId="2" borderId="13" xfId="0" applyFont="1" applyFill="1" applyBorder="1"/>
    <xf numFmtId="0" fontId="3" fillId="2" borderId="1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15" xfId="0" applyFont="1" applyFill="1" applyBorder="1"/>
    <xf numFmtId="0" fontId="5" fillId="0" borderId="0" xfId="0" applyFont="1" applyFill="1"/>
    <xf numFmtId="0" fontId="5" fillId="0" borderId="13" xfId="0" applyFont="1" applyFill="1" applyBorder="1"/>
    <xf numFmtId="0" fontId="5" fillId="0" borderId="0" xfId="0" applyFont="1" applyFill="1" applyBorder="1"/>
    <xf numFmtId="164" fontId="5" fillId="0" borderId="15" xfId="0" applyNumberFormat="1" applyFont="1" applyFill="1" applyBorder="1"/>
    <xf numFmtId="0" fontId="5" fillId="0" borderId="10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/>
    <xf numFmtId="164" fontId="5" fillId="0" borderId="13" xfId="0" applyNumberFormat="1" applyFont="1" applyFill="1" applyBorder="1"/>
    <xf numFmtId="164" fontId="5" fillId="0" borderId="0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168" fontId="5" fillId="0" borderId="0" xfId="0" applyNumberFormat="1" applyFont="1" applyFill="1" applyBorder="1"/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wrapText="1" indent="3"/>
    </xf>
    <xf numFmtId="0" fontId="5" fillId="0" borderId="4" xfId="0" applyFont="1" applyFill="1" applyBorder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wrapText="1"/>
    </xf>
    <xf numFmtId="168" fontId="2" fillId="0" borderId="11" xfId="1" applyNumberFormat="1" applyFont="1" applyFill="1" applyBorder="1" applyAlignment="1">
      <alignment horizontal="right"/>
    </xf>
    <xf numFmtId="167" fontId="2" fillId="0" borderId="12" xfId="0" applyNumberFormat="1" applyFont="1" applyFill="1" applyBorder="1"/>
    <xf numFmtId="0" fontId="2" fillId="0" borderId="10" xfId="0" applyFont="1" applyFill="1" applyBorder="1"/>
    <xf numFmtId="168" fontId="2" fillId="0" borderId="11" xfId="0" applyNumberFormat="1" applyFont="1" applyFill="1" applyBorder="1"/>
    <xf numFmtId="168" fontId="2" fillId="0" borderId="10" xfId="0" applyNumberFormat="1" applyFont="1" applyFill="1" applyBorder="1"/>
    <xf numFmtId="168" fontId="2" fillId="0" borderId="12" xfId="0" applyNumberFormat="1" applyFont="1" applyFill="1" applyBorder="1"/>
    <xf numFmtId="168" fontId="2" fillId="0" borderId="8" xfId="0" applyNumberFormat="1" applyFont="1" applyFill="1" applyBorder="1"/>
    <xf numFmtId="168" fontId="2" fillId="0" borderId="1" xfId="0" applyNumberFormat="1" applyFont="1" applyFill="1" applyBorder="1"/>
    <xf numFmtId="168" fontId="2" fillId="0" borderId="9" xfId="0" applyNumberFormat="1" applyFont="1" applyFill="1" applyBorder="1"/>
    <xf numFmtId="0" fontId="3" fillId="0" borderId="0" xfId="0" applyFont="1"/>
    <xf numFmtId="0" fontId="3" fillId="0" borderId="15" xfId="0" applyFont="1" applyBorder="1"/>
    <xf numFmtId="0" fontId="3" fillId="0" borderId="0" xfId="0" applyFont="1" applyBorder="1"/>
    <xf numFmtId="0" fontId="3" fillId="0" borderId="0" xfId="0" applyFont="1" applyFill="1" applyBorder="1"/>
    <xf numFmtId="168" fontId="2" fillId="0" borderId="0" xfId="0" applyNumberFormat="1" applyFont="1" applyBorder="1"/>
    <xf numFmtId="166" fontId="3" fillId="0" borderId="0" xfId="1" applyNumberFormat="1" applyFont="1"/>
    <xf numFmtId="166" fontId="3" fillId="0" borderId="0" xfId="0" applyNumberFormat="1" applyFont="1"/>
    <xf numFmtId="0" fontId="2" fillId="0" borderId="2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166" fontId="3" fillId="0" borderId="13" xfId="1" applyNumberFormat="1" applyFont="1" applyFill="1" applyBorder="1"/>
    <xf numFmtId="166" fontId="3" fillId="0" borderId="0" xfId="0" applyNumberFormat="1" applyFont="1" applyFill="1" applyBorder="1"/>
    <xf numFmtId="166" fontId="3" fillId="0" borderId="14" xfId="0" applyNumberFormat="1" applyFont="1" applyFill="1" applyBorder="1"/>
    <xf numFmtId="166" fontId="3" fillId="0" borderId="0" xfId="1" applyNumberFormat="1" applyFont="1" applyFill="1" applyBorder="1"/>
    <xf numFmtId="166" fontId="3" fillId="0" borderId="14" xfId="1" applyNumberFormat="1" applyFont="1" applyFill="1" applyBorder="1"/>
    <xf numFmtId="166" fontId="3" fillId="0" borderId="8" xfId="1" applyNumberFormat="1" applyFont="1" applyFill="1" applyBorder="1"/>
    <xf numFmtId="166" fontId="3" fillId="0" borderId="1" xfId="0" applyNumberFormat="1" applyFont="1" applyFill="1" applyBorder="1"/>
    <xf numFmtId="166" fontId="3" fillId="0" borderId="1" xfId="1" applyNumberFormat="1" applyFont="1" applyFill="1" applyBorder="1"/>
    <xf numFmtId="166" fontId="3" fillId="0" borderId="9" xfId="1" applyNumberFormat="1" applyFont="1" applyFill="1" applyBorder="1"/>
    <xf numFmtId="166" fontId="3" fillId="0" borderId="0" xfId="1" applyNumberFormat="1" applyFont="1" applyFill="1"/>
    <xf numFmtId="0" fontId="2" fillId="0" borderId="4" xfId="0" applyFont="1" applyFill="1" applyBorder="1"/>
    <xf numFmtId="166" fontId="7" fillId="0" borderId="3" xfId="0" applyNumberFormat="1" applyFont="1" applyBorder="1"/>
    <xf numFmtId="166" fontId="5" fillId="0" borderId="3" xfId="0" applyNumberFormat="1" applyFont="1" applyBorder="1"/>
    <xf numFmtId="0" fontId="5" fillId="0" borderId="5" xfId="0" applyFont="1" applyBorder="1"/>
    <xf numFmtId="0" fontId="5" fillId="0" borderId="3" xfId="0" applyFont="1" applyBorder="1"/>
    <xf numFmtId="4" fontId="5" fillId="0" borderId="0" xfId="0" applyNumberFormat="1" applyFont="1" applyFill="1"/>
    <xf numFmtId="166" fontId="3" fillId="0" borderId="15" xfId="1" applyNumberFormat="1" applyFont="1" applyFill="1" applyBorder="1"/>
    <xf numFmtId="166" fontId="5" fillId="0" borderId="0" xfId="1" applyNumberFormat="1" applyFont="1" applyFill="1"/>
    <xf numFmtId="166" fontId="3" fillId="0" borderId="15" xfId="1" applyNumberFormat="1" applyFont="1" applyBorder="1"/>
    <xf numFmtId="166" fontId="3" fillId="0" borderId="0" xfId="1" applyNumberFormat="1" applyFont="1" applyBorder="1"/>
    <xf numFmtId="166" fontId="5" fillId="0" borderId="0" xfId="1" applyNumberFormat="1" applyFont="1"/>
    <xf numFmtId="166" fontId="5" fillId="0" borderId="0" xfId="1" applyNumberFormat="1" applyFont="1" applyBorder="1"/>
    <xf numFmtId="168" fontId="3" fillId="0" borderId="15" xfId="0" applyNumberFormat="1" applyFont="1" applyBorder="1"/>
    <xf numFmtId="166" fontId="3" fillId="0" borderId="0" xfId="0" applyNumberFormat="1" applyFont="1" applyBorder="1"/>
    <xf numFmtId="165" fontId="5" fillId="0" borderId="0" xfId="1" applyNumberFormat="1" applyFont="1" applyFill="1"/>
    <xf numFmtId="164" fontId="5" fillId="0" borderId="0" xfId="1" applyFont="1" applyFill="1"/>
    <xf numFmtId="165" fontId="3" fillId="0" borderId="0" xfId="1" applyNumberFormat="1" applyFont="1" applyFill="1"/>
    <xf numFmtId="166" fontId="5" fillId="0" borderId="0" xfId="0" applyNumberFormat="1" applyFont="1" applyFill="1"/>
    <xf numFmtId="166" fontId="3" fillId="0" borderId="13" xfId="0" applyNumberFormat="1" applyFont="1" applyFill="1" applyBorder="1"/>
    <xf numFmtId="166" fontId="5" fillId="0" borderId="0" xfId="0" applyNumberFormat="1" applyFont="1" applyFill="1" applyBorder="1"/>
    <xf numFmtId="166" fontId="5" fillId="0" borderId="0" xfId="1" applyNumberFormat="1" applyFont="1" applyFill="1" applyBorder="1"/>
    <xf numFmtId="0" fontId="2" fillId="0" borderId="11" xfId="0" applyFont="1" applyFill="1" applyBorder="1"/>
    <xf numFmtId="166" fontId="2" fillId="0" borderId="10" xfId="1" applyNumberFormat="1" applyFont="1" applyFill="1" applyBorder="1"/>
    <xf numFmtId="166" fontId="2" fillId="0" borderId="12" xfId="1" applyNumberFormat="1" applyFont="1" applyFill="1" applyBorder="1"/>
    <xf numFmtId="166" fontId="2" fillId="0" borderId="11" xfId="1" applyNumberFormat="1" applyFont="1" applyFill="1" applyBorder="1"/>
    <xf numFmtId="166" fontId="3" fillId="0" borderId="15" xfId="0" applyNumberFormat="1" applyFont="1" applyFill="1" applyBorder="1"/>
    <xf numFmtId="0" fontId="8" fillId="0" borderId="0" xfId="0" applyFont="1" applyFill="1" applyBorder="1"/>
    <xf numFmtId="166" fontId="2" fillId="0" borderId="10" xfId="1" applyNumberFormat="1" applyFont="1" applyFill="1" applyBorder="1" applyAlignment="1">
      <alignment horizontal="left" wrapText="1" indent="3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166" fontId="3" fillId="0" borderId="15" xfId="0" applyNumberFormat="1" applyFont="1" applyBorder="1"/>
    <xf numFmtId="166" fontId="2" fillId="0" borderId="2" xfId="1" applyNumberFormat="1" applyFont="1" applyFill="1" applyBorder="1" applyAlignment="1">
      <alignment horizontal="left" wrapText="1" indent="3"/>
    </xf>
    <xf numFmtId="0" fontId="3" fillId="0" borderId="5" xfId="0" applyFont="1" applyBorder="1"/>
    <xf numFmtId="0" fontId="2" fillId="0" borderId="6" xfId="0" applyFont="1" applyFill="1" applyBorder="1" applyAlignment="1">
      <alignment wrapText="1"/>
    </xf>
    <xf numFmtId="0" fontId="3" fillId="0" borderId="13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Font="1" applyBorder="1"/>
    <xf numFmtId="164" fontId="3" fillId="0" borderId="0" xfId="1" applyFont="1" applyFill="1" applyBorder="1"/>
    <xf numFmtId="168" fontId="3" fillId="0" borderId="0" xfId="0" applyNumberFormat="1" applyFont="1" applyBorder="1"/>
    <xf numFmtId="0" fontId="3" fillId="0" borderId="4" xfId="0" applyFont="1" applyBorder="1"/>
    <xf numFmtId="168" fontId="5" fillId="0" borderId="0" xfId="0" applyNumberFormat="1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9" fontId="3" fillId="0" borderId="0" xfId="0" applyNumberFormat="1" applyFont="1" applyFill="1"/>
    <xf numFmtId="167" fontId="3" fillId="0" borderId="13" xfId="0" applyNumberFormat="1" applyFont="1" applyFill="1" applyBorder="1"/>
    <xf numFmtId="43" fontId="3" fillId="0" borderId="8" xfId="0" applyNumberFormat="1" applyFont="1" applyFill="1" applyBorder="1"/>
    <xf numFmtId="43" fontId="3" fillId="0" borderId="1" xfId="0" applyNumberFormat="1" applyFont="1" applyFill="1" applyBorder="1"/>
    <xf numFmtId="43" fontId="5" fillId="0" borderId="9" xfId="0" applyNumberFormat="1" applyFont="1" applyFill="1" applyBorder="1"/>
    <xf numFmtId="43" fontId="5" fillId="0" borderId="1" xfId="0" applyNumberFormat="1" applyFont="1" applyFill="1" applyBorder="1"/>
    <xf numFmtId="165" fontId="5" fillId="0" borderId="13" xfId="0" applyNumberFormat="1" applyFont="1" applyFill="1" applyBorder="1"/>
    <xf numFmtId="165" fontId="5" fillId="0" borderId="0" xfId="0" applyNumberFormat="1" applyFont="1" applyFill="1" applyBorder="1"/>
    <xf numFmtId="165" fontId="5" fillId="0" borderId="14" xfId="0" applyNumberFormat="1" applyFont="1" applyFill="1" applyBorder="1"/>
    <xf numFmtId="165" fontId="3" fillId="0" borderId="13" xfId="0" applyNumberFormat="1" applyFont="1" applyFill="1" applyBorder="1"/>
    <xf numFmtId="165" fontId="3" fillId="0" borderId="0" xfId="0" applyNumberFormat="1" applyFont="1" applyFill="1" applyBorder="1"/>
    <xf numFmtId="165" fontId="3" fillId="0" borderId="14" xfId="0" applyNumberFormat="1" applyFont="1" applyFill="1" applyBorder="1"/>
    <xf numFmtId="167" fontId="2" fillId="0" borderId="11" xfId="0" applyNumberFormat="1" applyFont="1" applyFill="1" applyBorder="1"/>
    <xf numFmtId="167" fontId="2" fillId="0" borderId="10" xfId="0" applyNumberFormat="1" applyFont="1" applyFill="1" applyBorder="1"/>
    <xf numFmtId="167" fontId="3" fillId="0" borderId="8" xfId="0" applyNumberFormat="1" applyFont="1" applyFill="1" applyBorder="1"/>
    <xf numFmtId="167" fontId="2" fillId="0" borderId="8" xfId="0" applyNumberFormat="1" applyFont="1" applyFill="1" applyBorder="1"/>
    <xf numFmtId="167" fontId="3" fillId="0" borderId="0" xfId="0" applyNumberFormat="1" applyFont="1" applyFill="1" applyBorder="1"/>
    <xf numFmtId="167" fontId="3" fillId="0" borderId="1" xfId="0" applyNumberFormat="1" applyFont="1" applyFill="1" applyBorder="1"/>
    <xf numFmtId="167" fontId="2" fillId="0" borderId="9" xfId="0" applyNumberFormat="1" applyFont="1" applyFill="1" applyBorder="1"/>
    <xf numFmtId="167" fontId="3" fillId="0" borderId="0" xfId="0" applyNumberFormat="1" applyFont="1" applyBorder="1"/>
    <xf numFmtId="167" fontId="3" fillId="0" borderId="4" xfId="0" applyNumberFormat="1" applyFont="1" applyBorder="1"/>
    <xf numFmtId="0" fontId="3" fillId="0" borderId="13" xfId="0" applyFont="1" applyFill="1" applyBorder="1" applyAlignment="1">
      <alignment horizontal="center" vertical="center" wrapText="1"/>
    </xf>
    <xf numFmtId="164" fontId="3" fillId="0" borderId="13" xfId="1" applyFont="1" applyBorder="1"/>
    <xf numFmtId="164" fontId="3" fillId="0" borderId="13" xfId="1" applyFont="1" applyFill="1" applyBorder="1"/>
    <xf numFmtId="167" fontId="3" fillId="0" borderId="13" xfId="0" applyNumberFormat="1" applyFont="1" applyBorder="1"/>
    <xf numFmtId="165" fontId="3" fillId="0" borderId="0" xfId="1" applyNumberFormat="1" applyFont="1" applyFill="1" applyBorder="1"/>
    <xf numFmtId="166" fontId="3" fillId="0" borderId="0" xfId="0" applyNumberFormat="1" applyFont="1" applyFill="1"/>
    <xf numFmtId="165" fontId="3" fillId="0" borderId="13" xfId="1" applyNumberFormat="1" applyFont="1" applyFill="1" applyBorder="1"/>
    <xf numFmtId="165" fontId="3" fillId="0" borderId="14" xfId="1" applyNumberFormat="1" applyFont="1" applyFill="1" applyBorder="1"/>
    <xf numFmtId="165" fontId="3" fillId="0" borderId="8" xfId="1" applyNumberFormat="1" applyFont="1" applyFill="1" applyBorder="1"/>
    <xf numFmtId="165" fontId="3" fillId="0" borderId="1" xfId="1" applyNumberFormat="1" applyFont="1" applyFill="1" applyBorder="1"/>
    <xf numFmtId="165" fontId="3" fillId="0" borderId="9" xfId="1" applyNumberFormat="1" applyFont="1" applyFill="1" applyBorder="1"/>
    <xf numFmtId="165" fontId="2" fillId="0" borderId="8" xfId="1" applyNumberFormat="1" applyFont="1" applyFill="1" applyBorder="1"/>
    <xf numFmtId="165" fontId="2" fillId="0" borderId="1" xfId="1" applyNumberFormat="1" applyFont="1" applyFill="1" applyBorder="1"/>
    <xf numFmtId="165" fontId="2" fillId="0" borderId="9" xfId="1" applyNumberFormat="1" applyFont="1" applyFill="1" applyBorder="1"/>
    <xf numFmtId="167" fontId="3" fillId="0" borderId="15" xfId="1" applyNumberFormat="1" applyFont="1" applyFill="1" applyBorder="1"/>
    <xf numFmtId="167" fontId="3" fillId="0" borderId="0" xfId="1" applyNumberFormat="1" applyFont="1" applyFill="1" applyBorder="1"/>
    <xf numFmtId="167" fontId="3" fillId="0" borderId="15" xfId="1" applyNumberFormat="1" applyFont="1" applyBorder="1"/>
    <xf numFmtId="167" fontId="3" fillId="0" borderId="0" xfId="1" applyNumberFormat="1" applyFont="1" applyBorder="1"/>
    <xf numFmtId="167" fontId="3" fillId="0" borderId="15" xfId="0" applyNumberFormat="1" applyFont="1" applyBorder="1"/>
    <xf numFmtId="164" fontId="3" fillId="0" borderId="0" xfId="0" applyNumberFormat="1" applyFont="1" applyFill="1" applyBorder="1"/>
    <xf numFmtId="165" fontId="2" fillId="0" borderId="11" xfId="1" applyNumberFormat="1" applyFont="1" applyFill="1" applyBorder="1"/>
    <xf numFmtId="165" fontId="2" fillId="0" borderId="10" xfId="1" applyNumberFormat="1" applyFont="1" applyFill="1" applyBorder="1"/>
    <xf numFmtId="165" fontId="2" fillId="0" borderId="12" xfId="1" applyNumberFormat="1" applyFont="1" applyFill="1" applyBorder="1"/>
    <xf numFmtId="167" fontId="2" fillId="0" borderId="15" xfId="0" applyNumberFormat="1" applyFont="1" applyFill="1" applyBorder="1"/>
    <xf numFmtId="164" fontId="3" fillId="0" borderId="15" xfId="1" applyNumberFormat="1" applyFont="1" applyFill="1" applyBorder="1" applyAlignment="1">
      <alignment horizontal="left" wrapText="1" indent="3"/>
    </xf>
    <xf numFmtId="164" fontId="3" fillId="0" borderId="15" xfId="0" applyNumberFormat="1" applyFont="1" applyFill="1" applyBorder="1"/>
    <xf numFmtId="164" fontId="3" fillId="0" borderId="0" xfId="0" applyNumberFormat="1" applyFont="1" applyBorder="1"/>
    <xf numFmtId="164" fontId="3" fillId="0" borderId="15" xfId="0" applyNumberFormat="1" applyFont="1" applyBorder="1"/>
    <xf numFmtId="164" fontId="2" fillId="0" borderId="0" xfId="0" applyNumberFormat="1" applyFont="1" applyBorder="1"/>
    <xf numFmtId="164" fontId="2" fillId="0" borderId="2" xfId="1" applyNumberFormat="1" applyFont="1" applyFill="1" applyBorder="1" applyAlignment="1">
      <alignment horizontal="left" wrapText="1" indent="3"/>
    </xf>
    <xf numFmtId="164" fontId="2" fillId="0" borderId="10" xfId="1" applyNumberFormat="1" applyFont="1" applyFill="1" applyBorder="1" applyAlignment="1">
      <alignment horizontal="left" wrapText="1" indent="3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166" fontId="4" fillId="0" borderId="0" xfId="0" applyNumberFormat="1" applyFont="1" applyFill="1" applyBorder="1"/>
    <xf numFmtId="0" fontId="0" fillId="0" borderId="0" xfId="0" applyFill="1" applyBorder="1"/>
    <xf numFmtId="166" fontId="4" fillId="0" borderId="0" xfId="0" applyNumberFormat="1" applyFont="1" applyFill="1" applyBorder="1" applyAlignment="1"/>
    <xf numFmtId="0" fontId="0" fillId="0" borderId="13" xfId="0" applyFill="1" applyBorder="1"/>
    <xf numFmtId="166" fontId="4" fillId="0" borderId="14" xfId="0" applyNumberFormat="1" applyFont="1" applyFill="1" applyBorder="1"/>
    <xf numFmtId="166" fontId="0" fillId="0" borderId="13" xfId="0" applyNumberFormat="1" applyFill="1" applyBorder="1"/>
    <xf numFmtId="166" fontId="4" fillId="0" borderId="13" xfId="0" applyNumberFormat="1" applyFont="1" applyFill="1" applyBorder="1" applyAlignment="1"/>
    <xf numFmtId="166" fontId="4" fillId="0" borderId="14" xfId="0" applyNumberFormat="1" applyFont="1" applyFill="1" applyBorder="1" applyAlignment="1"/>
    <xf numFmtId="165" fontId="0" fillId="0" borderId="13" xfId="0" applyNumberFormat="1" applyFill="1" applyBorder="1"/>
    <xf numFmtId="165" fontId="4" fillId="0" borderId="0" xfId="0" applyNumberFormat="1" applyFont="1" applyFill="1" applyBorder="1"/>
    <xf numFmtId="165" fontId="4" fillId="0" borderId="14" xfId="0" applyNumberFormat="1" applyFont="1" applyFill="1" applyBorder="1"/>
    <xf numFmtId="165" fontId="4" fillId="0" borderId="13" xfId="0" applyNumberFormat="1" applyFont="1" applyFill="1" applyBorder="1" applyAlignment="1"/>
    <xf numFmtId="165" fontId="4" fillId="0" borderId="0" xfId="0" applyNumberFormat="1" applyFont="1" applyFill="1" applyBorder="1" applyAlignment="1"/>
    <xf numFmtId="165" fontId="4" fillId="0" borderId="14" xfId="0" applyNumberFormat="1" applyFont="1" applyFill="1" applyBorder="1" applyAlignment="1"/>
    <xf numFmtId="165" fontId="2" fillId="0" borderId="2" xfId="1" applyNumberFormat="1" applyFont="1" applyFill="1" applyBorder="1" applyAlignment="1">
      <alignment horizontal="left" wrapText="1" indent="3"/>
    </xf>
    <xf numFmtId="165" fontId="2" fillId="0" borderId="10" xfId="1" applyNumberFormat="1" applyFont="1" applyFill="1" applyBorder="1" applyAlignment="1">
      <alignment horizontal="left" wrapText="1" indent="3"/>
    </xf>
    <xf numFmtId="0" fontId="0" fillId="0" borderId="0" xfId="0" quotePrefix="1" applyFill="1"/>
    <xf numFmtId="167" fontId="3" fillId="3" borderId="22" xfId="0" applyNumberFormat="1" applyFont="1" applyFill="1" applyBorder="1"/>
    <xf numFmtId="0" fontId="0" fillId="3" borderId="0" xfId="0" applyFill="1"/>
    <xf numFmtId="0" fontId="9" fillId="3" borderId="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 wrapText="1"/>
    </xf>
    <xf numFmtId="0" fontId="5" fillId="3" borderId="15" xfId="0" applyFont="1" applyFill="1" applyBorder="1"/>
    <xf numFmtId="0" fontId="5" fillId="3" borderId="22" xfId="0" applyFont="1" applyFill="1" applyBorder="1"/>
    <xf numFmtId="0" fontId="3" fillId="3" borderId="21" xfId="0" applyFont="1" applyFill="1" applyBorder="1" applyAlignment="1">
      <alignment horizontal="left" wrapText="1" indent="1"/>
    </xf>
    <xf numFmtId="166" fontId="3" fillId="3" borderId="15" xfId="0" applyNumberFormat="1" applyFont="1" applyFill="1" applyBorder="1"/>
    <xf numFmtId="166" fontId="3" fillId="3" borderId="22" xfId="0" applyNumberFormat="1" applyFont="1" applyFill="1" applyBorder="1"/>
    <xf numFmtId="0" fontId="3" fillId="3" borderId="21" xfId="0" applyFont="1" applyFill="1" applyBorder="1" applyAlignment="1">
      <alignment horizontal="left" wrapText="1" indent="2"/>
    </xf>
    <xf numFmtId="0" fontId="2" fillId="3" borderId="23" xfId="0" applyFont="1" applyFill="1" applyBorder="1" applyAlignment="1"/>
    <xf numFmtId="168" fontId="2" fillId="3" borderId="24" xfId="0" applyNumberFormat="1" applyFont="1" applyFill="1" applyBorder="1"/>
    <xf numFmtId="167" fontId="2" fillId="3" borderId="25" xfId="0" applyNumberFormat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66" fontId="3" fillId="3" borderId="0" xfId="0" applyNumberFormat="1" applyFont="1" applyFill="1" applyBorder="1"/>
    <xf numFmtId="166" fontId="2" fillId="3" borderId="0" xfId="1" applyNumberFormat="1" applyFont="1" applyFill="1" applyBorder="1"/>
    <xf numFmtId="0" fontId="3" fillId="3" borderId="15" xfId="0" applyFont="1" applyFill="1" applyBorder="1"/>
    <xf numFmtId="0" fontId="3" fillId="3" borderId="22" xfId="0" applyFont="1" applyFill="1" applyBorder="1"/>
    <xf numFmtId="165" fontId="3" fillId="3" borderId="22" xfId="0" applyNumberFormat="1" applyFont="1" applyFill="1" applyBorder="1"/>
    <xf numFmtId="0" fontId="2" fillId="3" borderId="23" xfId="0" applyFont="1" applyFill="1" applyBorder="1"/>
    <xf numFmtId="166" fontId="2" fillId="3" borderId="24" xfId="1" applyNumberFormat="1" applyFont="1" applyFill="1" applyBorder="1"/>
    <xf numFmtId="165" fontId="2" fillId="3" borderId="25" xfId="1" applyNumberFormat="1" applyFont="1" applyFill="1" applyBorder="1"/>
    <xf numFmtId="166" fontId="0" fillId="3" borderId="0" xfId="0" applyNumberFormat="1" applyFill="1"/>
    <xf numFmtId="170" fontId="3" fillId="0" borderId="0" xfId="0" applyNumberFormat="1" applyFont="1" applyFill="1"/>
    <xf numFmtId="164" fontId="3" fillId="0" borderId="0" xfId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 indent="3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topLeftCell="A7" zoomScale="112" zoomScaleNormal="80" workbookViewId="0">
      <selection activeCell="B26" sqref="B26"/>
    </sheetView>
  </sheetViews>
  <sheetFormatPr defaultColWidth="9.140625" defaultRowHeight="15" x14ac:dyDescent="0.2"/>
  <cols>
    <col min="1" max="1" width="26.85546875" style="11" customWidth="1"/>
    <col min="2" max="7" width="15.85546875" style="11" customWidth="1"/>
    <col min="8" max="8" width="9.140625" style="11"/>
    <col min="9" max="9" width="13.7109375" style="11" bestFit="1" customWidth="1"/>
    <col min="10" max="10" width="9.140625" style="11"/>
    <col min="11" max="11" width="12.28515625" style="11" bestFit="1" customWidth="1"/>
    <col min="12" max="12" width="9.140625" style="11"/>
    <col min="13" max="13" width="12.28515625" style="11" bestFit="1" customWidth="1"/>
    <col min="14" max="16384" width="9.140625" style="11"/>
  </cols>
  <sheetData>
    <row r="1" spans="1:10" ht="15.75" x14ac:dyDescent="0.25">
      <c r="A1" s="9" t="s">
        <v>114</v>
      </c>
    </row>
    <row r="2" spans="1:10" x14ac:dyDescent="0.2">
      <c r="A2" s="11" t="s">
        <v>99</v>
      </c>
    </row>
    <row r="4" spans="1:10" ht="15" customHeight="1" x14ac:dyDescent="0.2">
      <c r="A4" s="273" t="s">
        <v>105</v>
      </c>
      <c r="B4" s="274" t="s">
        <v>102</v>
      </c>
      <c r="C4" s="275"/>
      <c r="D4" s="273" t="s">
        <v>96</v>
      </c>
      <c r="E4" s="273"/>
      <c r="F4" s="273" t="s">
        <v>97</v>
      </c>
      <c r="G4" s="273"/>
    </row>
    <row r="5" spans="1:10" ht="36" customHeight="1" x14ac:dyDescent="0.2">
      <c r="A5" s="273"/>
      <c r="B5" s="51" t="s">
        <v>104</v>
      </c>
      <c r="C5" s="51" t="s">
        <v>103</v>
      </c>
      <c r="D5" s="51" t="s">
        <v>104</v>
      </c>
      <c r="E5" s="51" t="s">
        <v>103</v>
      </c>
      <c r="F5" s="51" t="s">
        <v>104</v>
      </c>
      <c r="G5" s="51" t="s">
        <v>103</v>
      </c>
    </row>
    <row r="6" spans="1:10" ht="20.25" customHeight="1" x14ac:dyDescent="0.2">
      <c r="A6" s="20"/>
      <c r="B6" s="54"/>
      <c r="C6" s="18"/>
      <c r="D6" s="54"/>
      <c r="E6" s="55"/>
      <c r="F6" s="56"/>
      <c r="G6" s="55"/>
    </row>
    <row r="7" spans="1:10" ht="20.25" customHeight="1" x14ac:dyDescent="0.25">
      <c r="A7" s="57" t="s">
        <v>106</v>
      </c>
      <c r="B7" s="15">
        <f>SUM(B9:B19)</f>
        <v>769003.06206735224</v>
      </c>
      <c r="C7" s="16">
        <f>(B7/$B$23)*100</f>
        <v>98.688551733399095</v>
      </c>
      <c r="D7" s="15">
        <f>SUM(D9:D19)</f>
        <v>351887.14463910426</v>
      </c>
      <c r="E7" s="16">
        <f>(D7/$D$23)*100</f>
        <v>97.177873688453317</v>
      </c>
      <c r="F7" s="15">
        <f>SUM(F9:F19)</f>
        <v>417115.9174282481</v>
      </c>
      <c r="G7" s="16">
        <f>(F7/$F$23)*100</f>
        <v>100</v>
      </c>
    </row>
    <row r="8" spans="1:10" ht="20.25" customHeight="1" x14ac:dyDescent="0.25">
      <c r="A8" s="57"/>
      <c r="B8" s="15"/>
      <c r="C8" s="16"/>
      <c r="D8" s="15"/>
      <c r="E8" s="16"/>
      <c r="F8" s="15"/>
      <c r="G8" s="16"/>
    </row>
    <row r="9" spans="1:10" ht="20.25" customHeight="1" x14ac:dyDescent="0.2">
      <c r="A9" s="21" t="s">
        <v>85</v>
      </c>
      <c r="B9" s="17">
        <f t="shared" ref="B9:B19" si="0">D9+F9</f>
        <v>53831.5948336406</v>
      </c>
      <c r="C9" s="18">
        <f t="shared" ref="C9:C19" si="1">(B9/$B$23)*100</f>
        <v>6.9083757837700581</v>
      </c>
      <c r="D9" s="17">
        <v>29353.9705903537</v>
      </c>
      <c r="E9" s="18">
        <f t="shared" ref="E9:E19" si="2">(D9/$D$23)*100</f>
        <v>8.1064525650959762</v>
      </c>
      <c r="F9" s="17">
        <v>24477.6242432869</v>
      </c>
      <c r="G9" s="18">
        <f t="shared" ref="G9:G19" si="3">(F9/$F$23)*100</f>
        <v>5.8683026037953878</v>
      </c>
      <c r="H9" s="58"/>
      <c r="I9" s="173"/>
      <c r="J9" s="173"/>
    </row>
    <row r="10" spans="1:10" ht="20.25" customHeight="1" x14ac:dyDescent="0.2">
      <c r="A10" s="22" t="s">
        <v>86</v>
      </c>
      <c r="B10" s="17">
        <f t="shared" si="0"/>
        <v>69902.713373602499</v>
      </c>
      <c r="C10" s="18">
        <f t="shared" si="1"/>
        <v>8.9708323482222152</v>
      </c>
      <c r="D10" s="17">
        <v>37633.166246955203</v>
      </c>
      <c r="E10" s="18">
        <f t="shared" si="2"/>
        <v>10.392852173653329</v>
      </c>
      <c r="F10" s="17">
        <v>32269.5471266473</v>
      </c>
      <c r="G10" s="18">
        <f t="shared" si="3"/>
        <v>7.7363499637239999</v>
      </c>
      <c r="H10" s="58"/>
      <c r="I10" s="173"/>
      <c r="J10" s="173"/>
    </row>
    <row r="11" spans="1:10" ht="20.25" customHeight="1" x14ac:dyDescent="0.2">
      <c r="A11" s="22" t="s">
        <v>87</v>
      </c>
      <c r="B11" s="17">
        <f t="shared" si="0"/>
        <v>48465.464122150101</v>
      </c>
      <c r="C11" s="18">
        <f t="shared" si="1"/>
        <v>6.2197235605845949</v>
      </c>
      <c r="D11" s="17">
        <v>25722.589064565302</v>
      </c>
      <c r="E11" s="18">
        <f t="shared" si="2"/>
        <v>7.1036028145329873</v>
      </c>
      <c r="F11" s="17">
        <v>22742.875057584799</v>
      </c>
      <c r="G11" s="18">
        <f t="shared" si="3"/>
        <v>5.4524112140834342</v>
      </c>
      <c r="H11" s="58"/>
      <c r="I11" s="173"/>
      <c r="J11" s="173"/>
    </row>
    <row r="12" spans="1:10" ht="20.25" customHeight="1" x14ac:dyDescent="0.2">
      <c r="A12" s="22" t="s">
        <v>88</v>
      </c>
      <c r="B12" s="17">
        <f t="shared" si="0"/>
        <v>36174.1619473389</v>
      </c>
      <c r="C12" s="18">
        <f t="shared" si="1"/>
        <v>4.642342571634182</v>
      </c>
      <c r="D12" s="17">
        <v>18911.634847672402</v>
      </c>
      <c r="E12" s="18">
        <f t="shared" si="2"/>
        <v>5.2226757654193428</v>
      </c>
      <c r="F12" s="17">
        <v>17262.527099666499</v>
      </c>
      <c r="G12" s="18">
        <f t="shared" si="3"/>
        <v>4.138544317872018</v>
      </c>
      <c r="H12" s="58"/>
      <c r="I12" s="173"/>
      <c r="J12" s="173"/>
    </row>
    <row r="13" spans="1:10" ht="20.25" customHeight="1" x14ac:dyDescent="0.2">
      <c r="A13" s="22" t="s">
        <v>89</v>
      </c>
      <c r="B13" s="17">
        <f t="shared" si="0"/>
        <v>42835.373350418398</v>
      </c>
      <c r="C13" s="18">
        <f t="shared" si="1"/>
        <v>5.4971965229209747</v>
      </c>
      <c r="D13" s="17">
        <v>18886.743385823898</v>
      </c>
      <c r="E13" s="18">
        <f t="shared" si="2"/>
        <v>5.2158016883969625</v>
      </c>
      <c r="F13" s="17">
        <v>23948.6299645945</v>
      </c>
      <c r="G13" s="18">
        <f t="shared" si="3"/>
        <v>5.7414807164998978</v>
      </c>
      <c r="H13" s="58"/>
      <c r="I13" s="173"/>
      <c r="J13" s="173"/>
    </row>
    <row r="14" spans="1:10" ht="20.25" customHeight="1" x14ac:dyDescent="0.2">
      <c r="A14" s="22" t="s">
        <v>90</v>
      </c>
      <c r="B14" s="17">
        <f t="shared" si="0"/>
        <v>95013.793281412698</v>
      </c>
      <c r="C14" s="18">
        <f t="shared" si="1"/>
        <v>12.193415236125459</v>
      </c>
      <c r="D14" s="17">
        <v>30827.4866626275</v>
      </c>
      <c r="E14" s="18">
        <f t="shared" si="2"/>
        <v>8.5133817778587453</v>
      </c>
      <c r="F14" s="17">
        <v>64186.306618785202</v>
      </c>
      <c r="G14" s="18">
        <f t="shared" si="3"/>
        <v>15.388122087147746</v>
      </c>
      <c r="H14" s="58"/>
      <c r="I14" s="173"/>
      <c r="J14" s="173"/>
    </row>
    <row r="15" spans="1:10" ht="20.25" customHeight="1" x14ac:dyDescent="0.2">
      <c r="A15" s="22" t="s">
        <v>91</v>
      </c>
      <c r="B15" s="17">
        <f t="shared" si="0"/>
        <v>93667.499721809101</v>
      </c>
      <c r="C15" s="18">
        <f t="shared" si="1"/>
        <v>12.020641201587681</v>
      </c>
      <c r="D15" s="17">
        <v>33205.035932725703</v>
      </c>
      <c r="E15" s="18">
        <f t="shared" si="2"/>
        <v>9.1699706478347647</v>
      </c>
      <c r="F15" s="17">
        <v>60462.463789083398</v>
      </c>
      <c r="G15" s="18">
        <f t="shared" si="3"/>
        <v>14.495362383163931</v>
      </c>
      <c r="H15" s="58"/>
      <c r="I15" s="173"/>
      <c r="J15" s="173"/>
    </row>
    <row r="16" spans="1:10" ht="20.25" customHeight="1" x14ac:dyDescent="0.2">
      <c r="A16" s="22" t="s">
        <v>92</v>
      </c>
      <c r="B16" s="17">
        <f t="shared" si="0"/>
        <v>77106.351871172097</v>
      </c>
      <c r="C16" s="18">
        <f t="shared" si="1"/>
        <v>9.895297653503194</v>
      </c>
      <c r="D16" s="17">
        <v>34293.934575269799</v>
      </c>
      <c r="E16" s="18">
        <f t="shared" si="2"/>
        <v>9.4706831244249621</v>
      </c>
      <c r="F16" s="17">
        <v>42812.417295902298</v>
      </c>
      <c r="G16" s="18">
        <f t="shared" si="3"/>
        <v>10.263913580633579</v>
      </c>
      <c r="H16" s="58"/>
      <c r="I16" s="173"/>
      <c r="J16" s="173"/>
    </row>
    <row r="17" spans="1:18" ht="20.25" customHeight="1" x14ac:dyDescent="0.2">
      <c r="A17" s="22" t="s">
        <v>93</v>
      </c>
      <c r="B17" s="17">
        <f t="shared" si="0"/>
        <v>80458.6557695191</v>
      </c>
      <c r="C17" s="18">
        <f t="shared" si="1"/>
        <v>10.325509226144653</v>
      </c>
      <c r="D17" s="17">
        <v>40194.428652303301</v>
      </c>
      <c r="E17" s="18">
        <f t="shared" si="2"/>
        <v>11.100175638865936</v>
      </c>
      <c r="F17" s="17">
        <v>40264.2271172158</v>
      </c>
      <c r="G17" s="18">
        <f t="shared" si="3"/>
        <v>9.653006618751732</v>
      </c>
      <c r="H17" s="58"/>
      <c r="I17" s="173"/>
      <c r="J17" s="173"/>
    </row>
    <row r="18" spans="1:18" ht="20.25" customHeight="1" x14ac:dyDescent="0.2">
      <c r="A18" s="22" t="s">
        <v>94</v>
      </c>
      <c r="B18" s="17">
        <f t="shared" si="0"/>
        <v>66942.717716635598</v>
      </c>
      <c r="C18" s="18">
        <f t="shared" si="1"/>
        <v>8.5909669108364408</v>
      </c>
      <c r="D18" s="17">
        <v>35676.546071695899</v>
      </c>
      <c r="E18" s="18">
        <f t="shared" si="2"/>
        <v>9.8525079435660476</v>
      </c>
      <c r="F18" s="17">
        <v>31266.171644939703</v>
      </c>
      <c r="G18" s="18">
        <f t="shared" si="3"/>
        <v>7.4957992103761137</v>
      </c>
      <c r="H18" s="58"/>
      <c r="I18" s="173"/>
      <c r="J18" s="173"/>
    </row>
    <row r="19" spans="1:18" ht="20.25" customHeight="1" x14ac:dyDescent="0.2">
      <c r="A19" s="21" t="s">
        <v>95</v>
      </c>
      <c r="B19" s="17">
        <f t="shared" si="0"/>
        <v>104604.7360796532</v>
      </c>
      <c r="C19" s="18">
        <f t="shared" si="1"/>
        <v>13.424250718069652</v>
      </c>
      <c r="D19" s="17">
        <v>47181.608609111507</v>
      </c>
      <c r="E19" s="18">
        <f t="shared" si="2"/>
        <v>13.029769548804257</v>
      </c>
      <c r="F19" s="17">
        <v>57423.127470541702</v>
      </c>
      <c r="G19" s="18">
        <f t="shared" si="3"/>
        <v>13.766707303952163</v>
      </c>
      <c r="H19" s="58"/>
      <c r="I19" s="272"/>
      <c r="J19" s="271"/>
      <c r="K19" s="123"/>
      <c r="L19" s="271"/>
      <c r="M19" s="123"/>
      <c r="N19" s="271"/>
      <c r="Q19" s="173"/>
      <c r="R19" s="271"/>
    </row>
    <row r="20" spans="1:18" x14ac:dyDescent="0.2">
      <c r="A20" s="59"/>
      <c r="B20" s="60"/>
      <c r="C20" s="13"/>
      <c r="D20" s="60"/>
      <c r="E20" s="18"/>
      <c r="F20" s="60"/>
      <c r="G20" s="29"/>
      <c r="J20" s="173"/>
    </row>
    <row r="21" spans="1:18" x14ac:dyDescent="0.2">
      <c r="A21" s="21" t="s">
        <v>2</v>
      </c>
      <c r="B21" s="17">
        <v>10219.0954781</v>
      </c>
      <c r="C21" s="18">
        <f>(B21/$B$23)*100</f>
        <v>1.3114482666009042</v>
      </c>
      <c r="D21" s="17">
        <v>10219.0954781</v>
      </c>
      <c r="E21" s="18">
        <f>(D21/$D$23)*100</f>
        <v>2.8221263115466746</v>
      </c>
      <c r="F21" s="66"/>
      <c r="G21" s="67"/>
      <c r="I21" s="173"/>
      <c r="J21" s="173"/>
    </row>
    <row r="22" spans="1:18" x14ac:dyDescent="0.2">
      <c r="A22" s="61"/>
      <c r="B22" s="62"/>
      <c r="C22" s="19"/>
      <c r="D22" s="62"/>
      <c r="E22" s="19"/>
      <c r="F22" s="63"/>
      <c r="G22" s="64"/>
    </row>
    <row r="23" spans="1:18" ht="18" customHeight="1" x14ac:dyDescent="0.25">
      <c r="A23" s="95" t="s">
        <v>104</v>
      </c>
      <c r="B23" s="96">
        <f t="shared" ref="B23:G23" si="4">B7+B21</f>
        <v>779222.15754545224</v>
      </c>
      <c r="C23" s="97">
        <f t="shared" si="4"/>
        <v>100</v>
      </c>
      <c r="D23" s="96">
        <f t="shared" si="4"/>
        <v>362106.24011720426</v>
      </c>
      <c r="E23" s="97">
        <f t="shared" si="4"/>
        <v>99.999999999999986</v>
      </c>
      <c r="F23" s="96">
        <f t="shared" si="4"/>
        <v>417115.9174282481</v>
      </c>
      <c r="G23" s="97">
        <f t="shared" si="4"/>
        <v>100</v>
      </c>
    </row>
    <row r="24" spans="1:18" ht="15.75" x14ac:dyDescent="0.25">
      <c r="A24" s="243" t="s">
        <v>144</v>
      </c>
      <c r="B24" s="65"/>
      <c r="C24" s="65"/>
    </row>
    <row r="27" spans="1:18" x14ac:dyDescent="0.2">
      <c r="C27" s="10"/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80" zoomScaleNormal="80" workbookViewId="0">
      <selection activeCell="A28" sqref="A28"/>
    </sheetView>
  </sheetViews>
  <sheetFormatPr defaultColWidth="9.140625" defaultRowHeight="15" x14ac:dyDescent="0.2"/>
  <cols>
    <col min="1" max="1" width="65.140625" style="105" customWidth="1"/>
    <col min="2" max="2" width="14.85546875" style="105" bestFit="1" customWidth="1"/>
    <col min="3" max="6" width="13.42578125" style="105" bestFit="1" customWidth="1"/>
    <col min="7" max="7" width="13.42578125" style="105" customWidth="1"/>
    <col min="8" max="8" width="9.140625" style="105" bestFit="1" customWidth="1"/>
    <col min="9" max="14" width="15.85546875" style="105" customWidth="1"/>
    <col min="15" max="16384" width="9.140625" style="105"/>
  </cols>
  <sheetData>
    <row r="1" spans="1:14" ht="15.75" x14ac:dyDescent="0.25">
      <c r="A1" s="9" t="s">
        <v>126</v>
      </c>
      <c r="B1" s="9"/>
    </row>
    <row r="2" spans="1:14" x14ac:dyDescent="0.2">
      <c r="A2" s="11" t="s">
        <v>99</v>
      </c>
      <c r="B2" s="11"/>
    </row>
    <row r="3" spans="1:14" x14ac:dyDescent="0.2">
      <c r="A3" s="152"/>
      <c r="B3" s="152"/>
      <c r="C3" s="152"/>
      <c r="D3" s="152"/>
      <c r="E3" s="152"/>
      <c r="F3" s="152"/>
      <c r="G3" s="152"/>
    </row>
    <row r="4" spans="1:14" ht="15.75" x14ac:dyDescent="0.25">
      <c r="A4" s="291" t="s">
        <v>112</v>
      </c>
      <c r="B4" s="305" t="s">
        <v>108</v>
      </c>
      <c r="C4" s="306"/>
      <c r="D4" s="306"/>
      <c r="E4" s="306"/>
      <c r="F4" s="306"/>
      <c r="G4" s="307"/>
      <c r="I4" s="305" t="s">
        <v>108</v>
      </c>
      <c r="J4" s="306"/>
      <c r="K4" s="306"/>
      <c r="L4" s="306"/>
      <c r="M4" s="306"/>
      <c r="N4" s="307"/>
    </row>
    <row r="5" spans="1:14" ht="49.5" customHeight="1" x14ac:dyDescent="0.2">
      <c r="A5" s="292"/>
      <c r="B5" s="153" t="s">
        <v>107</v>
      </c>
      <c r="C5" s="53" t="s">
        <v>121</v>
      </c>
      <c r="D5" s="51" t="s">
        <v>122</v>
      </c>
      <c r="E5" s="53" t="s">
        <v>123</v>
      </c>
      <c r="F5" s="51" t="s">
        <v>124</v>
      </c>
      <c r="G5" s="51" t="s">
        <v>125</v>
      </c>
      <c r="I5" s="153" t="s">
        <v>107</v>
      </c>
      <c r="J5" s="53" t="s">
        <v>121</v>
      </c>
      <c r="K5" s="51" t="s">
        <v>122</v>
      </c>
      <c r="L5" s="53" t="s">
        <v>123</v>
      </c>
      <c r="M5" s="51" t="s">
        <v>124</v>
      </c>
      <c r="N5" s="51" t="s">
        <v>125</v>
      </c>
    </row>
    <row r="6" spans="1:14" ht="32.25" customHeight="1" x14ac:dyDescent="0.25">
      <c r="A6" s="158" t="s">
        <v>34</v>
      </c>
      <c r="B6" s="49"/>
      <c r="C6" s="157"/>
      <c r="D6" s="154"/>
      <c r="E6" s="157"/>
      <c r="F6" s="154"/>
      <c r="G6" s="154"/>
      <c r="I6" s="49"/>
      <c r="J6" s="157"/>
      <c r="K6" s="154"/>
      <c r="L6" s="157"/>
      <c r="M6" s="154"/>
      <c r="N6" s="154"/>
    </row>
    <row r="7" spans="1:14" ht="18.75" customHeight="1" x14ac:dyDescent="0.2">
      <c r="A7" s="45" t="s">
        <v>35</v>
      </c>
      <c r="B7" s="50"/>
      <c r="C7" s="107"/>
      <c r="D7" s="106"/>
      <c r="E7" s="107"/>
      <c r="F7" s="106"/>
      <c r="G7" s="106"/>
      <c r="I7" s="50"/>
      <c r="J7" s="107"/>
      <c r="K7" s="106"/>
      <c r="L7" s="107"/>
      <c r="M7" s="106"/>
      <c r="N7" s="106"/>
    </row>
    <row r="8" spans="1:14" ht="20.25" customHeight="1" x14ac:dyDescent="0.2">
      <c r="A8" s="34" t="s">
        <v>36</v>
      </c>
      <c r="B8" s="32"/>
      <c r="C8" s="137"/>
      <c r="D8" s="155"/>
      <c r="E8" s="137"/>
      <c r="F8" s="155"/>
      <c r="G8" s="155"/>
      <c r="I8" s="32"/>
      <c r="J8" s="137"/>
      <c r="K8" s="155"/>
      <c r="L8" s="137"/>
      <c r="M8" s="155"/>
      <c r="N8" s="155"/>
    </row>
    <row r="9" spans="1:14" ht="20.25" customHeight="1" x14ac:dyDescent="0.2">
      <c r="A9" s="35" t="s">
        <v>37</v>
      </c>
      <c r="B9" s="48">
        <f>SUM(C9:G9)</f>
        <v>16334.061384752391</v>
      </c>
      <c r="C9" s="115">
        <v>4852.3104602704798</v>
      </c>
      <c r="D9" s="149">
        <v>3456.8213116439501</v>
      </c>
      <c r="E9" s="115">
        <v>2990.9135137299199</v>
      </c>
      <c r="F9" s="149">
        <v>2696.6367799876798</v>
      </c>
      <c r="G9" s="149">
        <v>2337.3793191203599</v>
      </c>
      <c r="I9" s="218">
        <f>((B9/B$26)*100)</f>
        <v>9.5215994311106371</v>
      </c>
      <c r="J9" s="213">
        <f t="shared" ref="J9:N24" si="0">((C9/C$26)*100)</f>
        <v>17.606839590849678</v>
      </c>
      <c r="K9" s="219">
        <f t="shared" si="0"/>
        <v>20.128764726659227</v>
      </c>
      <c r="L9" s="213">
        <f t="shared" si="0"/>
        <v>13.477520814555996</v>
      </c>
      <c r="M9" s="219">
        <f t="shared" si="0"/>
        <v>8.4796054126826927</v>
      </c>
      <c r="N9" s="219">
        <f t="shared" si="0"/>
        <v>3.2097436910536592</v>
      </c>
    </row>
    <row r="10" spans="1:14" ht="20.25" customHeight="1" x14ac:dyDescent="0.2">
      <c r="A10" s="35" t="s">
        <v>38</v>
      </c>
      <c r="B10" s="48">
        <v>0</v>
      </c>
      <c r="C10" s="115">
        <v>0</v>
      </c>
      <c r="D10" s="149">
        <v>0</v>
      </c>
      <c r="E10" s="115">
        <v>0</v>
      </c>
      <c r="F10" s="149">
        <v>0</v>
      </c>
      <c r="G10" s="149">
        <v>0</v>
      </c>
      <c r="I10" s="218">
        <f t="shared" ref="I10:I24" si="1">((B10/B$26)*100)</f>
        <v>0</v>
      </c>
      <c r="J10" s="213">
        <f t="shared" si="0"/>
        <v>0</v>
      </c>
      <c r="K10" s="219">
        <f t="shared" si="0"/>
        <v>0</v>
      </c>
      <c r="L10" s="213">
        <f t="shared" si="0"/>
        <v>0</v>
      </c>
      <c r="M10" s="219">
        <f t="shared" si="0"/>
        <v>0</v>
      </c>
      <c r="N10" s="219">
        <f t="shared" si="0"/>
        <v>0</v>
      </c>
    </row>
    <row r="11" spans="1:14" ht="19.5" customHeight="1" x14ac:dyDescent="0.2">
      <c r="A11" s="34" t="s">
        <v>39</v>
      </c>
      <c r="B11" s="48">
        <f t="shared" ref="B11:B24" si="2">SUM(C11:G11)</f>
        <v>10057.905618186611</v>
      </c>
      <c r="C11" s="115">
        <v>2835.8523404202601</v>
      </c>
      <c r="D11" s="149">
        <v>2215.0141513783396</v>
      </c>
      <c r="E11" s="115">
        <v>1903.5557512351402</v>
      </c>
      <c r="F11" s="149">
        <v>1691.1505120599302</v>
      </c>
      <c r="G11" s="149">
        <v>1412.33286309294</v>
      </c>
      <c r="I11" s="218">
        <f t="shared" si="1"/>
        <v>5.8630457028701715</v>
      </c>
      <c r="J11" s="213">
        <f t="shared" si="0"/>
        <v>10.29002527145221</v>
      </c>
      <c r="K11" s="219">
        <f t="shared" si="0"/>
        <v>12.897831475735714</v>
      </c>
      <c r="L11" s="213">
        <f t="shared" si="0"/>
        <v>8.5777178581620621</v>
      </c>
      <c r="M11" s="219">
        <f t="shared" si="0"/>
        <v>5.3178422626832251</v>
      </c>
      <c r="N11" s="219">
        <f t="shared" si="0"/>
        <v>1.9394483641988975</v>
      </c>
    </row>
    <row r="12" spans="1:14" ht="20.25" customHeight="1" x14ac:dyDescent="0.2">
      <c r="A12" s="45" t="s">
        <v>40</v>
      </c>
      <c r="B12" s="48"/>
      <c r="C12" s="115"/>
      <c r="D12" s="149"/>
      <c r="E12" s="115"/>
      <c r="F12" s="149"/>
      <c r="G12" s="149"/>
      <c r="I12" s="218"/>
      <c r="J12" s="213"/>
      <c r="K12" s="219"/>
      <c r="L12" s="213"/>
      <c r="M12" s="219"/>
      <c r="N12" s="219"/>
    </row>
    <row r="13" spans="1:14" ht="20.25" customHeight="1" x14ac:dyDescent="0.2">
      <c r="A13" s="34" t="s">
        <v>41</v>
      </c>
      <c r="B13" s="48">
        <f t="shared" si="2"/>
        <v>32513.299842632139</v>
      </c>
      <c r="C13" s="115">
        <v>15369.036829410499</v>
      </c>
      <c r="D13" s="149">
        <v>3687.0081161098701</v>
      </c>
      <c r="E13" s="115">
        <v>3550.4523676213398</v>
      </c>
      <c r="F13" s="149">
        <v>4203.9696138395302</v>
      </c>
      <c r="G13" s="149">
        <v>5702.8329156508998</v>
      </c>
      <c r="I13" s="218">
        <f t="shared" si="1"/>
        <v>18.952948075371072</v>
      </c>
      <c r="J13" s="213">
        <f t="shared" si="0"/>
        <v>55.767282068387601</v>
      </c>
      <c r="K13" s="219">
        <f t="shared" si="0"/>
        <v>21.469122128029376</v>
      </c>
      <c r="L13" s="213">
        <f t="shared" si="0"/>
        <v>15.998889792714749</v>
      </c>
      <c r="M13" s="219">
        <f t="shared" si="0"/>
        <v>13.219430869154769</v>
      </c>
      <c r="N13" s="219">
        <f t="shared" si="0"/>
        <v>7.8312629115895112</v>
      </c>
    </row>
    <row r="14" spans="1:14" ht="7.5" customHeight="1" x14ac:dyDescent="0.2">
      <c r="A14" s="34"/>
      <c r="B14" s="48"/>
      <c r="C14" s="115"/>
      <c r="D14" s="149"/>
      <c r="E14" s="115"/>
      <c r="F14" s="149"/>
      <c r="G14" s="149"/>
      <c r="I14" s="218"/>
      <c r="J14" s="213"/>
      <c r="K14" s="219"/>
      <c r="L14" s="213"/>
      <c r="M14" s="219"/>
      <c r="N14" s="219"/>
    </row>
    <row r="15" spans="1:14" ht="20.25" customHeight="1" x14ac:dyDescent="0.25">
      <c r="A15" s="37" t="s">
        <v>42</v>
      </c>
      <c r="B15" s="48"/>
      <c r="C15" s="115"/>
      <c r="D15" s="149"/>
      <c r="E15" s="115"/>
      <c r="F15" s="149"/>
      <c r="G15" s="149"/>
      <c r="I15" s="218"/>
      <c r="J15" s="213"/>
      <c r="K15" s="219"/>
      <c r="L15" s="213"/>
      <c r="M15" s="219"/>
      <c r="N15" s="219"/>
    </row>
    <row r="16" spans="1:14" ht="20.25" customHeight="1" x14ac:dyDescent="0.2">
      <c r="A16" s="45" t="s">
        <v>43</v>
      </c>
      <c r="B16" s="48"/>
      <c r="C16" s="115"/>
      <c r="D16" s="149"/>
      <c r="E16" s="115"/>
      <c r="F16" s="149"/>
      <c r="G16" s="149"/>
      <c r="I16" s="218"/>
      <c r="J16" s="213"/>
      <c r="K16" s="219"/>
      <c r="L16" s="213"/>
      <c r="M16" s="219"/>
      <c r="N16" s="219"/>
    </row>
    <row r="17" spans="1:14" ht="20.25" customHeight="1" x14ac:dyDescent="0.2">
      <c r="A17" s="36" t="s">
        <v>44</v>
      </c>
      <c r="B17" s="48"/>
      <c r="C17" s="115"/>
      <c r="D17" s="149"/>
      <c r="E17" s="115"/>
      <c r="F17" s="149"/>
      <c r="G17" s="149"/>
      <c r="I17" s="218"/>
      <c r="J17" s="213"/>
      <c r="K17" s="219"/>
      <c r="L17" s="213"/>
      <c r="M17" s="219"/>
      <c r="N17" s="219"/>
    </row>
    <row r="18" spans="1:14" ht="20.25" customHeight="1" x14ac:dyDescent="0.2">
      <c r="A18" s="34" t="s">
        <v>45</v>
      </c>
      <c r="B18" s="48">
        <f t="shared" si="2"/>
        <v>250.13545996778498</v>
      </c>
      <c r="C18" s="115">
        <v>118.23903187906299</v>
      </c>
      <c r="D18" s="149">
        <v>28.365360498376702</v>
      </c>
      <c r="E18" s="115">
        <v>27.31479241932</v>
      </c>
      <c r="F18" s="149">
        <v>32.342514544448498</v>
      </c>
      <c r="G18" s="149">
        <v>43.873760626576804</v>
      </c>
      <c r="I18" s="218">
        <f t="shared" si="1"/>
        <v>0.14581123440329002</v>
      </c>
      <c r="J18" s="213">
        <f t="shared" si="0"/>
        <v>0.42903595817238321</v>
      </c>
      <c r="K18" s="219">
        <f t="shared" si="0"/>
        <v>0.16516898514119854</v>
      </c>
      <c r="L18" s="213">
        <f t="shared" si="0"/>
        <v>0.12308469692845299</v>
      </c>
      <c r="M18" s="219">
        <f t="shared" si="0"/>
        <v>0.10170140948390059</v>
      </c>
      <c r="N18" s="219">
        <f t="shared" si="0"/>
        <v>6.0248469395609391E-2</v>
      </c>
    </row>
    <row r="19" spans="1:14" ht="20.25" customHeight="1" x14ac:dyDescent="0.2">
      <c r="A19" s="34" t="s">
        <v>46</v>
      </c>
      <c r="B19" s="48"/>
      <c r="C19" s="115"/>
      <c r="D19" s="149"/>
      <c r="E19" s="115"/>
      <c r="F19" s="149"/>
      <c r="G19" s="149"/>
      <c r="I19" s="218"/>
      <c r="J19" s="213"/>
      <c r="K19" s="219"/>
      <c r="L19" s="213"/>
      <c r="M19" s="219"/>
      <c r="N19" s="219"/>
    </row>
    <row r="20" spans="1:14" ht="20.25" customHeight="1" x14ac:dyDescent="0.2">
      <c r="A20" s="35" t="s">
        <v>47</v>
      </c>
      <c r="B20" s="48">
        <f t="shared" si="2"/>
        <v>2809.2672953432075</v>
      </c>
      <c r="C20" s="115">
        <v>129.59984699570902</v>
      </c>
      <c r="D20" s="149">
        <v>228.705608651722</v>
      </c>
      <c r="E20" s="115">
        <v>381.17601441953599</v>
      </c>
      <c r="F20" s="149">
        <v>529.83469353223097</v>
      </c>
      <c r="G20" s="149">
        <v>1539.9511317440099</v>
      </c>
      <c r="I20" s="218">
        <f t="shared" si="1"/>
        <v>1.6376036094824</v>
      </c>
      <c r="J20" s="213">
        <f t="shared" si="0"/>
        <v>0.47025921686901179</v>
      </c>
      <c r="K20" s="219">
        <f t="shared" si="0"/>
        <v>1.3317325291623505</v>
      </c>
      <c r="L20" s="213">
        <f t="shared" si="0"/>
        <v>1.7176383217922402</v>
      </c>
      <c r="M20" s="219">
        <f t="shared" si="0"/>
        <v>1.6660712960844166</v>
      </c>
      <c r="N20" s="219">
        <f t="shared" si="0"/>
        <v>2.1146967414370934</v>
      </c>
    </row>
    <row r="21" spans="1:14" ht="20.25" customHeight="1" x14ac:dyDescent="0.2">
      <c r="A21" s="35" t="s">
        <v>48</v>
      </c>
      <c r="B21" s="48">
        <f t="shared" si="2"/>
        <v>8052.1725528248298</v>
      </c>
      <c r="C21" s="115">
        <v>371.47064380773196</v>
      </c>
      <c r="D21" s="149">
        <v>655.53641966187797</v>
      </c>
      <c r="E21" s="115">
        <v>1092.56069943647</v>
      </c>
      <c r="F21" s="149">
        <v>1518.65946820606</v>
      </c>
      <c r="G21" s="149">
        <v>4413.9453217126902</v>
      </c>
      <c r="I21" s="218">
        <f t="shared" si="1"/>
        <v>4.693845565546332</v>
      </c>
      <c r="J21" s="213">
        <f t="shared" si="0"/>
        <v>1.3478989219226121</v>
      </c>
      <c r="K21" s="219">
        <f t="shared" si="0"/>
        <v>3.8171305866126244</v>
      </c>
      <c r="L21" s="213">
        <f t="shared" si="0"/>
        <v>4.92324819832639</v>
      </c>
      <c r="M21" s="219">
        <f t="shared" si="0"/>
        <v>4.7754421886512866</v>
      </c>
      <c r="N21" s="219">
        <f t="shared" si="0"/>
        <v>6.0613324645804223</v>
      </c>
    </row>
    <row r="22" spans="1:14" ht="20.25" customHeight="1" x14ac:dyDescent="0.2">
      <c r="A22" s="36" t="s">
        <v>49</v>
      </c>
      <c r="B22" s="48">
        <f t="shared" si="2"/>
        <v>359.33039118026198</v>
      </c>
      <c r="C22" s="115">
        <v>113.153142386016</v>
      </c>
      <c r="D22" s="149">
        <v>97.450401081452597</v>
      </c>
      <c r="E22" s="115">
        <v>66.835453348517305</v>
      </c>
      <c r="F22" s="149">
        <v>46.138020803264702</v>
      </c>
      <c r="G22" s="149">
        <v>35.753373561011394</v>
      </c>
      <c r="I22" s="218">
        <f t="shared" si="1"/>
        <v>0.2094641355662207</v>
      </c>
      <c r="J22" s="213">
        <f t="shared" si="0"/>
        <v>0.4105815659371686</v>
      </c>
      <c r="K22" s="219">
        <f t="shared" si="0"/>
        <v>0.56744506558086627</v>
      </c>
      <c r="L22" s="213">
        <f t="shared" si="0"/>
        <v>0.30117093306773174</v>
      </c>
      <c r="M22" s="219">
        <f t="shared" si="0"/>
        <v>0.14508153780191987</v>
      </c>
      <c r="N22" s="219">
        <f t="shared" si="0"/>
        <v>4.9097364848992082E-2</v>
      </c>
    </row>
    <row r="23" spans="1:14" ht="6" customHeight="1" x14ac:dyDescent="0.2">
      <c r="A23" s="36"/>
      <c r="B23" s="48"/>
      <c r="C23" s="137"/>
      <c r="D23" s="155"/>
      <c r="E23" s="137"/>
      <c r="F23" s="155"/>
      <c r="G23" s="155"/>
      <c r="I23" s="218">
        <f t="shared" si="1"/>
        <v>0</v>
      </c>
      <c r="J23" s="220">
        <f t="shared" si="0"/>
        <v>0</v>
      </c>
      <c r="K23" s="221">
        <f t="shared" si="0"/>
        <v>0</v>
      </c>
      <c r="L23" s="220">
        <f t="shared" si="0"/>
        <v>0</v>
      </c>
      <c r="M23" s="221">
        <f t="shared" si="0"/>
        <v>0</v>
      </c>
      <c r="N23" s="221">
        <f t="shared" si="0"/>
        <v>0</v>
      </c>
    </row>
    <row r="24" spans="1:14" ht="20.25" customHeight="1" x14ac:dyDescent="0.25">
      <c r="A24" s="37" t="s">
        <v>50</v>
      </c>
      <c r="B24" s="48">
        <f t="shared" si="2"/>
        <v>101171.28125140339</v>
      </c>
      <c r="C24" s="137">
        <v>3769.5736212648903</v>
      </c>
      <c r="D24" s="155">
        <v>6804.6378848046106</v>
      </c>
      <c r="E24" s="137">
        <v>12179.058553709299</v>
      </c>
      <c r="F24" s="155">
        <v>21082.710194712399</v>
      </c>
      <c r="G24" s="155">
        <v>57335.300996912199</v>
      </c>
      <c r="H24" s="107"/>
      <c r="I24" s="218">
        <f t="shared" si="1"/>
        <v>58.975682245649871</v>
      </c>
      <c r="J24" s="220">
        <f t="shared" si="0"/>
        <v>13.67807740640932</v>
      </c>
      <c r="K24" s="221">
        <f t="shared" si="0"/>
        <v>39.62280450307864</v>
      </c>
      <c r="L24" s="220">
        <f t="shared" si="0"/>
        <v>54.880729384452373</v>
      </c>
      <c r="M24" s="221">
        <f t="shared" si="0"/>
        <v>66.294825023457776</v>
      </c>
      <c r="N24" s="221">
        <f t="shared" si="0"/>
        <v>78.734169992895815</v>
      </c>
    </row>
    <row r="25" spans="1:14" ht="20.25" customHeight="1" x14ac:dyDescent="0.25">
      <c r="A25" s="159"/>
      <c r="B25" s="48"/>
      <c r="C25" s="109"/>
      <c r="D25" s="106"/>
      <c r="E25" s="107"/>
      <c r="F25" s="106"/>
      <c r="G25" s="106"/>
      <c r="H25" s="107"/>
      <c r="I25" s="218"/>
      <c r="J25" s="222"/>
      <c r="K25" s="221"/>
      <c r="L25" s="220"/>
      <c r="M25" s="221"/>
      <c r="N25" s="221"/>
    </row>
    <row r="26" spans="1:14" ht="15.75" x14ac:dyDescent="0.25">
      <c r="A26" s="25" t="s">
        <v>104</v>
      </c>
      <c r="B26" s="156">
        <f t="shared" ref="B26:G26" si="3">SUM(B6:B24)</f>
        <v>171547.45379629062</v>
      </c>
      <c r="C26" s="151">
        <f t="shared" si="3"/>
        <v>27559.235916434653</v>
      </c>
      <c r="D26" s="156">
        <f t="shared" si="3"/>
        <v>17173.5392538302</v>
      </c>
      <c r="E26" s="151">
        <f t="shared" si="3"/>
        <v>22191.867145919543</v>
      </c>
      <c r="F26" s="156">
        <f t="shared" si="3"/>
        <v>31801.441797685547</v>
      </c>
      <c r="G26" s="156">
        <f t="shared" si="3"/>
        <v>72821.369682420685</v>
      </c>
      <c r="H26" s="107"/>
      <c r="I26" s="223">
        <f t="shared" ref="I26" si="4">SUM(I6:I24)</f>
        <v>100</v>
      </c>
      <c r="J26" s="224">
        <f t="shared" ref="J26:N26" si="5">SUM(J6:J24)</f>
        <v>99.999999999999972</v>
      </c>
      <c r="K26" s="223">
        <f t="shared" si="5"/>
        <v>100</v>
      </c>
      <c r="L26" s="224">
        <f t="shared" si="5"/>
        <v>100</v>
      </c>
      <c r="M26" s="223">
        <f t="shared" si="5"/>
        <v>100</v>
      </c>
      <c r="N26" s="223">
        <f t="shared" si="5"/>
        <v>100</v>
      </c>
    </row>
    <row r="27" spans="1:14" ht="15.75" x14ac:dyDescent="0.25">
      <c r="A27" s="243" t="s">
        <v>144</v>
      </c>
      <c r="B27" s="107"/>
      <c r="C27" s="107"/>
      <c r="D27" s="107"/>
      <c r="E27" s="107"/>
      <c r="F27" s="107"/>
      <c r="G27" s="107"/>
      <c r="H27" s="107"/>
      <c r="K27" s="11"/>
    </row>
  </sheetData>
  <mergeCells count="3">
    <mergeCell ref="A4:A5"/>
    <mergeCell ref="B4:G4"/>
    <mergeCell ref="I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70" zoomScaleNormal="70" workbookViewId="0">
      <selection activeCell="H23" sqref="H23"/>
    </sheetView>
  </sheetViews>
  <sheetFormatPr defaultColWidth="8.85546875" defaultRowHeight="15" x14ac:dyDescent="0.25"/>
  <cols>
    <col min="1" max="1" width="65.140625" style="225" customWidth="1"/>
    <col min="2" max="2" width="14.140625" style="225" bestFit="1" customWidth="1"/>
    <col min="3" max="3" width="13.85546875" style="225" customWidth="1"/>
    <col min="4" max="4" width="17.140625" style="225" customWidth="1"/>
    <col min="5" max="5" width="18.42578125" style="225" customWidth="1"/>
    <col min="6" max="6" width="13.42578125" style="225" customWidth="1"/>
    <col min="7" max="7" width="12.85546875" style="225" customWidth="1"/>
    <col min="8" max="8" width="8.85546875" style="225"/>
    <col min="9" max="14" width="14.7109375" style="225" customWidth="1"/>
    <col min="15" max="16384" width="8.85546875" style="225"/>
  </cols>
  <sheetData>
    <row r="1" spans="1:14" ht="15.75" x14ac:dyDescent="0.25">
      <c r="A1" s="9" t="s">
        <v>132</v>
      </c>
    </row>
    <row r="2" spans="1:14" ht="15.75" x14ac:dyDescent="0.25">
      <c r="A2" s="11" t="s">
        <v>99</v>
      </c>
    </row>
    <row r="3" spans="1:14" ht="15.75" x14ac:dyDescent="0.25">
      <c r="A3" s="311" t="s">
        <v>112</v>
      </c>
      <c r="B3" s="308" t="s">
        <v>108</v>
      </c>
      <c r="C3" s="309"/>
      <c r="D3" s="309"/>
      <c r="E3" s="309"/>
      <c r="F3" s="309"/>
      <c r="G3" s="310"/>
      <c r="I3" s="308" t="s">
        <v>108</v>
      </c>
      <c r="J3" s="309"/>
      <c r="K3" s="309"/>
      <c r="L3" s="309"/>
      <c r="M3" s="309"/>
      <c r="N3" s="310"/>
    </row>
    <row r="4" spans="1:14" ht="45" x14ac:dyDescent="0.25">
      <c r="A4" s="311"/>
      <c r="B4" s="226" t="s">
        <v>107</v>
      </c>
      <c r="C4" s="53" t="s">
        <v>121</v>
      </c>
      <c r="D4" s="51" t="s">
        <v>122</v>
      </c>
      <c r="E4" s="53" t="s">
        <v>123</v>
      </c>
      <c r="F4" s="51" t="s">
        <v>124</v>
      </c>
      <c r="G4" s="51" t="s">
        <v>125</v>
      </c>
      <c r="I4" s="226" t="s">
        <v>107</v>
      </c>
      <c r="J4" s="53" t="s">
        <v>121</v>
      </c>
      <c r="K4" s="51" t="s">
        <v>122</v>
      </c>
      <c r="L4" s="53" t="s">
        <v>123</v>
      </c>
      <c r="M4" s="51" t="s">
        <v>124</v>
      </c>
      <c r="N4" s="51" t="s">
        <v>125</v>
      </c>
    </row>
    <row r="5" spans="1:14" ht="39.75" customHeight="1" x14ac:dyDescent="0.25">
      <c r="A5" s="14" t="s">
        <v>34</v>
      </c>
      <c r="B5" s="230"/>
      <c r="C5" s="227"/>
      <c r="D5" s="227"/>
      <c r="E5" s="227"/>
      <c r="F5" s="227"/>
      <c r="G5" s="231"/>
      <c r="I5" s="230"/>
      <c r="J5" s="227"/>
      <c r="K5" s="227"/>
      <c r="L5" s="227"/>
      <c r="M5" s="227"/>
      <c r="N5" s="231"/>
    </row>
    <row r="6" spans="1:14" ht="20.25" customHeight="1" x14ac:dyDescent="0.25">
      <c r="A6" s="4" t="s">
        <v>35</v>
      </c>
      <c r="B6" s="230"/>
      <c r="C6" s="227"/>
      <c r="D6" s="227"/>
      <c r="E6" s="227"/>
      <c r="F6" s="227"/>
      <c r="G6" s="231"/>
      <c r="I6" s="230"/>
      <c r="J6" s="227"/>
      <c r="K6" s="227"/>
      <c r="L6" s="227"/>
      <c r="M6" s="227"/>
      <c r="N6" s="231"/>
    </row>
    <row r="7" spans="1:14" ht="20.25" customHeight="1" x14ac:dyDescent="0.25">
      <c r="A7" s="6" t="s">
        <v>36</v>
      </c>
      <c r="B7" s="230"/>
      <c r="C7" s="227"/>
      <c r="D7" s="227"/>
      <c r="E7" s="227"/>
      <c r="F7" s="227"/>
      <c r="G7" s="231"/>
      <c r="I7" s="230"/>
      <c r="J7" s="227"/>
      <c r="K7" s="227"/>
      <c r="L7" s="227"/>
      <c r="M7" s="227"/>
      <c r="N7" s="231"/>
    </row>
    <row r="8" spans="1:14" ht="20.25" customHeight="1" x14ac:dyDescent="0.25">
      <c r="A8" s="7" t="s">
        <v>37</v>
      </c>
      <c r="B8" s="232">
        <f>SUM(C8:G8)</f>
        <v>8345.1675586803212</v>
      </c>
      <c r="C8" s="227">
        <v>2345.0392024221901</v>
      </c>
      <c r="D8" s="227">
        <v>1850.8802366868899</v>
      </c>
      <c r="E8" s="227">
        <v>1569.7834391766501</v>
      </c>
      <c r="F8" s="227">
        <v>1402.8247340686901</v>
      </c>
      <c r="G8" s="231">
        <v>1176.6399463259002</v>
      </c>
      <c r="I8" s="235">
        <f>((B8/B$25)*100)</f>
        <v>6.8066006673860517</v>
      </c>
      <c r="J8" s="236">
        <f t="shared" ref="J8:N23" si="0">((C8/C$25)*100)</f>
        <v>11.062301208372405</v>
      </c>
      <c r="K8" s="236">
        <f t="shared" si="0"/>
        <v>15.424553796115267</v>
      </c>
      <c r="L8" s="236">
        <f t="shared" si="0"/>
        <v>10.070889778169697</v>
      </c>
      <c r="M8" s="236">
        <f t="shared" si="0"/>
        <v>6.3752202709279979</v>
      </c>
      <c r="N8" s="237">
        <f t="shared" si="0"/>
        <v>2.2708776249739255</v>
      </c>
    </row>
    <row r="9" spans="1:14" ht="20.25" customHeight="1" x14ac:dyDescent="0.25">
      <c r="A9" s="7" t="s">
        <v>38</v>
      </c>
      <c r="B9" s="232">
        <f t="shared" ref="B9:B23" si="1">SUM(C9:G9)</f>
        <v>0</v>
      </c>
      <c r="C9" s="227">
        <v>0</v>
      </c>
      <c r="D9" s="227">
        <v>0</v>
      </c>
      <c r="E9" s="227">
        <v>0</v>
      </c>
      <c r="F9" s="227">
        <v>0</v>
      </c>
      <c r="G9" s="231">
        <v>0</v>
      </c>
      <c r="I9" s="235">
        <f t="shared" ref="I9:I23" si="2">((B9/B$25)*100)</f>
        <v>0</v>
      </c>
      <c r="J9" s="236">
        <f t="shared" si="0"/>
        <v>0</v>
      </c>
      <c r="K9" s="236">
        <f t="shared" si="0"/>
        <v>0</v>
      </c>
      <c r="L9" s="236">
        <f t="shared" si="0"/>
        <v>0</v>
      </c>
      <c r="M9" s="236">
        <f t="shared" si="0"/>
        <v>0</v>
      </c>
      <c r="N9" s="237">
        <f t="shared" si="0"/>
        <v>0</v>
      </c>
    </row>
    <row r="10" spans="1:14" ht="20.25" customHeight="1" x14ac:dyDescent="0.25">
      <c r="A10" s="6" t="s">
        <v>39</v>
      </c>
      <c r="B10" s="232">
        <f t="shared" si="1"/>
        <v>0</v>
      </c>
      <c r="C10" s="227">
        <v>0</v>
      </c>
      <c r="D10" s="227">
        <v>0</v>
      </c>
      <c r="E10" s="227">
        <v>0</v>
      </c>
      <c r="F10" s="227">
        <v>0</v>
      </c>
      <c r="G10" s="231">
        <v>0</v>
      </c>
      <c r="I10" s="235">
        <f t="shared" si="2"/>
        <v>0</v>
      </c>
      <c r="J10" s="236">
        <f t="shared" si="0"/>
        <v>0</v>
      </c>
      <c r="K10" s="236">
        <f t="shared" si="0"/>
        <v>0</v>
      </c>
      <c r="L10" s="236">
        <f t="shared" si="0"/>
        <v>0</v>
      </c>
      <c r="M10" s="236">
        <f t="shared" si="0"/>
        <v>0</v>
      </c>
      <c r="N10" s="237">
        <f t="shared" si="0"/>
        <v>0</v>
      </c>
    </row>
    <row r="11" spans="1:14" ht="20.25" customHeight="1" x14ac:dyDescent="0.25">
      <c r="A11" s="4" t="s">
        <v>40</v>
      </c>
      <c r="B11" s="232"/>
      <c r="C11" s="227"/>
      <c r="D11" s="227"/>
      <c r="E11" s="227"/>
      <c r="F11" s="227"/>
      <c r="G11" s="231"/>
      <c r="I11" s="235"/>
      <c r="J11" s="236"/>
      <c r="K11" s="236"/>
      <c r="L11" s="236"/>
      <c r="M11" s="236"/>
      <c r="N11" s="237"/>
    </row>
    <row r="12" spans="1:14" ht="20.25" customHeight="1" x14ac:dyDescent="0.25">
      <c r="A12" s="6" t="s">
        <v>41</v>
      </c>
      <c r="B12" s="232">
        <f t="shared" si="1"/>
        <v>7422.1519766491601</v>
      </c>
      <c r="C12" s="227">
        <v>2085.6246498072601</v>
      </c>
      <c r="D12" s="227">
        <v>1646.23332905848</v>
      </c>
      <c r="E12" s="227">
        <v>1396.1067723967099</v>
      </c>
      <c r="F12" s="227">
        <v>1247.66376161939</v>
      </c>
      <c r="G12" s="231">
        <v>1046.52346376732</v>
      </c>
      <c r="I12" s="235">
        <f t="shared" si="2"/>
        <v>6.0537579674062165</v>
      </c>
      <c r="J12" s="236">
        <f t="shared" si="0"/>
        <v>9.8385596539039799</v>
      </c>
      <c r="K12" s="236">
        <f t="shared" si="0"/>
        <v>13.719101885529527</v>
      </c>
      <c r="L12" s="236">
        <f t="shared" si="0"/>
        <v>8.9566733044005051</v>
      </c>
      <c r="M12" s="236">
        <f t="shared" si="0"/>
        <v>5.6700820217992636</v>
      </c>
      <c r="N12" s="237">
        <f t="shared" si="0"/>
        <v>2.0197569573429885</v>
      </c>
    </row>
    <row r="13" spans="1:14" ht="20.25" customHeight="1" x14ac:dyDescent="0.25">
      <c r="A13" s="6"/>
      <c r="B13" s="232"/>
      <c r="C13" s="227"/>
      <c r="D13" s="227"/>
      <c r="E13" s="227"/>
      <c r="F13" s="227"/>
      <c r="G13" s="231"/>
      <c r="I13" s="235"/>
      <c r="J13" s="236"/>
      <c r="K13" s="236"/>
      <c r="L13" s="236"/>
      <c r="M13" s="236"/>
      <c r="N13" s="237"/>
    </row>
    <row r="14" spans="1:14" ht="20.25" customHeight="1" x14ac:dyDescent="0.25">
      <c r="A14" s="5" t="s">
        <v>42</v>
      </c>
      <c r="B14" s="232"/>
      <c r="C14" s="227"/>
      <c r="D14" s="227"/>
      <c r="E14" s="227"/>
      <c r="F14" s="227"/>
      <c r="G14" s="231"/>
      <c r="I14" s="235"/>
      <c r="J14" s="236"/>
      <c r="K14" s="236"/>
      <c r="L14" s="236"/>
      <c r="M14" s="236"/>
      <c r="N14" s="237"/>
    </row>
    <row r="15" spans="1:14" ht="20.25" customHeight="1" x14ac:dyDescent="0.25">
      <c r="A15" s="4" t="s">
        <v>43</v>
      </c>
      <c r="B15" s="232"/>
      <c r="C15" s="227"/>
      <c r="D15" s="227"/>
      <c r="E15" s="227"/>
      <c r="F15" s="227"/>
      <c r="G15" s="231"/>
      <c r="I15" s="235"/>
      <c r="J15" s="236"/>
      <c r="K15" s="236"/>
      <c r="L15" s="236"/>
      <c r="M15" s="236"/>
      <c r="N15" s="237"/>
    </row>
    <row r="16" spans="1:14" ht="20.25" customHeight="1" x14ac:dyDescent="0.25">
      <c r="A16" s="1" t="s">
        <v>44</v>
      </c>
      <c r="B16" s="232"/>
      <c r="C16" s="227"/>
      <c r="D16" s="227"/>
      <c r="E16" s="227"/>
      <c r="F16" s="227"/>
      <c r="G16" s="231"/>
      <c r="I16" s="235"/>
      <c r="J16" s="236"/>
      <c r="K16" s="236"/>
      <c r="L16" s="236"/>
      <c r="M16" s="236"/>
      <c r="N16" s="237"/>
    </row>
    <row r="17" spans="1:14" ht="20.25" customHeight="1" x14ac:dyDescent="0.25">
      <c r="A17" s="6" t="s">
        <v>45</v>
      </c>
      <c r="B17" s="232">
        <f t="shared" si="1"/>
        <v>25639.2736105933</v>
      </c>
      <c r="C17" s="227">
        <v>12119.684630837201</v>
      </c>
      <c r="D17" s="227">
        <v>2907.4935595883098</v>
      </c>
      <c r="E17" s="227">
        <v>2799.8086978381298</v>
      </c>
      <c r="F17" s="227">
        <v>3315.1580338368503</v>
      </c>
      <c r="G17" s="231">
        <v>4497.1286884928104</v>
      </c>
      <c r="I17" s="235">
        <f t="shared" si="2"/>
        <v>20.912257979485723</v>
      </c>
      <c r="J17" s="236">
        <f t="shared" si="0"/>
        <v>57.172435240451549</v>
      </c>
      <c r="K17" s="236">
        <f t="shared" si="0"/>
        <v>24.229979840297581</v>
      </c>
      <c r="L17" s="236">
        <f t="shared" si="0"/>
        <v>17.962073042812648</v>
      </c>
      <c r="M17" s="236">
        <f t="shared" si="0"/>
        <v>15.065932461390158</v>
      </c>
      <c r="N17" s="237">
        <f t="shared" si="0"/>
        <v>8.6793151526219461</v>
      </c>
    </row>
    <row r="18" spans="1:14" ht="20.25" customHeight="1" x14ac:dyDescent="0.25">
      <c r="A18" s="6" t="s">
        <v>46</v>
      </c>
      <c r="B18" s="232"/>
      <c r="C18" s="227"/>
      <c r="D18" s="227"/>
      <c r="E18" s="227"/>
      <c r="F18" s="227"/>
      <c r="G18" s="231"/>
      <c r="I18" s="235"/>
      <c r="J18" s="236"/>
      <c r="K18" s="236"/>
      <c r="L18" s="236"/>
      <c r="M18" s="236"/>
      <c r="N18" s="237"/>
    </row>
    <row r="19" spans="1:14" ht="20.25" customHeight="1" x14ac:dyDescent="0.25">
      <c r="A19" s="7" t="s">
        <v>47</v>
      </c>
      <c r="B19" s="232">
        <f t="shared" si="1"/>
        <v>3708.5754445156404</v>
      </c>
      <c r="C19" s="227">
        <v>1753.04361191519</v>
      </c>
      <c r="D19" s="227">
        <v>420.552445593524</v>
      </c>
      <c r="E19" s="227">
        <v>404.97644137052401</v>
      </c>
      <c r="F19" s="227">
        <v>479.518798609675</v>
      </c>
      <c r="G19" s="231">
        <v>650.48414702672801</v>
      </c>
      <c r="I19" s="235">
        <f t="shared" si="2"/>
        <v>3.0248394556721756</v>
      </c>
      <c r="J19" s="236">
        <f t="shared" si="0"/>
        <v>8.2696683477138553</v>
      </c>
      <c r="K19" s="236">
        <f t="shared" si="0"/>
        <v>3.5047290973059946</v>
      </c>
      <c r="L19" s="236">
        <f t="shared" si="0"/>
        <v>2.5981119446240979</v>
      </c>
      <c r="M19" s="236">
        <f t="shared" si="0"/>
        <v>2.1792016429029908</v>
      </c>
      <c r="N19" s="237">
        <f t="shared" si="0"/>
        <v>1.2554136883553555</v>
      </c>
    </row>
    <row r="20" spans="1:14" ht="20.25" customHeight="1" x14ac:dyDescent="0.25">
      <c r="A20" s="7" t="s">
        <v>48</v>
      </c>
      <c r="B20" s="232">
        <f t="shared" si="1"/>
        <v>2615.6930826355501</v>
      </c>
      <c r="C20" s="227">
        <v>120.66969343189099</v>
      </c>
      <c r="D20" s="227">
        <v>212.946514381849</v>
      </c>
      <c r="E20" s="227">
        <v>354.91085730308197</v>
      </c>
      <c r="F20" s="227">
        <v>493.32612283277797</v>
      </c>
      <c r="G20" s="231">
        <v>1433.83989468595</v>
      </c>
      <c r="I20" s="235">
        <f t="shared" si="2"/>
        <v>2.1334476697744917</v>
      </c>
      <c r="J20" s="236">
        <f t="shared" si="0"/>
        <v>0.56923760339986373</v>
      </c>
      <c r="K20" s="236">
        <f t="shared" si="0"/>
        <v>1.7746177746527605</v>
      </c>
      <c r="L20" s="236">
        <f t="shared" si="0"/>
        <v>2.2769179721056001</v>
      </c>
      <c r="M20" s="236">
        <f t="shared" si="0"/>
        <v>2.2419498473911581</v>
      </c>
      <c r="N20" s="237">
        <f t="shared" si="0"/>
        <v>2.767265334484438</v>
      </c>
    </row>
    <row r="21" spans="1:14" ht="20.25" customHeight="1" x14ac:dyDescent="0.25">
      <c r="A21" s="1" t="s">
        <v>49</v>
      </c>
      <c r="B21" s="232">
        <f t="shared" si="1"/>
        <v>7497.3328744919363</v>
      </c>
      <c r="C21" s="227">
        <v>345.87424095269296</v>
      </c>
      <c r="D21" s="227">
        <v>610.36629770602406</v>
      </c>
      <c r="E21" s="227">
        <v>1017.27716284337</v>
      </c>
      <c r="F21" s="227">
        <v>1414.0153457274598</v>
      </c>
      <c r="G21" s="231">
        <v>4109.79982726239</v>
      </c>
      <c r="I21" s="235">
        <f t="shared" si="2"/>
        <v>6.1150780482593623</v>
      </c>
      <c r="J21" s="236">
        <f t="shared" si="0"/>
        <v>1.6315996038291467</v>
      </c>
      <c r="K21" s="236">
        <f t="shared" si="0"/>
        <v>5.0865677895802879</v>
      </c>
      <c r="L21" s="236">
        <f t="shared" si="0"/>
        <v>6.5263054286126234</v>
      </c>
      <c r="M21" s="236">
        <f t="shared" si="0"/>
        <v>6.4260766698483058</v>
      </c>
      <c r="N21" s="237">
        <f t="shared" si="0"/>
        <v>7.9317827853745975</v>
      </c>
    </row>
    <row r="22" spans="1:14" ht="20.25" customHeight="1" x14ac:dyDescent="0.25">
      <c r="A22" s="1"/>
      <c r="B22" s="232">
        <f t="shared" si="1"/>
        <v>0</v>
      </c>
      <c r="C22" s="227"/>
      <c r="D22" s="227"/>
      <c r="E22" s="227"/>
      <c r="F22" s="227"/>
      <c r="G22" s="231"/>
      <c r="I22" s="235"/>
      <c r="J22" s="236"/>
      <c r="K22" s="236"/>
      <c r="L22" s="236"/>
      <c r="M22" s="236"/>
      <c r="N22" s="237"/>
    </row>
    <row r="23" spans="1:14" ht="20.25" customHeight="1" x14ac:dyDescent="0.25">
      <c r="A23" s="5" t="s">
        <v>50</v>
      </c>
      <c r="B23" s="232">
        <f t="shared" si="1"/>
        <v>67375.847711976952</v>
      </c>
      <c r="C23" s="227">
        <v>2428.5393895398001</v>
      </c>
      <c r="D23" s="227">
        <v>4351.0983089620304</v>
      </c>
      <c r="E23" s="227">
        <v>8044.4727409155194</v>
      </c>
      <c r="F23" s="227">
        <v>13651.8267706611</v>
      </c>
      <c r="G23" s="231">
        <v>38899.910501898499</v>
      </c>
      <c r="I23" s="235">
        <f t="shared" si="2"/>
        <v>54.954018212015988</v>
      </c>
      <c r="J23" s="236">
        <f t="shared" si="0"/>
        <v>11.456198342329211</v>
      </c>
      <c r="K23" s="236">
        <f t="shared" si="0"/>
        <v>36.26044981651858</v>
      </c>
      <c r="L23" s="236">
        <f t="shared" si="0"/>
        <v>51.609028529274823</v>
      </c>
      <c r="M23" s="236">
        <f t="shared" si="0"/>
        <v>62.041537085740117</v>
      </c>
      <c r="N23" s="237">
        <f t="shared" si="0"/>
        <v>75.075588456846745</v>
      </c>
    </row>
    <row r="24" spans="1:14" ht="20.25" customHeight="1" x14ac:dyDescent="0.25">
      <c r="A24" s="228"/>
      <c r="B24" s="233"/>
      <c r="C24" s="229"/>
      <c r="D24" s="229"/>
      <c r="E24" s="229"/>
      <c r="F24" s="229"/>
      <c r="G24" s="234"/>
      <c r="I24" s="238"/>
      <c r="J24" s="239"/>
      <c r="K24" s="239"/>
      <c r="L24" s="239"/>
      <c r="M24" s="239"/>
      <c r="N24" s="240"/>
    </row>
    <row r="25" spans="1:14" ht="15.75" x14ac:dyDescent="0.25">
      <c r="A25" s="25" t="s">
        <v>104</v>
      </c>
      <c r="B25" s="156">
        <f t="shared" ref="B25:G25" si="3">SUM(B5:B23)</f>
        <v>122604.04225954285</v>
      </c>
      <c r="C25" s="151">
        <f t="shared" si="3"/>
        <v>21198.475418906222</v>
      </c>
      <c r="D25" s="156">
        <f t="shared" si="3"/>
        <v>11999.570691977107</v>
      </c>
      <c r="E25" s="151">
        <f t="shared" si="3"/>
        <v>15587.336111843986</v>
      </c>
      <c r="F25" s="156">
        <f t="shared" si="3"/>
        <v>22004.333567355945</v>
      </c>
      <c r="G25" s="156">
        <f t="shared" si="3"/>
        <v>51814.3264694596</v>
      </c>
      <c r="I25" s="241">
        <f t="shared" ref="I25:N25" si="4">SUM(I5:I23)</f>
        <v>100.00000000000001</v>
      </c>
      <c r="J25" s="242">
        <f t="shared" si="4"/>
        <v>100.00000000000003</v>
      </c>
      <c r="K25" s="241">
        <f t="shared" si="4"/>
        <v>100</v>
      </c>
      <c r="L25" s="242">
        <f t="shared" si="4"/>
        <v>100</v>
      </c>
      <c r="M25" s="241">
        <f t="shared" si="4"/>
        <v>100</v>
      </c>
      <c r="N25" s="241">
        <f t="shared" si="4"/>
        <v>100</v>
      </c>
    </row>
    <row r="26" spans="1:14" x14ac:dyDescent="0.25">
      <c r="A26" s="243" t="s">
        <v>147</v>
      </c>
    </row>
    <row r="27" spans="1:14" x14ac:dyDescent="0.25">
      <c r="A27" s="72" t="s">
        <v>133</v>
      </c>
    </row>
  </sheetData>
  <mergeCells count="3">
    <mergeCell ref="B3:G3"/>
    <mergeCell ref="A3:A4"/>
    <mergeCell ref="I3:N3"/>
  </mergeCells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40" zoomScaleNormal="40" workbookViewId="0">
      <selection activeCell="C23" sqref="A2:C23"/>
    </sheetView>
  </sheetViews>
  <sheetFormatPr defaultColWidth="8.85546875" defaultRowHeight="15" x14ac:dyDescent="0.25"/>
  <cols>
    <col min="1" max="1" width="61.140625" style="245" customWidth="1"/>
    <col min="2" max="2" width="15.85546875" style="245" customWidth="1"/>
    <col min="3" max="4" width="17.140625" style="245" customWidth="1"/>
    <col min="5" max="16384" width="8.85546875" style="245"/>
  </cols>
  <sheetData>
    <row r="1" spans="1:3" ht="15.75" thickBot="1" x14ac:dyDescent="0.3"/>
    <row r="2" spans="1:3" ht="15.75" x14ac:dyDescent="0.25">
      <c r="A2" s="314" t="s">
        <v>130</v>
      </c>
      <c r="B2" s="312" t="s">
        <v>129</v>
      </c>
      <c r="C2" s="313"/>
    </row>
    <row r="3" spans="1:3" ht="15.75" x14ac:dyDescent="0.25">
      <c r="A3" s="315"/>
      <c r="B3" s="246" t="s">
        <v>127</v>
      </c>
      <c r="C3" s="247" t="s">
        <v>128</v>
      </c>
    </row>
    <row r="4" spans="1:3" ht="15.75" x14ac:dyDescent="0.25">
      <c r="A4" s="248" t="s">
        <v>66</v>
      </c>
      <c r="B4" s="249"/>
      <c r="C4" s="250"/>
    </row>
    <row r="5" spans="1:3" ht="15.75" x14ac:dyDescent="0.25">
      <c r="A5" s="251" t="s">
        <v>67</v>
      </c>
      <c r="B5" s="252"/>
      <c r="C5" s="253"/>
    </row>
    <row r="6" spans="1:3" ht="15.75" x14ac:dyDescent="0.25">
      <c r="A6" s="254" t="s">
        <v>68</v>
      </c>
      <c r="B6" s="252">
        <v>36207.832842656557</v>
      </c>
      <c r="C6" s="244">
        <v>29.176925664855901</v>
      </c>
    </row>
    <row r="7" spans="1:3" ht="15.75" x14ac:dyDescent="0.25">
      <c r="A7" s="254" t="s">
        <v>69</v>
      </c>
      <c r="B7" s="252">
        <v>41321.980118842213</v>
      </c>
      <c r="C7" s="244">
        <v>33.297997908113814</v>
      </c>
    </row>
    <row r="8" spans="1:3" ht="15.75" x14ac:dyDescent="0.25">
      <c r="A8" s="251" t="s">
        <v>70</v>
      </c>
      <c r="B8" s="252">
        <v>0</v>
      </c>
      <c r="C8" s="244">
        <v>0.57339957193554503</v>
      </c>
    </row>
    <row r="9" spans="1:3" ht="15.75" x14ac:dyDescent="0.25">
      <c r="A9" s="251" t="s">
        <v>71</v>
      </c>
      <c r="B9" s="252">
        <v>991.65163049862565</v>
      </c>
      <c r="C9" s="244">
        <v>0.7990907943654969</v>
      </c>
    </row>
    <row r="10" spans="1:3" ht="15.75" x14ac:dyDescent="0.25">
      <c r="A10" s="251" t="s">
        <v>72</v>
      </c>
      <c r="B10" s="252">
        <v>0</v>
      </c>
      <c r="C10" s="244">
        <v>9.110317902197929</v>
      </c>
    </row>
    <row r="11" spans="1:3" ht="15.75" x14ac:dyDescent="0.25">
      <c r="A11" s="248" t="s">
        <v>73</v>
      </c>
      <c r="B11" s="252">
        <v>0</v>
      </c>
      <c r="C11" s="244">
        <v>0</v>
      </c>
    </row>
    <row r="12" spans="1:3" ht="15.75" x14ac:dyDescent="0.25">
      <c r="A12" s="248" t="s">
        <v>74</v>
      </c>
      <c r="B12" s="252">
        <v>11305.67598297623</v>
      </c>
      <c r="C12" s="244">
        <v>0</v>
      </c>
    </row>
    <row r="13" spans="1:3" ht="15.75" x14ac:dyDescent="0.25">
      <c r="A13" s="248" t="s">
        <v>75</v>
      </c>
      <c r="B13" s="252">
        <v>338.80163920787226</v>
      </c>
      <c r="C13" s="244">
        <v>0.27301248006905415</v>
      </c>
    </row>
    <row r="14" spans="1:3" ht="15.75" x14ac:dyDescent="0.25">
      <c r="A14" s="248" t="s">
        <v>76</v>
      </c>
      <c r="B14" s="252">
        <v>0</v>
      </c>
      <c r="C14" s="244">
        <v>0</v>
      </c>
    </row>
    <row r="15" spans="1:3" ht="15.75" x14ac:dyDescent="0.25">
      <c r="A15" s="251" t="s">
        <v>77</v>
      </c>
      <c r="B15" s="252">
        <v>22314.817374812148</v>
      </c>
      <c r="C15" s="244">
        <v>17.981682875057142</v>
      </c>
    </row>
    <row r="16" spans="1:3" ht="15.75" x14ac:dyDescent="0.25">
      <c r="A16" s="248" t="s">
        <v>78</v>
      </c>
      <c r="B16" s="252">
        <v>70.300256000000005</v>
      </c>
      <c r="C16" s="244">
        <v>5.6649215998254385E-2</v>
      </c>
    </row>
    <row r="17" spans="1:4" ht="31.5" x14ac:dyDescent="0.25">
      <c r="A17" s="248" t="s">
        <v>79</v>
      </c>
      <c r="B17" s="252">
        <v>10.256713422836899</v>
      </c>
      <c r="C17" s="244">
        <v>0</v>
      </c>
    </row>
    <row r="18" spans="1:4" ht="15.75" x14ac:dyDescent="0.25">
      <c r="A18" s="251" t="s">
        <v>80</v>
      </c>
      <c r="B18" s="252">
        <v>0</v>
      </c>
      <c r="C18" s="244">
        <v>8.2650449256185133E-3</v>
      </c>
    </row>
    <row r="19" spans="1:4" ht="15.75" x14ac:dyDescent="0.25">
      <c r="A19" s="251" t="s">
        <v>81</v>
      </c>
      <c r="B19" s="252">
        <v>0</v>
      </c>
      <c r="C19" s="244">
        <v>0</v>
      </c>
    </row>
    <row r="20" spans="1:4" ht="15.75" x14ac:dyDescent="0.25">
      <c r="A20" s="251" t="s">
        <v>82</v>
      </c>
      <c r="B20" s="252">
        <v>2925.5550573869928</v>
      </c>
      <c r="C20" s="244">
        <v>2.357465104546721</v>
      </c>
    </row>
    <row r="21" spans="1:4" ht="15.75" x14ac:dyDescent="0.25">
      <c r="A21" s="251" t="s">
        <v>83</v>
      </c>
      <c r="B21" s="252">
        <v>0</v>
      </c>
      <c r="C21" s="244">
        <v>0.57339957193554503</v>
      </c>
    </row>
    <row r="22" spans="1:4" ht="15.75" x14ac:dyDescent="0.25">
      <c r="A22" s="248" t="s">
        <v>84</v>
      </c>
      <c r="B22" s="252">
        <v>7187.4708997404705</v>
      </c>
      <c r="C22" s="244">
        <v>5.7917938660218482</v>
      </c>
    </row>
    <row r="23" spans="1:4" ht="16.5" thickBot="1" x14ac:dyDescent="0.3">
      <c r="A23" s="255" t="s">
        <v>104</v>
      </c>
      <c r="B23" s="256">
        <v>122674.34251554395</v>
      </c>
      <c r="C23" s="257">
        <v>100.00000000002287</v>
      </c>
    </row>
    <row r="26" spans="1:4" ht="15.75" thickBot="1" x14ac:dyDescent="0.3"/>
    <row r="27" spans="1:4" ht="33.6" customHeight="1" x14ac:dyDescent="0.25">
      <c r="A27" s="316" t="s">
        <v>119</v>
      </c>
      <c r="B27" s="318" t="s">
        <v>131</v>
      </c>
      <c r="C27" s="319"/>
      <c r="D27" s="260"/>
    </row>
    <row r="28" spans="1:4" ht="15.75" x14ac:dyDescent="0.25">
      <c r="A28" s="317"/>
      <c r="B28" s="246" t="s">
        <v>127</v>
      </c>
      <c r="C28" s="247" t="s">
        <v>128</v>
      </c>
      <c r="D28" s="261"/>
    </row>
    <row r="29" spans="1:4" ht="15.75" x14ac:dyDescent="0.25">
      <c r="A29" s="248" t="s">
        <v>66</v>
      </c>
      <c r="B29" s="249"/>
      <c r="C29" s="250"/>
      <c r="D29" s="258"/>
    </row>
    <row r="30" spans="1:4" ht="15.75" x14ac:dyDescent="0.25">
      <c r="A30" s="251" t="s">
        <v>67</v>
      </c>
      <c r="B30" s="264"/>
      <c r="C30" s="265"/>
      <c r="D30" s="259"/>
    </row>
    <row r="31" spans="1:4" ht="15.75" x14ac:dyDescent="0.25">
      <c r="A31" s="254" t="s">
        <v>68</v>
      </c>
      <c r="B31" s="252">
        <v>38073.39444587053</v>
      </c>
      <c r="C31" s="266">
        <v>22.194088926019049</v>
      </c>
      <c r="D31" s="262"/>
    </row>
    <row r="32" spans="1:4" ht="15.75" x14ac:dyDescent="0.25">
      <c r="A32" s="254" t="s">
        <v>69</v>
      </c>
      <c r="B32" s="252">
        <v>43522.728754798678</v>
      </c>
      <c r="C32" s="266">
        <v>25.370664379828511</v>
      </c>
      <c r="D32" s="262"/>
    </row>
    <row r="33" spans="1:4" ht="15.75" x14ac:dyDescent="0.25">
      <c r="A33" s="251" t="s">
        <v>70</v>
      </c>
      <c r="B33" s="252">
        <v>276.84375358455782</v>
      </c>
      <c r="C33" s="266">
        <v>0.16138027552032455</v>
      </c>
      <c r="D33" s="262"/>
    </row>
    <row r="34" spans="1:4" ht="15.75" x14ac:dyDescent="0.25">
      <c r="A34" s="251" t="s">
        <v>71</v>
      </c>
      <c r="B34" s="252">
        <v>1324.7131045935012</v>
      </c>
      <c r="C34" s="266">
        <v>0.77221379582034544</v>
      </c>
      <c r="D34" s="262"/>
    </row>
    <row r="35" spans="1:4" ht="15.75" x14ac:dyDescent="0.25">
      <c r="A35" s="251" t="s">
        <v>72</v>
      </c>
      <c r="B35" s="252">
        <v>963.341147532425</v>
      </c>
      <c r="C35" s="266">
        <v>0.56155957212653573</v>
      </c>
      <c r="D35" s="262"/>
    </row>
    <row r="36" spans="1:4" ht="15.75" x14ac:dyDescent="0.25">
      <c r="A36" s="248" t="s">
        <v>73</v>
      </c>
      <c r="B36" s="252">
        <v>50.330210120244303</v>
      </c>
      <c r="C36" s="266">
        <v>2.9338943252407594E-2</v>
      </c>
      <c r="D36" s="262"/>
    </row>
    <row r="37" spans="1:4" ht="15.75" x14ac:dyDescent="0.25">
      <c r="A37" s="248" t="s">
        <v>74</v>
      </c>
      <c r="B37" s="252">
        <v>12286.46613367795</v>
      </c>
      <c r="C37" s="266">
        <v>7.1621384414529325</v>
      </c>
      <c r="D37" s="262"/>
    </row>
    <row r="38" spans="1:4" ht="15.75" x14ac:dyDescent="0.25">
      <c r="A38" s="248" t="s">
        <v>75</v>
      </c>
      <c r="B38" s="252">
        <v>360.53939997071387</v>
      </c>
      <c r="C38" s="266">
        <v>0.21016890195225185</v>
      </c>
      <c r="D38" s="262"/>
    </row>
    <row r="39" spans="1:4" ht="15.75" x14ac:dyDescent="0.25">
      <c r="A39" s="248" t="s">
        <v>76</v>
      </c>
      <c r="B39" s="252"/>
      <c r="C39" s="266"/>
      <c r="D39" s="262"/>
    </row>
    <row r="40" spans="1:4" ht="15.75" x14ac:dyDescent="0.25">
      <c r="A40" s="248" t="s">
        <v>72</v>
      </c>
      <c r="B40" s="252">
        <v>56604.182539341797</v>
      </c>
      <c r="C40" s="266">
        <f>(B40/B48)*100</f>
        <v>32.996224243909609</v>
      </c>
      <c r="D40" s="262"/>
    </row>
    <row r="41" spans="1:4" ht="15.75" x14ac:dyDescent="0.25">
      <c r="A41" s="248" t="s">
        <v>78</v>
      </c>
      <c r="B41" s="252">
        <v>2558.1923387805491</v>
      </c>
      <c r="C41" s="266">
        <v>1.4912447151901951</v>
      </c>
      <c r="D41" s="262"/>
    </row>
    <row r="42" spans="1:4" ht="31.5" x14ac:dyDescent="0.25">
      <c r="A42" s="248" t="s">
        <v>79</v>
      </c>
      <c r="B42" s="252"/>
      <c r="C42" s="266"/>
      <c r="D42" s="262"/>
    </row>
    <row r="43" spans="1:4" ht="15.75" x14ac:dyDescent="0.25">
      <c r="A43" s="251" t="s">
        <v>80</v>
      </c>
      <c r="B43" s="252">
        <v>2966.1995702069344</v>
      </c>
      <c r="C43" s="266">
        <v>1.7290839966235891</v>
      </c>
      <c r="D43" s="262"/>
    </row>
    <row r="44" spans="1:4" ht="15.75" x14ac:dyDescent="0.25">
      <c r="A44" s="251" t="s">
        <v>81</v>
      </c>
      <c r="B44" s="252">
        <v>1284.176153134476</v>
      </c>
      <c r="C44" s="266">
        <v>0.74858362786275989</v>
      </c>
      <c r="D44" s="262"/>
    </row>
    <row r="45" spans="1:4" ht="15.75" x14ac:dyDescent="0.25">
      <c r="A45" s="251" t="s">
        <v>82</v>
      </c>
      <c r="B45" s="252">
        <v>3142.0605873079667</v>
      </c>
      <c r="C45" s="266">
        <v>1.8315984981269824</v>
      </c>
      <c r="D45" s="262"/>
    </row>
    <row r="46" spans="1:4" ht="15.75" x14ac:dyDescent="0.25">
      <c r="A46" s="251" t="s">
        <v>83</v>
      </c>
      <c r="B46" s="252">
        <v>55.576005331559799</v>
      </c>
      <c r="C46" s="266">
        <v>3.2396869846610929E-2</v>
      </c>
      <c r="D46" s="262"/>
    </row>
    <row r="47" spans="1:4" ht="15.75" x14ac:dyDescent="0.25">
      <c r="A47" s="248" t="s">
        <v>84</v>
      </c>
      <c r="B47" s="252">
        <v>8078.7096520403411</v>
      </c>
      <c r="C47" s="266">
        <v>4.7093148124679152</v>
      </c>
      <c r="D47" s="262"/>
    </row>
    <row r="48" spans="1:4" ht="16.5" thickBot="1" x14ac:dyDescent="0.3">
      <c r="A48" s="267" t="s">
        <v>104</v>
      </c>
      <c r="B48" s="268">
        <v>171547.45379629219</v>
      </c>
      <c r="C48" s="269">
        <v>99.999999999999986</v>
      </c>
      <c r="D48" s="263"/>
    </row>
    <row r="53" spans="2:3" x14ac:dyDescent="0.25">
      <c r="B53" s="270">
        <f>SUM(B31:B47)</f>
        <v>171547.45379629219</v>
      </c>
      <c r="C53" s="270">
        <f>SUM(C31:C47)</f>
        <v>99.999999999999986</v>
      </c>
    </row>
  </sheetData>
  <mergeCells count="4">
    <mergeCell ref="B2:C2"/>
    <mergeCell ref="A2:A3"/>
    <mergeCell ref="A27:A28"/>
    <mergeCell ref="B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opLeftCell="A22" zoomScale="80" zoomScaleNormal="80" workbookViewId="0">
      <selection activeCell="C32" sqref="C32"/>
    </sheetView>
  </sheetViews>
  <sheetFormatPr defaultColWidth="9.140625" defaultRowHeight="15" x14ac:dyDescent="0.25"/>
  <cols>
    <col min="1" max="1" width="9.42578125" style="70" customWidth="1"/>
    <col min="2" max="2" width="54.85546875" style="70" customWidth="1"/>
    <col min="3" max="3" width="18" style="70" customWidth="1"/>
    <col min="4" max="4" width="16.85546875" style="70" customWidth="1"/>
    <col min="5" max="5" width="2.140625" style="70" customWidth="1"/>
    <col min="6" max="16384" width="9.140625" style="70"/>
  </cols>
  <sheetData>
    <row r="1" spans="1:4" ht="15.75" x14ac:dyDescent="0.25">
      <c r="A1" s="9" t="s">
        <v>109</v>
      </c>
    </row>
    <row r="2" spans="1:4" ht="15.75" x14ac:dyDescent="0.25">
      <c r="A2" s="11" t="s">
        <v>99</v>
      </c>
    </row>
    <row r="4" spans="1:4" ht="15" customHeight="1" x14ac:dyDescent="0.25">
      <c r="A4" s="276" t="s">
        <v>113</v>
      </c>
      <c r="B4" s="276"/>
      <c r="C4" s="68" t="s">
        <v>104</v>
      </c>
      <c r="D4" s="68" t="s">
        <v>103</v>
      </c>
    </row>
    <row r="5" spans="1:4" ht="20.25" customHeight="1" x14ac:dyDescent="0.25">
      <c r="A5" s="71"/>
      <c r="B5" s="8"/>
      <c r="C5" s="20"/>
      <c r="D5" s="20"/>
    </row>
    <row r="6" spans="1:4" ht="20.25" customHeight="1" x14ac:dyDescent="0.25">
      <c r="A6" s="94" t="s">
        <v>3</v>
      </c>
      <c r="B6" s="72"/>
      <c r="C6" s="73"/>
      <c r="D6" s="69"/>
    </row>
    <row r="7" spans="1:4" ht="20.25" customHeight="1" x14ac:dyDescent="0.25">
      <c r="B7" s="1" t="s">
        <v>134</v>
      </c>
      <c r="C7" s="23">
        <v>795.42574057424633</v>
      </c>
      <c r="D7" s="24">
        <f>(C7/$C$37)*100</f>
        <v>0.1020794561437826</v>
      </c>
    </row>
    <row r="8" spans="1:4" ht="20.25" customHeight="1" x14ac:dyDescent="0.25">
      <c r="B8" s="1" t="s">
        <v>32</v>
      </c>
      <c r="C8" s="23">
        <v>330.10276271728799</v>
      </c>
      <c r="D8" s="24">
        <f t="shared" ref="D8:D35" si="0">(C8/$C$37)*100</f>
        <v>4.2363112948059743E-2</v>
      </c>
    </row>
    <row r="9" spans="1:4" ht="20.25" customHeight="1" x14ac:dyDescent="0.25">
      <c r="B9" s="1" t="s">
        <v>4</v>
      </c>
      <c r="C9" s="23">
        <v>7563.2166829158205</v>
      </c>
      <c r="D9" s="24">
        <f t="shared" si="0"/>
        <v>0.97061109077543861</v>
      </c>
    </row>
    <row r="10" spans="1:4" ht="20.25" customHeight="1" x14ac:dyDescent="0.25">
      <c r="B10" s="1" t="s">
        <v>5</v>
      </c>
      <c r="C10" s="23">
        <v>132.70222578532099</v>
      </c>
      <c r="D10" s="24">
        <f t="shared" si="0"/>
        <v>1.7030088852110246E-2</v>
      </c>
    </row>
    <row r="11" spans="1:4" ht="20.25" customHeight="1" x14ac:dyDescent="0.25">
      <c r="B11" s="1" t="s">
        <v>6</v>
      </c>
      <c r="C11" s="23">
        <v>81514.796506255996</v>
      </c>
      <c r="D11" s="24">
        <f t="shared" si="0"/>
        <v>10.461047047613146</v>
      </c>
    </row>
    <row r="12" spans="1:4" ht="20.25" customHeight="1" x14ac:dyDescent="0.25">
      <c r="B12" s="1" t="s">
        <v>7</v>
      </c>
      <c r="C12" s="23">
        <v>23569.1080586887</v>
      </c>
      <c r="D12" s="24">
        <f t="shared" si="0"/>
        <v>3.0246968506300345</v>
      </c>
    </row>
    <row r="13" spans="1:4" ht="20.25" customHeight="1" x14ac:dyDescent="0.25">
      <c r="B13" s="1" t="s">
        <v>8</v>
      </c>
      <c r="C13" s="23">
        <v>11301.082079798402</v>
      </c>
      <c r="D13" s="24">
        <f t="shared" si="0"/>
        <v>1.4503029682057273</v>
      </c>
    </row>
    <row r="14" spans="1:4" ht="20.25" customHeight="1" x14ac:dyDescent="0.25">
      <c r="B14" s="1" t="s">
        <v>9</v>
      </c>
      <c r="C14" s="23">
        <v>21605.146022925997</v>
      </c>
      <c r="D14" s="24">
        <f t="shared" si="0"/>
        <v>2.7726555018638268</v>
      </c>
    </row>
    <row r="15" spans="1:4" ht="20.25" customHeight="1" x14ac:dyDescent="0.25">
      <c r="B15" s="1" t="s">
        <v>10</v>
      </c>
      <c r="C15" s="23">
        <v>27.788243379673101</v>
      </c>
      <c r="D15" s="24">
        <f t="shared" si="0"/>
        <v>3.5661515924041475E-3</v>
      </c>
    </row>
    <row r="16" spans="1:4" ht="38.25" customHeight="1" x14ac:dyDescent="0.25">
      <c r="B16" s="1" t="s">
        <v>11</v>
      </c>
      <c r="C16" s="23">
        <v>30240.8562338103</v>
      </c>
      <c r="D16" s="24">
        <f t="shared" si="0"/>
        <v>3.8809030186036959</v>
      </c>
    </row>
    <row r="17" spans="1:4" ht="20.25" customHeight="1" x14ac:dyDescent="0.25">
      <c r="A17" s="94" t="s">
        <v>12</v>
      </c>
      <c r="B17" s="72"/>
      <c r="C17" s="23"/>
      <c r="D17" s="24"/>
    </row>
    <row r="18" spans="1:4" ht="20.25" customHeight="1" x14ac:dyDescent="0.25">
      <c r="A18" s="71"/>
      <c r="B18" s="1" t="s">
        <v>13</v>
      </c>
      <c r="C18" s="23">
        <v>74969.794432895491</v>
      </c>
      <c r="D18" s="24">
        <f t="shared" si="0"/>
        <v>9.6211066005938726</v>
      </c>
    </row>
    <row r="19" spans="1:4" ht="20.25" customHeight="1" x14ac:dyDescent="0.25">
      <c r="A19" s="71"/>
      <c r="B19" s="1" t="s">
        <v>14</v>
      </c>
      <c r="C19" s="23">
        <v>33691.038821003203</v>
      </c>
      <c r="D19" s="24">
        <f t="shared" si="0"/>
        <v>4.323675667428386</v>
      </c>
    </row>
    <row r="20" spans="1:4" ht="20.25" customHeight="1" x14ac:dyDescent="0.25">
      <c r="A20" s="71"/>
      <c r="B20" s="1" t="s">
        <v>15</v>
      </c>
      <c r="C20" s="23">
        <v>19706.876745966001</v>
      </c>
      <c r="D20" s="24">
        <f t="shared" si="0"/>
        <v>2.5290447088982444</v>
      </c>
    </row>
    <row r="21" spans="1:4" ht="20.25" customHeight="1" x14ac:dyDescent="0.25">
      <c r="A21" s="94" t="s">
        <v>16</v>
      </c>
      <c r="B21" s="72"/>
      <c r="C21" s="23">
        <v>74157.694655505999</v>
      </c>
      <c r="D21" s="24">
        <f t="shared" si="0"/>
        <v>9.516887313510507</v>
      </c>
    </row>
    <row r="22" spans="1:4" ht="20.25" customHeight="1" x14ac:dyDescent="0.25">
      <c r="A22" s="94" t="s">
        <v>17</v>
      </c>
      <c r="B22" s="72"/>
      <c r="C22" s="23"/>
      <c r="D22" s="24"/>
    </row>
    <row r="23" spans="1:4" ht="20.25" customHeight="1" x14ac:dyDescent="0.25">
      <c r="A23" s="71"/>
      <c r="B23" s="1" t="s">
        <v>135</v>
      </c>
      <c r="C23" s="23">
        <v>29047.985051813001</v>
      </c>
      <c r="D23" s="24">
        <f t="shared" si="0"/>
        <v>3.7278181543648703</v>
      </c>
    </row>
    <row r="24" spans="1:4" ht="20.25" customHeight="1" x14ac:dyDescent="0.25">
      <c r="A24" s="71"/>
      <c r="B24" s="1" t="s">
        <v>136</v>
      </c>
      <c r="C24" s="23">
        <v>8394.9878175682261</v>
      </c>
      <c r="D24" s="24">
        <f t="shared" si="0"/>
        <v>1.0773548642421071</v>
      </c>
    </row>
    <row r="25" spans="1:4" ht="20.25" customHeight="1" x14ac:dyDescent="0.25">
      <c r="A25" s="71"/>
      <c r="B25" s="1" t="s">
        <v>137</v>
      </c>
      <c r="C25" s="23">
        <v>74897.253291135188</v>
      </c>
      <c r="D25" s="24">
        <f t="shared" si="0"/>
        <v>9.6117971705349525</v>
      </c>
    </row>
    <row r="26" spans="1:4" ht="31.5" customHeight="1" x14ac:dyDescent="0.25">
      <c r="A26" s="71"/>
      <c r="B26" s="1" t="s">
        <v>21</v>
      </c>
      <c r="C26" s="23">
        <v>2826.9782765358873</v>
      </c>
      <c r="D26" s="24">
        <f t="shared" si="0"/>
        <v>0.36279490375900775</v>
      </c>
    </row>
    <row r="27" spans="1:4" ht="20.25" customHeight="1" x14ac:dyDescent="0.25">
      <c r="A27" s="71"/>
      <c r="B27" s="1" t="s">
        <v>138</v>
      </c>
      <c r="C27" s="23">
        <v>9538.6906144518598</v>
      </c>
      <c r="D27" s="24">
        <f t="shared" si="0"/>
        <v>1.2241297968860012</v>
      </c>
    </row>
    <row r="28" spans="1:4" ht="20.25" customHeight="1" x14ac:dyDescent="0.25">
      <c r="A28" s="71"/>
      <c r="B28" s="1" t="s">
        <v>23</v>
      </c>
      <c r="C28" s="23">
        <v>6009.5594951199701</v>
      </c>
      <c r="D28" s="24">
        <f t="shared" si="0"/>
        <v>0.77122543769161633</v>
      </c>
    </row>
    <row r="29" spans="1:4" ht="20.25" customHeight="1" x14ac:dyDescent="0.25">
      <c r="A29" s="71"/>
      <c r="B29" s="1" t="s">
        <v>24</v>
      </c>
      <c r="C29" s="23">
        <v>36104.170415110704</v>
      </c>
      <c r="D29" s="24">
        <f t="shared" si="0"/>
        <v>4.6333603408864485</v>
      </c>
    </row>
    <row r="30" spans="1:4" ht="20.25" customHeight="1" x14ac:dyDescent="0.25">
      <c r="A30" s="71"/>
      <c r="B30" s="1" t="s">
        <v>25</v>
      </c>
      <c r="C30" s="23">
        <v>195.89110353840198</v>
      </c>
      <c r="D30" s="24">
        <f t="shared" si="0"/>
        <v>2.5139313819753078E-2</v>
      </c>
    </row>
    <row r="31" spans="1:4" ht="20.25" customHeight="1" x14ac:dyDescent="0.25">
      <c r="A31" s="71"/>
      <c r="B31" s="1" t="s">
        <v>26</v>
      </c>
      <c r="C31" s="23">
        <v>45.464558280875899</v>
      </c>
      <c r="D31" s="24">
        <f t="shared" si="0"/>
        <v>5.8346079921660771E-3</v>
      </c>
    </row>
    <row r="32" spans="1:4" ht="37.5" customHeight="1" x14ac:dyDescent="0.25">
      <c r="A32" s="71"/>
      <c r="B32" s="1" t="s">
        <v>27</v>
      </c>
      <c r="C32" s="23">
        <v>118199.321142987</v>
      </c>
      <c r="D32" s="24">
        <f t="shared" si="0"/>
        <v>15.168886048532624</v>
      </c>
    </row>
    <row r="33" spans="1:4" ht="20.25" customHeight="1" x14ac:dyDescent="0.25">
      <c r="A33" s="2" t="s">
        <v>28</v>
      </c>
      <c r="B33" s="72"/>
      <c r="C33" s="23">
        <v>38084.604021517</v>
      </c>
      <c r="D33" s="24">
        <f t="shared" si="0"/>
        <v>4.887515537479505</v>
      </c>
    </row>
    <row r="34" spans="1:4" ht="20.25" customHeight="1" x14ac:dyDescent="0.25">
      <c r="A34" s="2" t="s">
        <v>29</v>
      </c>
      <c r="B34" s="72"/>
      <c r="C34" s="23">
        <v>52808.131479036601</v>
      </c>
      <c r="D34" s="24">
        <f t="shared" si="0"/>
        <v>6.7770315522574567</v>
      </c>
    </row>
    <row r="35" spans="1:4" ht="20.25" customHeight="1" x14ac:dyDescent="0.25">
      <c r="A35" s="3" t="s">
        <v>30</v>
      </c>
      <c r="B35" s="72"/>
      <c r="C35" s="23">
        <v>23463.491066134997</v>
      </c>
      <c r="D35" s="24">
        <f t="shared" si="0"/>
        <v>3.011142693894246</v>
      </c>
    </row>
    <row r="36" spans="1:4" ht="20.25" customHeight="1" x14ac:dyDescent="0.25">
      <c r="A36" s="71"/>
      <c r="B36" s="72"/>
      <c r="C36" s="69"/>
      <c r="D36" s="69"/>
    </row>
    <row r="37" spans="1:4" ht="20.25" customHeight="1" x14ac:dyDescent="0.25">
      <c r="A37" s="25" t="s">
        <v>104</v>
      </c>
      <c r="B37" s="74"/>
      <c r="C37" s="26">
        <f>SUM(C7:C35)</f>
        <v>779222.15754545224</v>
      </c>
      <c r="D37" s="27">
        <f>SUM(D7:D35)</f>
        <v>100</v>
      </c>
    </row>
    <row r="38" spans="1:4" x14ac:dyDescent="0.25">
      <c r="A38" s="243" t="s">
        <v>145</v>
      </c>
      <c r="B38" s="72"/>
      <c r="C38" s="144"/>
      <c r="D38" s="72"/>
    </row>
    <row r="39" spans="1:4" ht="20.100000000000001" customHeight="1" x14ac:dyDescent="0.25">
      <c r="A39" s="277" t="s">
        <v>133</v>
      </c>
      <c r="B39" s="277"/>
      <c r="C39" s="277"/>
      <c r="D39" s="277"/>
    </row>
    <row r="40" spans="1:4" x14ac:dyDescent="0.25">
      <c r="A40" s="277"/>
      <c r="B40" s="277"/>
      <c r="C40" s="277"/>
      <c r="D40" s="277"/>
    </row>
  </sheetData>
  <mergeCells count="2">
    <mergeCell ref="A4:B4"/>
    <mergeCell ref="A39:D4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topLeftCell="L1" zoomScale="114" zoomScaleNormal="80" workbookViewId="0">
      <selection activeCell="X14" sqref="X14"/>
    </sheetView>
  </sheetViews>
  <sheetFormatPr defaultColWidth="9.140625" defaultRowHeight="15" x14ac:dyDescent="0.25"/>
  <cols>
    <col min="1" max="1" width="3.42578125" style="70" customWidth="1"/>
    <col min="2" max="2" width="50.85546875" style="70" bestFit="1" customWidth="1"/>
    <col min="3" max="11" width="13.85546875" style="70" customWidth="1"/>
    <col min="12" max="12" width="9.140625" style="70"/>
    <col min="13" max="13" width="16.28515625" style="70" customWidth="1"/>
    <col min="14" max="14" width="18.85546875" style="70" customWidth="1"/>
    <col min="15" max="15" width="14.85546875" style="70" customWidth="1"/>
    <col min="16" max="16" width="13.7109375" style="70" customWidth="1"/>
    <col min="17" max="17" width="14.85546875" style="70" customWidth="1"/>
    <col min="18" max="18" width="13.7109375" style="70" customWidth="1"/>
    <col min="19" max="20" width="9.140625" style="70"/>
    <col min="21" max="21" width="11" style="70" customWidth="1"/>
    <col min="22" max="16384" width="9.140625" style="70"/>
  </cols>
  <sheetData>
    <row r="1" spans="1:21" ht="15.75" x14ac:dyDescent="0.25">
      <c r="A1" s="9" t="s">
        <v>110</v>
      </c>
    </row>
    <row r="2" spans="1:21" ht="15.75" x14ac:dyDescent="0.25">
      <c r="A2" s="11" t="s">
        <v>99</v>
      </c>
    </row>
    <row r="4" spans="1:21" s="72" customFormat="1" ht="18.75" customHeight="1" x14ac:dyDescent="0.25">
      <c r="A4" s="281" t="s">
        <v>139</v>
      </c>
      <c r="B4" s="282"/>
      <c r="C4" s="278" t="s">
        <v>102</v>
      </c>
      <c r="D4" s="279"/>
      <c r="E4" s="280"/>
      <c r="F4" s="278" t="s">
        <v>96</v>
      </c>
      <c r="G4" s="279"/>
      <c r="H4" s="280"/>
      <c r="I4" s="278" t="s">
        <v>97</v>
      </c>
      <c r="J4" s="279"/>
      <c r="K4" s="280"/>
      <c r="M4" s="278" t="s">
        <v>102</v>
      </c>
      <c r="N4" s="279"/>
      <c r="O4" s="280"/>
      <c r="P4" s="278" t="s">
        <v>96</v>
      </c>
      <c r="Q4" s="279"/>
      <c r="R4" s="280"/>
      <c r="S4" s="278" t="s">
        <v>97</v>
      </c>
      <c r="T4" s="279"/>
      <c r="U4" s="280"/>
    </row>
    <row r="5" spans="1:21" s="72" customFormat="1" ht="31.5" customHeight="1" x14ac:dyDescent="0.25">
      <c r="A5" s="283"/>
      <c r="B5" s="284"/>
      <c r="C5" s="51" t="s">
        <v>104</v>
      </c>
      <c r="D5" s="51" t="s">
        <v>94</v>
      </c>
      <c r="E5" s="51" t="s">
        <v>95</v>
      </c>
      <c r="F5" s="75" t="s">
        <v>104</v>
      </c>
      <c r="G5" s="51" t="s">
        <v>94</v>
      </c>
      <c r="H5" s="51" t="s">
        <v>95</v>
      </c>
      <c r="I5" s="75" t="s">
        <v>104</v>
      </c>
      <c r="J5" s="51" t="s">
        <v>94</v>
      </c>
      <c r="K5" s="51" t="s">
        <v>95</v>
      </c>
      <c r="M5" s="51" t="s">
        <v>104</v>
      </c>
      <c r="N5" s="51" t="s">
        <v>94</v>
      </c>
      <c r="O5" s="51" t="s">
        <v>95</v>
      </c>
      <c r="P5" s="75" t="s">
        <v>104</v>
      </c>
      <c r="Q5" s="51" t="s">
        <v>94</v>
      </c>
      <c r="R5" s="51" t="s">
        <v>95</v>
      </c>
      <c r="S5" s="75" t="s">
        <v>104</v>
      </c>
      <c r="T5" s="51" t="s">
        <v>94</v>
      </c>
      <c r="U5" s="51" t="s">
        <v>95</v>
      </c>
    </row>
    <row r="6" spans="1:21" ht="20.25" customHeight="1" x14ac:dyDescent="0.25">
      <c r="A6" s="42"/>
      <c r="B6" s="43"/>
      <c r="C6" s="76"/>
      <c r="D6" s="77"/>
      <c r="E6" s="78"/>
      <c r="F6" s="76"/>
      <c r="G6" s="77"/>
      <c r="H6" s="78"/>
      <c r="I6" s="76"/>
      <c r="J6" s="77"/>
      <c r="K6" s="78"/>
      <c r="M6" s="170"/>
      <c r="N6" s="77"/>
      <c r="O6" s="78"/>
      <c r="P6" s="170"/>
      <c r="Q6" s="77"/>
      <c r="R6" s="78"/>
      <c r="S6" s="170"/>
      <c r="T6" s="77"/>
      <c r="U6" s="78"/>
    </row>
    <row r="7" spans="1:21" ht="20.25" customHeight="1" x14ac:dyDescent="0.25">
      <c r="A7" s="94" t="s">
        <v>3</v>
      </c>
      <c r="B7" s="79"/>
      <c r="C7" s="80"/>
      <c r="D7" s="81"/>
      <c r="E7" s="79"/>
      <c r="F7" s="80"/>
      <c r="G7" s="81"/>
      <c r="H7" s="79"/>
      <c r="I7" s="80"/>
      <c r="J7" s="72"/>
      <c r="K7" s="79"/>
      <c r="M7" s="179"/>
      <c r="N7" s="180"/>
      <c r="O7" s="181"/>
      <c r="P7" s="179"/>
      <c r="Q7" s="180"/>
      <c r="R7" s="181"/>
      <c r="S7" s="179"/>
      <c r="T7" s="180"/>
      <c r="U7" s="181"/>
    </row>
    <row r="8" spans="1:21" ht="20.25" customHeight="1" x14ac:dyDescent="0.25">
      <c r="A8" s="71"/>
      <c r="B8" s="44" t="s">
        <v>31</v>
      </c>
      <c r="C8" s="60">
        <v>42.909466210852599</v>
      </c>
      <c r="D8" s="13">
        <v>15.189424202999458</v>
      </c>
      <c r="E8" s="29">
        <v>27.720042007853138</v>
      </c>
      <c r="F8" s="60">
        <v>21.562653892000448</v>
      </c>
      <c r="G8" s="13">
        <v>8.4887111052130493</v>
      </c>
      <c r="H8" s="29">
        <v>13.0739427867874</v>
      </c>
      <c r="I8" s="60">
        <v>21.346812318852148</v>
      </c>
      <c r="J8" s="13">
        <v>6.7007130977864078</v>
      </c>
      <c r="K8" s="29">
        <v>14.646099221065739</v>
      </c>
      <c r="M8" s="182">
        <f>((C8/C$16)*100)</f>
        <v>2.5013175807206342E-2</v>
      </c>
      <c r="N8" s="183">
        <f t="shared" ref="N8:N14" si="0">((D8/D$16)*100)</f>
        <v>2.2690181577770998E-2</v>
      </c>
      <c r="O8" s="184">
        <f t="shared" ref="O8:O14" si="1">((E8/E$16)*100)</f>
        <v>2.6499796325421189E-2</v>
      </c>
      <c r="P8" s="182">
        <f t="shared" ref="P8:P14" si="2">((F8/F$16)*100)</f>
        <v>3.0649494414986069E-2</v>
      </c>
      <c r="Q8" s="183">
        <f t="shared" ref="Q8:Q14" si="3">((G8/G$16)*100)</f>
        <v>2.3793533959689972E-2</v>
      </c>
      <c r="R8" s="184">
        <f t="shared" ref="R8:R14" si="4">((H8/H$16)*100)</f>
        <v>2.7709828410263156E-2</v>
      </c>
      <c r="S8" s="182">
        <f t="shared" ref="S8:S14" si="5">((I8/I$16)*100)</f>
        <v>2.9895015206047447E-2</v>
      </c>
      <c r="T8" s="183">
        <f t="shared" ref="T8:T14" si="6">((J8/J$16)*100)</f>
        <v>2.1431191429125335E-2</v>
      </c>
      <c r="U8" s="184">
        <f t="shared" ref="U8:U14" si="7">((K8/K$16)*100)</f>
        <v>2.5505575656044187E-2</v>
      </c>
    </row>
    <row r="9" spans="1:21" ht="20.25" customHeight="1" x14ac:dyDescent="0.25">
      <c r="A9" s="94" t="s">
        <v>17</v>
      </c>
      <c r="B9" s="79"/>
      <c r="C9" s="60"/>
      <c r="D9" s="13"/>
      <c r="E9" s="29"/>
      <c r="F9" s="60"/>
      <c r="G9" s="13"/>
      <c r="H9" s="29"/>
      <c r="I9" s="60"/>
      <c r="J9" s="13"/>
      <c r="K9" s="29"/>
      <c r="M9" s="182"/>
      <c r="N9" s="183"/>
      <c r="O9" s="184"/>
      <c r="P9" s="182"/>
      <c r="Q9" s="183"/>
      <c r="R9" s="184"/>
      <c r="S9" s="182"/>
      <c r="T9" s="183"/>
      <c r="U9" s="184"/>
    </row>
    <row r="10" spans="1:21" ht="20.25" customHeight="1" x14ac:dyDescent="0.25">
      <c r="A10" s="71"/>
      <c r="B10" s="44" t="s">
        <v>18</v>
      </c>
      <c r="C10" s="60">
        <v>9515.4805384901592</v>
      </c>
      <c r="D10" s="13">
        <v>4787.5031162843497</v>
      </c>
      <c r="E10" s="29">
        <v>4727.9774222058095</v>
      </c>
      <c r="F10" s="60">
        <v>1441.1881882728101</v>
      </c>
      <c r="G10" s="13">
        <v>2168.4036877752001</v>
      </c>
      <c r="H10" s="29">
        <v>2140.4679009998699</v>
      </c>
      <c r="I10" s="60">
        <v>1548.5387855218301</v>
      </c>
      <c r="J10" s="13">
        <v>2619.0994285091501</v>
      </c>
      <c r="K10" s="29">
        <v>2587.5095212059396</v>
      </c>
      <c r="M10" s="182">
        <f t="shared" ref="M10:M14" si="8">((C10/C$16)*100)</f>
        <v>5.5468503483529021</v>
      </c>
      <c r="N10" s="183">
        <f t="shared" si="0"/>
        <v>7.1516414026533903</v>
      </c>
      <c r="O10" s="184">
        <f t="shared" si="1"/>
        <v>4.5198502471298152</v>
      </c>
      <c r="P10" s="182">
        <f t="shared" si="2"/>
        <v>2.0485274933526942</v>
      </c>
      <c r="Q10" s="183">
        <f t="shared" si="3"/>
        <v>6.0779529593970425</v>
      </c>
      <c r="R10" s="184">
        <f t="shared" si="4"/>
        <v>4.5366573207222212</v>
      </c>
      <c r="S10" s="182">
        <f t="shared" si="5"/>
        <v>2.1686418491366886</v>
      </c>
      <c r="T10" s="183">
        <f t="shared" si="6"/>
        <v>8.3767832475673583</v>
      </c>
      <c r="U10" s="184">
        <f t="shared" si="7"/>
        <v>4.5060407455747447</v>
      </c>
    </row>
    <row r="11" spans="1:21" ht="20.25" customHeight="1" x14ac:dyDescent="0.25">
      <c r="A11" s="71"/>
      <c r="B11" s="44" t="s">
        <v>19</v>
      </c>
      <c r="C11" s="60">
        <v>3052.7568523576147</v>
      </c>
      <c r="D11" s="13">
        <v>1535.4432281582608</v>
      </c>
      <c r="E11" s="29">
        <v>1517.3136241993539</v>
      </c>
      <c r="F11" s="60">
        <v>409.3137914220747</v>
      </c>
      <c r="G11" s="13">
        <v>625.294383183234</v>
      </c>
      <c r="H11" s="29">
        <v>617.04945221189496</v>
      </c>
      <c r="I11" s="60">
        <v>427.09363916852971</v>
      </c>
      <c r="J11" s="13">
        <v>910.14884497502692</v>
      </c>
      <c r="K11" s="29">
        <v>900.26417198745901</v>
      </c>
      <c r="M11" s="182">
        <f t="shared" si="8"/>
        <v>1.7795407537687391</v>
      </c>
      <c r="N11" s="183">
        <f t="shared" si="0"/>
        <v>2.2936673032273367</v>
      </c>
      <c r="O11" s="184">
        <f t="shared" si="1"/>
        <v>1.450520962113925</v>
      </c>
      <c r="P11" s="182">
        <f t="shared" si="2"/>
        <v>0.58180504250554399</v>
      </c>
      <c r="Q11" s="183">
        <f t="shared" si="3"/>
        <v>1.7526763435189689</v>
      </c>
      <c r="R11" s="184">
        <f t="shared" si="4"/>
        <v>1.3078177501830708</v>
      </c>
      <c r="S11" s="182">
        <f t="shared" si="5"/>
        <v>0.59812072391124538</v>
      </c>
      <c r="T11" s="183">
        <f t="shared" si="6"/>
        <v>2.9109698984277985</v>
      </c>
      <c r="U11" s="184">
        <f t="shared" si="7"/>
        <v>1.5677727975532092</v>
      </c>
    </row>
    <row r="12" spans="1:21" ht="20.25" customHeight="1" x14ac:dyDescent="0.25">
      <c r="A12" s="71"/>
      <c r="B12" s="44" t="s">
        <v>20</v>
      </c>
      <c r="C12" s="60">
        <v>28749.631116963137</v>
      </c>
      <c r="D12" s="13">
        <v>14462.840432680818</v>
      </c>
      <c r="E12" s="29">
        <v>14286.790684282321</v>
      </c>
      <c r="F12" s="60">
        <v>4102.3592188514313</v>
      </c>
      <c r="G12" s="13">
        <v>6494.1662173059303</v>
      </c>
      <c r="H12" s="29">
        <v>6413.2375554151222</v>
      </c>
      <c r="I12" s="60">
        <v>3600.2433798213801</v>
      </c>
      <c r="J12" s="13">
        <v>7968.6742153748874</v>
      </c>
      <c r="K12" s="29">
        <v>7873.5531288672</v>
      </c>
      <c r="M12" s="182">
        <f t="shared" si="8"/>
        <v>16.75899611491905</v>
      </c>
      <c r="N12" s="183">
        <f t="shared" si="0"/>
        <v>21.604800232193998</v>
      </c>
      <c r="O12" s="184">
        <f t="shared" si="1"/>
        <v>13.657881296505581</v>
      </c>
      <c r="P12" s="182">
        <f t="shared" si="2"/>
        <v>5.8311577320776928</v>
      </c>
      <c r="Q12" s="183">
        <f t="shared" si="3"/>
        <v>18.202900595409286</v>
      </c>
      <c r="R12" s="184">
        <f t="shared" si="4"/>
        <v>13.592664058037871</v>
      </c>
      <c r="S12" s="182">
        <f t="shared" si="5"/>
        <v>5.0419392355916495</v>
      </c>
      <c r="T12" s="183">
        <f t="shared" si="6"/>
        <v>25.486568377692699</v>
      </c>
      <c r="U12" s="184">
        <f t="shared" si="7"/>
        <v>13.711466922289015</v>
      </c>
    </row>
    <row r="13" spans="1:21" ht="20.25" customHeight="1" x14ac:dyDescent="0.25">
      <c r="A13" s="71"/>
      <c r="B13" s="44" t="s">
        <v>22</v>
      </c>
      <c r="C13" s="60">
        <v>3014.5791620675818</v>
      </c>
      <c r="D13" s="13">
        <v>773.21662952797192</v>
      </c>
      <c r="E13" s="29">
        <v>2241.3625325396097</v>
      </c>
      <c r="F13" s="60">
        <v>1587.86829519245</v>
      </c>
      <c r="G13" s="13">
        <v>428.40402512823999</v>
      </c>
      <c r="H13" s="29">
        <v>1159.46427006421</v>
      </c>
      <c r="I13" s="60">
        <v>1426.7108668751318</v>
      </c>
      <c r="J13" s="13">
        <v>344.81260439973198</v>
      </c>
      <c r="K13" s="29">
        <v>1081.8982624753999</v>
      </c>
      <c r="M13" s="182">
        <f t="shared" si="8"/>
        <v>1.7572858677618806</v>
      </c>
      <c r="N13" s="183">
        <f t="shared" si="0"/>
        <v>1.1550421851723169</v>
      </c>
      <c r="O13" s="184">
        <f t="shared" si="1"/>
        <v>2.1426969911121705</v>
      </c>
      <c r="P13" s="182">
        <f t="shared" si="2"/>
        <v>2.2570208977518118</v>
      </c>
      <c r="Q13" s="183">
        <f t="shared" si="3"/>
        <v>1.2008001678955504</v>
      </c>
      <c r="R13" s="184">
        <f t="shared" si="4"/>
        <v>2.4574496382055133</v>
      </c>
      <c r="S13" s="182">
        <f t="shared" si="5"/>
        <v>1.9980286715781947</v>
      </c>
      <c r="T13" s="183">
        <f t="shared" si="6"/>
        <v>1.1028296278655976</v>
      </c>
      <c r="U13" s="184">
        <f t="shared" si="7"/>
        <v>1.8840810491041533</v>
      </c>
    </row>
    <row r="14" spans="1:21" ht="20.25" customHeight="1" x14ac:dyDescent="0.25">
      <c r="A14" s="94" t="s">
        <v>111</v>
      </c>
      <c r="B14" s="44"/>
      <c r="C14" s="60">
        <v>127172.09666020269</v>
      </c>
      <c r="D14" s="13">
        <v>45368.524885781932</v>
      </c>
      <c r="E14" s="29">
        <v>81803.57177442075</v>
      </c>
      <c r="F14" s="60">
        <v>62790.104534832572</v>
      </c>
      <c r="G14" s="13">
        <v>25951.789047196595</v>
      </c>
      <c r="H14" s="13">
        <v>36838.315487635977</v>
      </c>
      <c r="I14" s="60">
        <v>64381.99212537011</v>
      </c>
      <c r="J14" s="13">
        <v>19416.735838585337</v>
      </c>
      <c r="K14" s="29">
        <v>44965.256286784774</v>
      </c>
      <c r="M14" s="182">
        <f t="shared" si="8"/>
        <v>74.132313739390227</v>
      </c>
      <c r="N14" s="183">
        <f t="shared" si="0"/>
        <v>67.772158695175193</v>
      </c>
      <c r="O14" s="184">
        <f t="shared" si="1"/>
        <v>78.202550706813085</v>
      </c>
      <c r="P14" s="182">
        <f t="shared" si="2"/>
        <v>89.250839339897269</v>
      </c>
      <c r="Q14" s="183">
        <f t="shared" si="3"/>
        <v>72.741876399819461</v>
      </c>
      <c r="R14" s="183">
        <f t="shared" si="4"/>
        <v>78.077701404441058</v>
      </c>
      <c r="S14" s="182">
        <f t="shared" si="5"/>
        <v>90.163374504576183</v>
      </c>
      <c r="T14" s="183">
        <f t="shared" si="6"/>
        <v>62.101417657017436</v>
      </c>
      <c r="U14" s="183">
        <f t="shared" si="7"/>
        <v>78.305132909822845</v>
      </c>
    </row>
    <row r="15" spans="1:21" ht="20.25" customHeight="1" x14ac:dyDescent="0.25">
      <c r="A15" s="82"/>
      <c r="B15" s="83"/>
      <c r="C15" s="62"/>
      <c r="D15" s="28"/>
      <c r="E15" s="83"/>
      <c r="F15" s="62"/>
      <c r="G15" s="84"/>
      <c r="H15" s="83"/>
      <c r="I15" s="62"/>
      <c r="J15" s="84"/>
      <c r="K15" s="83"/>
      <c r="M15" s="175"/>
      <c r="N15" s="176"/>
      <c r="O15" s="177"/>
      <c r="P15" s="175"/>
      <c r="Q15" s="178"/>
      <c r="R15" s="177"/>
      <c r="S15" s="175"/>
      <c r="T15" s="178"/>
      <c r="U15" s="177"/>
    </row>
    <row r="16" spans="1:21" ht="20.25" customHeight="1" x14ac:dyDescent="0.25">
      <c r="A16" s="25" t="s">
        <v>104</v>
      </c>
      <c r="B16" s="98"/>
      <c r="C16" s="99">
        <v>171547.45379629204</v>
      </c>
      <c r="D16" s="100">
        <v>66942.717716636325</v>
      </c>
      <c r="E16" s="101">
        <v>104604.7360796557</v>
      </c>
      <c r="F16" s="99">
        <v>70352.396682463339</v>
      </c>
      <c r="G16" s="100">
        <v>35676.546071694414</v>
      </c>
      <c r="H16" s="101">
        <v>47181.608609113864</v>
      </c>
      <c r="I16" s="99">
        <v>71405.925609075828</v>
      </c>
      <c r="J16" s="100">
        <v>31266.171644941918</v>
      </c>
      <c r="K16" s="101">
        <v>57423.127470541833</v>
      </c>
      <c r="M16" s="185">
        <f>SUM(M8:M14)</f>
        <v>100</v>
      </c>
      <c r="N16" s="186">
        <f t="shared" ref="N16:U16" si="9">SUM(N8:N14)</f>
        <v>100</v>
      </c>
      <c r="O16" s="97">
        <f t="shared" si="9"/>
        <v>100</v>
      </c>
      <c r="P16" s="185">
        <f t="shared" si="9"/>
        <v>100</v>
      </c>
      <c r="Q16" s="186">
        <f t="shared" si="9"/>
        <v>100</v>
      </c>
      <c r="R16" s="97">
        <f t="shared" si="9"/>
        <v>100</v>
      </c>
      <c r="S16" s="185">
        <f t="shared" si="9"/>
        <v>100.00000000000001</v>
      </c>
      <c r="T16" s="186">
        <f t="shared" si="9"/>
        <v>100</v>
      </c>
      <c r="U16" s="97">
        <f t="shared" si="9"/>
        <v>100.00000000000001</v>
      </c>
    </row>
    <row r="17" spans="1:11" x14ac:dyDescent="0.25">
      <c r="A17" s="243" t="s">
        <v>146</v>
      </c>
      <c r="B17" s="72"/>
      <c r="C17" s="85"/>
      <c r="D17" s="72"/>
      <c r="E17" s="72"/>
      <c r="F17" s="72"/>
      <c r="G17" s="72"/>
      <c r="H17" s="72"/>
      <c r="I17" s="72"/>
      <c r="J17" s="72"/>
      <c r="K17" s="72"/>
    </row>
    <row r="18" spans="1:11" ht="14.45" hidden="1" customHeight="1" x14ac:dyDescent="0.25">
      <c r="A18" s="285" t="s">
        <v>98</v>
      </c>
      <c r="B18" s="286"/>
      <c r="C18" s="86" t="s">
        <v>0</v>
      </c>
      <c r="D18" s="86" t="s">
        <v>0</v>
      </c>
      <c r="E18" s="287" t="s">
        <v>51</v>
      </c>
      <c r="F18" s="86" t="s">
        <v>0</v>
      </c>
      <c r="G18" s="86" t="s">
        <v>0</v>
      </c>
      <c r="H18" s="287" t="s">
        <v>51</v>
      </c>
      <c r="I18" s="86" t="s">
        <v>0</v>
      </c>
      <c r="J18" s="86" t="s">
        <v>1</v>
      </c>
      <c r="K18" s="287" t="s">
        <v>52</v>
      </c>
    </row>
    <row r="19" spans="1:11" ht="14.45" hidden="1" customHeight="1" x14ac:dyDescent="0.25">
      <c r="A19" s="283"/>
      <c r="B19" s="284"/>
      <c r="C19" s="87"/>
      <c r="D19" s="87"/>
      <c r="E19" s="288"/>
      <c r="F19" s="87"/>
      <c r="G19" s="87"/>
      <c r="H19" s="288"/>
      <c r="I19" s="87"/>
      <c r="J19" s="87"/>
      <c r="K19" s="288"/>
    </row>
    <row r="20" spans="1:11" ht="15.75" hidden="1" customHeight="1" x14ac:dyDescent="0.25">
      <c r="B20" s="8"/>
    </row>
    <row r="21" spans="1:11" ht="15.75" hidden="1" customHeight="1" x14ac:dyDescent="0.25">
      <c r="A21" s="2" t="s">
        <v>3</v>
      </c>
    </row>
    <row r="22" spans="1:11" ht="15.75" hidden="1" customHeight="1" x14ac:dyDescent="0.25">
      <c r="B22" s="1" t="s">
        <v>31</v>
      </c>
      <c r="C22" s="10">
        <f t="shared" ref="C22:K22" si="10">((C8/C$16)*100)</f>
        <v>2.5013175807206342E-2</v>
      </c>
      <c r="D22" s="10">
        <f t="shared" si="10"/>
        <v>2.2690181577770998E-2</v>
      </c>
      <c r="E22" s="10">
        <f t="shared" si="10"/>
        <v>2.6499796325421189E-2</v>
      </c>
      <c r="F22" s="10">
        <f t="shared" si="10"/>
        <v>3.0649494414986069E-2</v>
      </c>
      <c r="G22" s="10">
        <f t="shared" si="10"/>
        <v>2.3793533959689972E-2</v>
      </c>
      <c r="H22" s="10">
        <f t="shared" si="10"/>
        <v>2.7709828410263156E-2</v>
      </c>
      <c r="I22" s="10">
        <f t="shared" si="10"/>
        <v>2.9895015206047447E-2</v>
      </c>
      <c r="J22" s="10">
        <f t="shared" si="10"/>
        <v>2.1431191429125335E-2</v>
      </c>
      <c r="K22" s="10">
        <f t="shared" si="10"/>
        <v>2.5505575656044187E-2</v>
      </c>
    </row>
    <row r="23" spans="1:11" ht="15.75" hidden="1" customHeight="1" x14ac:dyDescent="0.25">
      <c r="A23" s="2" t="s">
        <v>17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 hidden="1" customHeight="1" x14ac:dyDescent="0.25">
      <c r="B24" s="1" t="s">
        <v>18</v>
      </c>
      <c r="C24" s="10">
        <f>((C10/C$16)*100)</f>
        <v>5.5468503483529021</v>
      </c>
      <c r="D24" s="10">
        <f t="shared" ref="D24:F28" si="11">((D10/D$16)*100)</f>
        <v>7.1516414026533903</v>
      </c>
      <c r="E24" s="10">
        <f t="shared" si="11"/>
        <v>4.5198502471298152</v>
      </c>
      <c r="F24" s="10">
        <f t="shared" si="11"/>
        <v>2.0485274933526942</v>
      </c>
      <c r="G24" s="10">
        <f t="shared" ref="G24:I28" si="12">((G10/G$16)*100)</f>
        <v>6.0779529593970425</v>
      </c>
      <c r="H24" s="10">
        <f t="shared" si="12"/>
        <v>4.5366573207222212</v>
      </c>
      <c r="I24" s="10">
        <f t="shared" si="12"/>
        <v>2.1686418491366886</v>
      </c>
      <c r="J24" s="10">
        <f t="shared" ref="J24:K28" si="13">((J10/J$16)*100)</f>
        <v>8.3767832475673583</v>
      </c>
      <c r="K24" s="10">
        <f t="shared" si="13"/>
        <v>4.5060407455747447</v>
      </c>
    </row>
    <row r="25" spans="1:11" ht="15.75" hidden="1" customHeight="1" x14ac:dyDescent="0.25">
      <c r="B25" s="1" t="s">
        <v>19</v>
      </c>
      <c r="C25" s="10">
        <f>((C11/C$16)*100)</f>
        <v>1.7795407537687391</v>
      </c>
      <c r="D25" s="10">
        <f t="shared" si="11"/>
        <v>2.2936673032273367</v>
      </c>
      <c r="E25" s="10">
        <f t="shared" si="11"/>
        <v>1.450520962113925</v>
      </c>
      <c r="F25" s="10">
        <f t="shared" si="11"/>
        <v>0.58180504250554399</v>
      </c>
      <c r="G25" s="10">
        <f t="shared" si="12"/>
        <v>1.7526763435189689</v>
      </c>
      <c r="H25" s="10">
        <f t="shared" si="12"/>
        <v>1.3078177501830708</v>
      </c>
      <c r="I25" s="10">
        <f t="shared" si="12"/>
        <v>0.59812072391124538</v>
      </c>
      <c r="J25" s="10">
        <f t="shared" si="13"/>
        <v>2.9109698984277985</v>
      </c>
      <c r="K25" s="10">
        <f t="shared" si="13"/>
        <v>1.5677727975532092</v>
      </c>
    </row>
    <row r="26" spans="1:11" ht="15.75" hidden="1" customHeight="1" x14ac:dyDescent="0.25">
      <c r="B26" s="1" t="s">
        <v>20</v>
      </c>
      <c r="C26" s="10">
        <f>((C12/C$16)*100)</f>
        <v>16.75899611491905</v>
      </c>
      <c r="D26" s="10">
        <f t="shared" si="11"/>
        <v>21.604800232193998</v>
      </c>
      <c r="E26" s="10">
        <f t="shared" si="11"/>
        <v>13.657881296505581</v>
      </c>
      <c r="F26" s="10">
        <f t="shared" si="11"/>
        <v>5.8311577320776928</v>
      </c>
      <c r="G26" s="10">
        <f t="shared" si="12"/>
        <v>18.202900595409286</v>
      </c>
      <c r="H26" s="10">
        <f t="shared" si="12"/>
        <v>13.592664058037871</v>
      </c>
      <c r="I26" s="10">
        <f t="shared" si="12"/>
        <v>5.0419392355916495</v>
      </c>
      <c r="J26" s="10">
        <f t="shared" si="13"/>
        <v>25.486568377692699</v>
      </c>
      <c r="K26" s="10">
        <f t="shared" si="13"/>
        <v>13.711466922289015</v>
      </c>
    </row>
    <row r="27" spans="1:11" ht="15.75" hidden="1" customHeight="1" x14ac:dyDescent="0.25">
      <c r="B27" s="1" t="s">
        <v>22</v>
      </c>
      <c r="C27" s="10">
        <f>((C13/C$16)*100)</f>
        <v>1.7572858677618806</v>
      </c>
      <c r="D27" s="10">
        <f t="shared" si="11"/>
        <v>1.1550421851723169</v>
      </c>
      <c r="E27" s="10">
        <f t="shared" si="11"/>
        <v>2.1426969911121705</v>
      </c>
      <c r="F27" s="10">
        <f t="shared" si="11"/>
        <v>2.2570208977518118</v>
      </c>
      <c r="G27" s="10">
        <f t="shared" si="12"/>
        <v>1.2008001678955504</v>
      </c>
      <c r="H27" s="10">
        <f t="shared" si="12"/>
        <v>2.4574496382055133</v>
      </c>
      <c r="I27" s="10">
        <f t="shared" si="12"/>
        <v>1.9980286715781947</v>
      </c>
      <c r="J27" s="10">
        <f t="shared" si="13"/>
        <v>1.1028296278655976</v>
      </c>
      <c r="K27" s="10">
        <f t="shared" si="13"/>
        <v>1.8840810491041533</v>
      </c>
    </row>
    <row r="28" spans="1:11" ht="15.75" hidden="1" customHeight="1" x14ac:dyDescent="0.25">
      <c r="A28" s="2" t="s">
        <v>101</v>
      </c>
      <c r="B28" s="1"/>
      <c r="C28" s="10">
        <f>((C14/C$16)*100)</f>
        <v>74.132313739390227</v>
      </c>
      <c r="D28" s="10">
        <f t="shared" si="11"/>
        <v>67.772158695175193</v>
      </c>
      <c r="E28" s="10">
        <f t="shared" si="11"/>
        <v>78.202550706813085</v>
      </c>
      <c r="F28" s="10">
        <f t="shared" si="11"/>
        <v>89.250839339897269</v>
      </c>
      <c r="G28" s="10">
        <f t="shared" si="12"/>
        <v>72.741876399819461</v>
      </c>
      <c r="H28" s="10">
        <f t="shared" si="12"/>
        <v>78.077701404441058</v>
      </c>
      <c r="I28" s="10">
        <f t="shared" si="12"/>
        <v>90.163374504576183</v>
      </c>
      <c r="J28" s="10">
        <f t="shared" si="13"/>
        <v>62.101417657017436</v>
      </c>
      <c r="K28" s="10">
        <f t="shared" si="13"/>
        <v>78.305132909822845</v>
      </c>
    </row>
    <row r="29" spans="1:11" ht="15" hidden="1" customHeight="1" x14ac:dyDescent="0.25"/>
    <row r="30" spans="1:11" ht="15.75" hidden="1" customHeight="1" x14ac:dyDescent="0.25">
      <c r="A30" s="3" t="s">
        <v>100</v>
      </c>
      <c r="B30" s="84"/>
      <c r="C30" s="12">
        <f t="shared" ref="C30:I30" si="14">SUM(C22:C28)</f>
        <v>100</v>
      </c>
      <c r="D30" s="12">
        <f t="shared" si="14"/>
        <v>100</v>
      </c>
      <c r="E30" s="12">
        <f t="shared" si="14"/>
        <v>100</v>
      </c>
      <c r="F30" s="12">
        <f t="shared" si="14"/>
        <v>100</v>
      </c>
      <c r="G30" s="12">
        <f t="shared" si="14"/>
        <v>100</v>
      </c>
      <c r="H30" s="12">
        <f t="shared" si="14"/>
        <v>100</v>
      </c>
      <c r="I30" s="12">
        <f t="shared" si="14"/>
        <v>100.00000000000001</v>
      </c>
      <c r="J30" s="12">
        <f>SUM(J22:J28)</f>
        <v>100</v>
      </c>
      <c r="K30" s="12">
        <f>SUM(K22:K28)</f>
        <v>100.00000000000001</v>
      </c>
    </row>
    <row r="31" spans="1:11" ht="15" hidden="1" customHeight="1" x14ac:dyDescent="0.25"/>
    <row r="32" spans="1:11" x14ac:dyDescent="0.25">
      <c r="A32" s="72" t="s">
        <v>142</v>
      </c>
    </row>
    <row r="33" spans="3:11" x14ac:dyDescent="0.25">
      <c r="C33" s="139"/>
      <c r="G33" s="131"/>
      <c r="H33" s="131"/>
      <c r="J33" s="131"/>
      <c r="K33" s="131"/>
    </row>
    <row r="34" spans="3:11" x14ac:dyDescent="0.25">
      <c r="C34" s="167"/>
    </row>
    <row r="38" spans="3:11" x14ac:dyDescent="0.25">
      <c r="C38" s="167"/>
    </row>
  </sheetData>
  <mergeCells count="11">
    <mergeCell ref="A18:B19"/>
    <mergeCell ref="H18:H19"/>
    <mergeCell ref="K18:K19"/>
    <mergeCell ref="E18:E19"/>
    <mergeCell ref="M4:O4"/>
    <mergeCell ref="P4:R4"/>
    <mergeCell ref="S4:U4"/>
    <mergeCell ref="A4:B5"/>
    <mergeCell ref="C4:E4"/>
    <mergeCell ref="F4:H4"/>
    <mergeCell ref="I4:K4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opLeftCell="D5" zoomScale="80" zoomScaleNormal="80" workbookViewId="0">
      <selection activeCell="N13" sqref="N13"/>
    </sheetView>
  </sheetViews>
  <sheetFormatPr defaultColWidth="9.140625" defaultRowHeight="15" x14ac:dyDescent="0.25"/>
  <cols>
    <col min="1" max="1" width="59.85546875" style="70" customWidth="1"/>
    <col min="2" max="10" width="13.85546875" style="70" customWidth="1"/>
    <col min="11" max="11" width="15.85546875" style="70" bestFit="1" customWidth="1"/>
    <col min="12" max="12" width="12.42578125" style="70" customWidth="1"/>
    <col min="13" max="13" width="9.140625" style="70"/>
    <col min="14" max="14" width="12.7109375" style="70" customWidth="1"/>
    <col min="15" max="16" width="9.140625" style="70"/>
    <col min="17" max="17" width="12.42578125" style="70" customWidth="1"/>
    <col min="18" max="19" width="9.140625" style="70"/>
    <col min="20" max="20" width="12.28515625" style="70" customWidth="1"/>
    <col min="21" max="16384" width="9.140625" style="70"/>
  </cols>
  <sheetData>
    <row r="1" spans="1:20" ht="15.75" x14ac:dyDescent="0.25">
      <c r="A1" s="9" t="s">
        <v>115</v>
      </c>
    </row>
    <row r="2" spans="1:20" ht="15.75" x14ac:dyDescent="0.25">
      <c r="A2" s="11" t="s">
        <v>99</v>
      </c>
    </row>
    <row r="4" spans="1:20" s="72" customFormat="1" ht="18.75" customHeight="1" x14ac:dyDescent="0.25">
      <c r="A4" s="289" t="s">
        <v>112</v>
      </c>
      <c r="B4" s="273" t="s">
        <v>102</v>
      </c>
      <c r="C4" s="273"/>
      <c r="D4" s="273"/>
      <c r="E4" s="273" t="s">
        <v>96</v>
      </c>
      <c r="F4" s="273"/>
      <c r="G4" s="273"/>
      <c r="H4" s="273" t="s">
        <v>97</v>
      </c>
      <c r="I4" s="273"/>
      <c r="J4" s="273"/>
      <c r="L4" s="273" t="s">
        <v>102</v>
      </c>
      <c r="M4" s="273"/>
      <c r="N4" s="273"/>
      <c r="O4" s="273" t="s">
        <v>96</v>
      </c>
      <c r="P4" s="273"/>
      <c r="Q4" s="273"/>
      <c r="R4" s="273" t="s">
        <v>97</v>
      </c>
      <c r="S4" s="273"/>
      <c r="T4" s="273"/>
    </row>
    <row r="5" spans="1:20" s="91" customFormat="1" ht="30" x14ac:dyDescent="0.25">
      <c r="A5" s="290"/>
      <c r="B5" s="51" t="s">
        <v>104</v>
      </c>
      <c r="C5" s="51" t="s">
        <v>94</v>
      </c>
      <c r="D5" s="51" t="s">
        <v>95</v>
      </c>
      <c r="E5" s="51" t="s">
        <v>104</v>
      </c>
      <c r="F5" s="51" t="s">
        <v>94</v>
      </c>
      <c r="G5" s="51" t="s">
        <v>95</v>
      </c>
      <c r="H5" s="51" t="s">
        <v>104</v>
      </c>
      <c r="I5" s="51" t="s">
        <v>94</v>
      </c>
      <c r="J5" s="51" t="s">
        <v>95</v>
      </c>
      <c r="L5" s="51" t="s">
        <v>104</v>
      </c>
      <c r="M5" s="51" t="s">
        <v>94</v>
      </c>
      <c r="N5" s="51" t="s">
        <v>95</v>
      </c>
      <c r="O5" s="51" t="s">
        <v>104</v>
      </c>
      <c r="P5" s="51" t="s">
        <v>94</v>
      </c>
      <c r="Q5" s="51" t="s">
        <v>95</v>
      </c>
      <c r="R5" s="51" t="s">
        <v>104</v>
      </c>
      <c r="S5" s="51" t="s">
        <v>94</v>
      </c>
      <c r="T5" s="51" t="s">
        <v>95</v>
      </c>
    </row>
    <row r="6" spans="1:20" s="91" customFormat="1" ht="18.75" x14ac:dyDescent="0.25">
      <c r="A6" s="172"/>
      <c r="B6" s="168"/>
      <c r="C6" s="90"/>
      <c r="D6" s="169"/>
      <c r="E6" s="168"/>
      <c r="F6" s="90"/>
      <c r="G6" s="169"/>
      <c r="H6" s="168"/>
      <c r="I6" s="90"/>
      <c r="J6" s="169"/>
      <c r="L6" s="168"/>
      <c r="M6" s="90"/>
      <c r="N6" s="169"/>
      <c r="O6" s="168"/>
      <c r="P6" s="90"/>
      <c r="Q6" s="169"/>
      <c r="R6" s="168"/>
      <c r="S6" s="90"/>
      <c r="T6" s="169"/>
    </row>
    <row r="7" spans="1:20" ht="36" customHeight="1" x14ac:dyDescent="0.25">
      <c r="A7" s="57" t="s">
        <v>34</v>
      </c>
      <c r="B7" s="71"/>
      <c r="C7" s="72"/>
      <c r="D7" s="79"/>
      <c r="E7" s="71"/>
      <c r="F7" s="31"/>
      <c r="G7" s="79"/>
      <c r="H7" s="71"/>
      <c r="I7" s="72"/>
      <c r="J7" s="79"/>
      <c r="K7" s="72"/>
      <c r="L7" s="71"/>
      <c r="M7" s="72"/>
      <c r="N7" s="79"/>
      <c r="O7" s="71"/>
      <c r="P7" s="31"/>
      <c r="Q7" s="79"/>
      <c r="R7" s="71"/>
      <c r="S7" s="72"/>
      <c r="T7" s="79"/>
    </row>
    <row r="8" spans="1:20" ht="20.25" customHeight="1" x14ac:dyDescent="0.25">
      <c r="A8" s="50" t="s">
        <v>35</v>
      </c>
      <c r="B8" s="60"/>
      <c r="C8" s="13"/>
      <c r="D8" s="29"/>
      <c r="E8" s="60"/>
      <c r="F8" s="13"/>
      <c r="G8" s="29"/>
      <c r="H8" s="60"/>
      <c r="I8" s="13"/>
      <c r="J8" s="29"/>
      <c r="K8" s="72"/>
      <c r="L8" s="60"/>
      <c r="M8" s="13"/>
      <c r="N8" s="29"/>
      <c r="O8" s="60"/>
      <c r="P8" s="13"/>
      <c r="Q8" s="29"/>
      <c r="R8" s="60"/>
      <c r="S8" s="13"/>
      <c r="T8" s="29"/>
    </row>
    <row r="9" spans="1:20" ht="20.25" customHeight="1" x14ac:dyDescent="0.25">
      <c r="A9" s="32" t="s">
        <v>36</v>
      </c>
      <c r="B9" s="60"/>
      <c r="C9" s="13"/>
      <c r="D9" s="29"/>
      <c r="E9" s="60"/>
      <c r="F9" s="13"/>
      <c r="G9" s="29"/>
      <c r="H9" s="60"/>
      <c r="I9" s="13"/>
      <c r="J9" s="29"/>
      <c r="K9" s="72"/>
      <c r="L9" s="60"/>
      <c r="M9" s="13"/>
      <c r="N9" s="29"/>
      <c r="O9" s="60"/>
      <c r="P9" s="13"/>
      <c r="Q9" s="29"/>
      <c r="R9" s="60"/>
      <c r="S9" s="13"/>
      <c r="T9" s="29"/>
    </row>
    <row r="10" spans="1:20" ht="19.5" customHeight="1" x14ac:dyDescent="0.25">
      <c r="A10" s="92" t="s">
        <v>37</v>
      </c>
      <c r="B10" s="60">
        <f t="shared" ref="B10:D12" si="0">E10+H10</f>
        <v>16334.061384752391</v>
      </c>
      <c r="C10" s="13">
        <f t="shared" si="0"/>
        <v>5233.4272182017103</v>
      </c>
      <c r="D10" s="29">
        <f t="shared" si="0"/>
        <v>11100.634166550681</v>
      </c>
      <c r="E10" s="60">
        <f>F10+G10</f>
        <v>8176.8131866146905</v>
      </c>
      <c r="F10" s="13">
        <v>2831.08014055495</v>
      </c>
      <c r="G10" s="29">
        <v>5345.7330460597404</v>
      </c>
      <c r="H10" s="60">
        <f>I10+J10</f>
        <v>8157.2481981377005</v>
      </c>
      <c r="I10" s="13">
        <v>2402.3470776467598</v>
      </c>
      <c r="J10" s="29">
        <v>5754.9011204909402</v>
      </c>
      <c r="K10" s="72"/>
      <c r="L10" s="174">
        <f>((B10/B$26)*100)</f>
        <v>9.521599431110559</v>
      </c>
      <c r="M10" s="189">
        <f t="shared" ref="M10:T24" si="1">((C10/C$26)*100)</f>
        <v>7.817769276046457</v>
      </c>
      <c r="N10" s="18">
        <f t="shared" si="1"/>
        <v>10.611980472946886</v>
      </c>
      <c r="O10" s="174">
        <f t="shared" si="1"/>
        <v>9.8684471288480342</v>
      </c>
      <c r="P10" s="189">
        <f t="shared" si="1"/>
        <v>7.9354098204060888</v>
      </c>
      <c r="Q10" s="18">
        <f t="shared" si="1"/>
        <v>11.330120366068103</v>
      </c>
      <c r="R10" s="174">
        <f t="shared" si="1"/>
        <v>9.1975562773542929</v>
      </c>
      <c r="S10" s="189">
        <f t="shared" si="1"/>
        <v>7.6835344759434339</v>
      </c>
      <c r="T10" s="18">
        <f t="shared" si="1"/>
        <v>10.02192213136286</v>
      </c>
    </row>
    <row r="11" spans="1:20" ht="171.75" hidden="1" customHeight="1" x14ac:dyDescent="0.25">
      <c r="A11" s="92" t="s">
        <v>38</v>
      </c>
      <c r="B11" s="60">
        <f t="shared" si="0"/>
        <v>0</v>
      </c>
      <c r="C11" s="13">
        <f t="shared" si="0"/>
        <v>0</v>
      </c>
      <c r="D11" s="29">
        <f t="shared" si="0"/>
        <v>0</v>
      </c>
      <c r="E11" s="60"/>
      <c r="F11" s="13">
        <v>0</v>
      </c>
      <c r="G11" s="29">
        <v>0</v>
      </c>
      <c r="H11" s="60"/>
      <c r="I11" s="13">
        <v>0</v>
      </c>
      <c r="J11" s="29">
        <v>0</v>
      </c>
      <c r="K11" s="72"/>
      <c r="L11" s="174">
        <f t="shared" ref="L11:L24" si="2">((B11/B$26)*100)</f>
        <v>0</v>
      </c>
      <c r="M11" s="189">
        <f t="shared" si="1"/>
        <v>0</v>
      </c>
      <c r="N11" s="18">
        <f t="shared" si="1"/>
        <v>0</v>
      </c>
      <c r="O11" s="174">
        <f t="shared" si="1"/>
        <v>0</v>
      </c>
      <c r="P11" s="189">
        <f t="shared" si="1"/>
        <v>0</v>
      </c>
      <c r="Q11" s="18">
        <f t="shared" si="1"/>
        <v>0</v>
      </c>
      <c r="R11" s="174">
        <f t="shared" si="1"/>
        <v>0</v>
      </c>
      <c r="S11" s="189">
        <f t="shared" si="1"/>
        <v>0</v>
      </c>
      <c r="T11" s="18">
        <f t="shared" si="1"/>
        <v>0</v>
      </c>
    </row>
    <row r="12" spans="1:20" ht="19.5" customHeight="1" x14ac:dyDescent="0.25">
      <c r="A12" s="32" t="s">
        <v>39</v>
      </c>
      <c r="B12" s="60">
        <f t="shared" si="0"/>
        <v>10057.905618186589</v>
      </c>
      <c r="C12" s="13">
        <f t="shared" si="0"/>
        <v>3064.0382844169699</v>
      </c>
      <c r="D12" s="29">
        <f t="shared" si="0"/>
        <v>6993.86733376962</v>
      </c>
      <c r="E12" s="60">
        <f>F12+G12</f>
        <v>5046.5903915469999</v>
      </c>
      <c r="F12" s="13">
        <v>1677.0751751513101</v>
      </c>
      <c r="G12" s="29">
        <v>3369.51521639569</v>
      </c>
      <c r="H12" s="60">
        <f>I12+J12</f>
        <v>5011.31522663959</v>
      </c>
      <c r="I12" s="13">
        <v>1386.96310926566</v>
      </c>
      <c r="J12" s="29">
        <v>3624.35211737393</v>
      </c>
      <c r="K12" s="72"/>
      <c r="L12" s="174">
        <f t="shared" si="2"/>
        <v>5.8630457028701111</v>
      </c>
      <c r="M12" s="189">
        <f t="shared" si="1"/>
        <v>4.5771047082175809</v>
      </c>
      <c r="N12" s="18">
        <f t="shared" si="1"/>
        <v>6.6859949136947758</v>
      </c>
      <c r="O12" s="174">
        <f t="shared" si="1"/>
        <v>6.0906381646897776</v>
      </c>
      <c r="P12" s="189">
        <f t="shared" si="1"/>
        <v>4.7007778493498495</v>
      </c>
      <c r="Q12" s="18">
        <f t="shared" si="1"/>
        <v>7.1415861301194008</v>
      </c>
      <c r="R12" s="174">
        <f t="shared" si="1"/>
        <v>5.6504169912474751</v>
      </c>
      <c r="S12" s="189">
        <f t="shared" si="1"/>
        <v>4.4359863593662494</v>
      </c>
      <c r="T12" s="18">
        <f t="shared" si="1"/>
        <v>6.3116592164598266</v>
      </c>
    </row>
    <row r="13" spans="1:20" ht="20.25" customHeight="1" x14ac:dyDescent="0.25">
      <c r="A13" s="50" t="s">
        <v>40</v>
      </c>
      <c r="B13" s="60"/>
      <c r="C13" s="13"/>
      <c r="D13" s="29"/>
      <c r="E13" s="60"/>
      <c r="F13" s="13"/>
      <c r="G13" s="29"/>
      <c r="H13" s="60"/>
      <c r="I13" s="13"/>
      <c r="J13" s="29"/>
      <c r="K13" s="72"/>
      <c r="L13" s="174"/>
      <c r="M13" s="189"/>
      <c r="N13" s="18"/>
      <c r="O13" s="174"/>
      <c r="P13" s="189"/>
      <c r="Q13" s="18"/>
      <c r="R13" s="174"/>
      <c r="S13" s="189"/>
      <c r="T13" s="18"/>
    </row>
    <row r="14" spans="1:20" ht="20.25" customHeight="1" x14ac:dyDescent="0.25">
      <c r="A14" s="32" t="s">
        <v>41</v>
      </c>
      <c r="B14" s="60">
        <f>E14+H14</f>
        <v>32513.299842633271</v>
      </c>
      <c r="C14" s="13">
        <f>F14+I14</f>
        <v>8282.9996246232695</v>
      </c>
      <c r="D14" s="29">
        <f>G14+J14</f>
        <v>24230.300218010001</v>
      </c>
      <c r="E14" s="60">
        <f>F14+G14</f>
        <v>15560.021101067461</v>
      </c>
      <c r="F14" s="13">
        <v>4280.2692657131602</v>
      </c>
      <c r="G14" s="29">
        <v>11279.7518353543</v>
      </c>
      <c r="H14" s="60">
        <f>I14+J14</f>
        <v>16953.278741565809</v>
      </c>
      <c r="I14" s="13">
        <v>4002.7303589101098</v>
      </c>
      <c r="J14" s="29">
        <v>12950.548382655701</v>
      </c>
      <c r="K14" s="72"/>
      <c r="L14" s="174">
        <f t="shared" si="2"/>
        <v>18.952948075371573</v>
      </c>
      <c r="M14" s="189">
        <f t="shared" si="1"/>
        <v>12.373264646476704</v>
      </c>
      <c r="N14" s="18">
        <f t="shared" si="1"/>
        <v>23.163674156740697</v>
      </c>
      <c r="O14" s="174">
        <f t="shared" si="1"/>
        <v>18.779106487477073</v>
      </c>
      <c r="P14" s="189">
        <f t="shared" si="1"/>
        <v>11.997431750012062</v>
      </c>
      <c r="Q14" s="18">
        <f t="shared" si="1"/>
        <v>23.907094666491432</v>
      </c>
      <c r="R14" s="174">
        <f t="shared" si="1"/>
        <v>19.115359925768129</v>
      </c>
      <c r="S14" s="189">
        <f t="shared" si="1"/>
        <v>12.802112149722223</v>
      </c>
      <c r="T14" s="18">
        <f t="shared" si="1"/>
        <v>22.552844042323102</v>
      </c>
    </row>
    <row r="15" spans="1:20" ht="8.25" customHeight="1" x14ac:dyDescent="0.25">
      <c r="A15" s="33"/>
      <c r="B15" s="60"/>
      <c r="C15" s="13"/>
      <c r="D15" s="29"/>
      <c r="E15" s="60"/>
      <c r="F15" s="13"/>
      <c r="G15" s="29"/>
      <c r="H15" s="60"/>
      <c r="I15" s="13"/>
      <c r="J15" s="29"/>
      <c r="K15" s="72"/>
      <c r="L15" s="174"/>
      <c r="M15" s="189"/>
      <c r="N15" s="18"/>
      <c r="O15" s="174"/>
      <c r="P15" s="189"/>
      <c r="Q15" s="18"/>
      <c r="R15" s="174"/>
      <c r="S15" s="189"/>
      <c r="T15" s="18"/>
    </row>
    <row r="16" spans="1:20" ht="20.25" customHeight="1" x14ac:dyDescent="0.25">
      <c r="A16" s="57" t="s">
        <v>42</v>
      </c>
      <c r="B16" s="60"/>
      <c r="C16" s="13"/>
      <c r="D16" s="29"/>
      <c r="E16" s="60"/>
      <c r="F16" s="13"/>
      <c r="G16" s="29"/>
      <c r="H16" s="60"/>
      <c r="I16" s="13"/>
      <c r="J16" s="29"/>
      <c r="K16" s="72"/>
      <c r="L16" s="174"/>
      <c r="M16" s="189"/>
      <c r="N16" s="18"/>
      <c r="O16" s="174"/>
      <c r="P16" s="189"/>
      <c r="Q16" s="18"/>
      <c r="R16" s="174"/>
      <c r="S16" s="189"/>
      <c r="T16" s="18"/>
    </row>
    <row r="17" spans="1:20" ht="20.25" customHeight="1" x14ac:dyDescent="0.25">
      <c r="A17" s="50" t="s">
        <v>43</v>
      </c>
      <c r="B17" s="60"/>
      <c r="C17" s="13"/>
      <c r="D17" s="29"/>
      <c r="E17" s="60"/>
      <c r="F17" s="13"/>
      <c r="G17" s="29"/>
      <c r="H17" s="60"/>
      <c r="I17" s="13"/>
      <c r="J17" s="29"/>
      <c r="K17" s="72"/>
      <c r="L17" s="174"/>
      <c r="M17" s="189"/>
      <c r="N17" s="18"/>
      <c r="O17" s="174"/>
      <c r="P17" s="189"/>
      <c r="Q17" s="18"/>
      <c r="R17" s="174"/>
      <c r="S17" s="189"/>
      <c r="T17" s="18"/>
    </row>
    <row r="18" spans="1:20" ht="20.25" customHeight="1" x14ac:dyDescent="0.25">
      <c r="A18" s="33" t="s">
        <v>44</v>
      </c>
      <c r="B18" s="60"/>
      <c r="C18" s="13"/>
      <c r="D18" s="29"/>
      <c r="E18" s="60"/>
      <c r="F18" s="13"/>
      <c r="G18" s="29"/>
      <c r="H18" s="60"/>
      <c r="I18" s="13"/>
      <c r="J18" s="29"/>
      <c r="K18" s="72"/>
      <c r="L18" s="174"/>
      <c r="M18" s="189"/>
      <c r="N18" s="18"/>
      <c r="O18" s="174"/>
      <c r="P18" s="189"/>
      <c r="Q18" s="18"/>
      <c r="R18" s="174"/>
      <c r="S18" s="189"/>
      <c r="T18" s="18"/>
    </row>
    <row r="19" spans="1:20" ht="20.25" customHeight="1" x14ac:dyDescent="0.25">
      <c r="A19" s="32" t="s">
        <v>45</v>
      </c>
      <c r="B19" s="60">
        <f>E19+H19</f>
        <v>250.13545996778481</v>
      </c>
      <c r="C19" s="13">
        <f>F19+I19</f>
        <v>136.49261700764779</v>
      </c>
      <c r="D19" s="29">
        <f>G19+J19</f>
        <v>113.642842960137</v>
      </c>
      <c r="E19" s="60">
        <f>F19+G19</f>
        <v>139.3578016995526</v>
      </c>
      <c r="F19" s="13">
        <v>77.472719584373991</v>
      </c>
      <c r="G19" s="29">
        <v>61.885082115178598</v>
      </c>
      <c r="H19" s="60">
        <f>I19+J19</f>
        <v>110.77765826823222</v>
      </c>
      <c r="I19" s="13">
        <v>59.019897423273804</v>
      </c>
      <c r="J19" s="29">
        <v>51.757760844958405</v>
      </c>
      <c r="K19" s="72"/>
      <c r="L19" s="174">
        <f t="shared" si="2"/>
        <v>0.14581123440328872</v>
      </c>
      <c r="M19" s="189">
        <f t="shared" si="1"/>
        <v>0.20389464554667613</v>
      </c>
      <c r="N19" s="18">
        <f t="shared" si="1"/>
        <v>0.108640246339897</v>
      </c>
      <c r="O19" s="174">
        <f t="shared" si="1"/>
        <v>0.16818839646670383</v>
      </c>
      <c r="P19" s="189">
        <f t="shared" si="1"/>
        <v>0.21715308266861688</v>
      </c>
      <c r="Q19" s="18">
        <f t="shared" si="1"/>
        <v>0.13116356974574336</v>
      </c>
      <c r="R19" s="174">
        <f t="shared" si="1"/>
        <v>0.12490532609124225</v>
      </c>
      <c r="S19" s="189">
        <f t="shared" si="1"/>
        <v>0.18876598674600381</v>
      </c>
      <c r="T19" s="18">
        <f t="shared" si="1"/>
        <v>9.0133998486080724E-2</v>
      </c>
    </row>
    <row r="20" spans="1:20" ht="20.25" customHeight="1" x14ac:dyDescent="0.25">
      <c r="A20" s="32" t="s">
        <v>46</v>
      </c>
      <c r="B20" s="60"/>
      <c r="C20" s="13"/>
      <c r="D20" s="29"/>
      <c r="E20" s="60"/>
      <c r="F20" s="13"/>
      <c r="G20" s="29"/>
      <c r="H20" s="60"/>
      <c r="I20" s="13"/>
      <c r="J20" s="29"/>
      <c r="K20" s="72"/>
      <c r="L20" s="174"/>
      <c r="M20" s="189"/>
      <c r="N20" s="18"/>
      <c r="O20" s="174"/>
      <c r="P20" s="189"/>
      <c r="Q20" s="18"/>
      <c r="R20" s="174"/>
      <c r="S20" s="189"/>
      <c r="T20" s="18"/>
    </row>
    <row r="21" spans="1:20" ht="20.25" customHeight="1" x14ac:dyDescent="0.25">
      <c r="A21" s="92" t="s">
        <v>47</v>
      </c>
      <c r="B21" s="60">
        <f t="shared" ref="B21:D23" si="3">E21+H21</f>
        <v>2809.267295343207</v>
      </c>
      <c r="C21" s="13">
        <f t="shared" si="3"/>
        <v>1603.901315712965</v>
      </c>
      <c r="D21" s="29">
        <f t="shared" si="3"/>
        <v>1205.365979630242</v>
      </c>
      <c r="E21" s="60">
        <f>F21+G21</f>
        <v>1249.286214439795</v>
      </c>
      <c r="F21" s="13">
        <v>930.45795769329197</v>
      </c>
      <c r="G21" s="29">
        <v>318.82825674650297</v>
      </c>
      <c r="H21" s="60">
        <f>I21+J21</f>
        <v>1559.981080903412</v>
      </c>
      <c r="I21" s="13">
        <v>673.44335801967304</v>
      </c>
      <c r="J21" s="29">
        <v>886.53772288373898</v>
      </c>
      <c r="K21" s="72"/>
      <c r="L21" s="174">
        <f t="shared" si="2"/>
        <v>1.637603609482386</v>
      </c>
      <c r="M21" s="189">
        <f t="shared" si="1"/>
        <v>2.3959309846100973</v>
      </c>
      <c r="N21" s="18">
        <f t="shared" si="1"/>
        <v>1.1523053590158345</v>
      </c>
      <c r="O21" s="174">
        <f t="shared" si="1"/>
        <v>1.5077408122982927</v>
      </c>
      <c r="P21" s="189">
        <f t="shared" si="1"/>
        <v>2.6080382215909337</v>
      </c>
      <c r="Q21" s="18">
        <f t="shared" si="1"/>
        <v>0.6757468983050251</v>
      </c>
      <c r="R21" s="174">
        <f t="shared" si="1"/>
        <v>1.7589281868967483</v>
      </c>
      <c r="S21" s="189">
        <f t="shared" si="1"/>
        <v>2.1539041161395911</v>
      </c>
      <c r="T21" s="18">
        <f t="shared" si="1"/>
        <v>1.5438687545162599</v>
      </c>
    </row>
    <row r="22" spans="1:20" ht="20.25" customHeight="1" x14ac:dyDescent="0.25">
      <c r="A22" s="92" t="s">
        <v>48</v>
      </c>
      <c r="B22" s="60">
        <f t="shared" si="3"/>
        <v>8052.1725528248298</v>
      </c>
      <c r="C22" s="13">
        <f t="shared" si="3"/>
        <v>4597.2450443686803</v>
      </c>
      <c r="D22" s="29">
        <f t="shared" si="3"/>
        <v>3454.92750845615</v>
      </c>
      <c r="E22" s="60">
        <f>F22+G22</f>
        <v>3580.8156038443399</v>
      </c>
      <c r="F22" s="13">
        <v>2666.9616098528099</v>
      </c>
      <c r="G22" s="29">
        <v>913.85399399152993</v>
      </c>
      <c r="H22" s="60">
        <f>I22+J22</f>
        <v>4471.3569489804904</v>
      </c>
      <c r="I22" s="13">
        <v>1930.2834345158701</v>
      </c>
      <c r="J22" s="29">
        <v>2541.0735144646201</v>
      </c>
      <c r="K22" s="72"/>
      <c r="L22" s="174">
        <f t="shared" si="2"/>
        <v>4.693845565546293</v>
      </c>
      <c r="M22" s="189">
        <f t="shared" si="1"/>
        <v>6.8674311428891786</v>
      </c>
      <c r="N22" s="18">
        <f t="shared" si="1"/>
        <v>3.3028404238076292</v>
      </c>
      <c r="O22" s="174">
        <f t="shared" si="1"/>
        <v>4.3216212304493098</v>
      </c>
      <c r="P22" s="189">
        <f t="shared" si="1"/>
        <v>7.4753918288316452</v>
      </c>
      <c r="Q22" s="18">
        <f t="shared" si="1"/>
        <v>1.9368860471938352</v>
      </c>
      <c r="R22" s="174">
        <f t="shared" si="1"/>
        <v>5.0415968933955213</v>
      </c>
      <c r="S22" s="189">
        <f t="shared" si="1"/>
        <v>6.1737121398684049</v>
      </c>
      <c r="T22" s="18">
        <f t="shared" si="1"/>
        <v>4.4251743616162216</v>
      </c>
    </row>
    <row r="23" spans="1:20" ht="20.25" customHeight="1" x14ac:dyDescent="0.25">
      <c r="A23" s="33" t="s">
        <v>49</v>
      </c>
      <c r="B23" s="60">
        <f t="shared" si="3"/>
        <v>359.33039118026295</v>
      </c>
      <c r="C23" s="13">
        <f t="shared" si="3"/>
        <v>167.18517923327312</v>
      </c>
      <c r="D23" s="29">
        <f t="shared" si="3"/>
        <v>192.14521194698989</v>
      </c>
      <c r="E23" s="60">
        <f>F23+G23</f>
        <v>175.19122497955439</v>
      </c>
      <c r="F23" s="13">
        <v>81.944283500631997</v>
      </c>
      <c r="G23" s="29">
        <v>93.246941478922395</v>
      </c>
      <c r="H23" s="60">
        <f>I23+J23</f>
        <v>184.13916620070859</v>
      </c>
      <c r="I23" s="13">
        <v>85.240895732641107</v>
      </c>
      <c r="J23" s="29">
        <v>98.898270468067494</v>
      </c>
      <c r="K23" s="72"/>
      <c r="L23" s="174">
        <f t="shared" si="2"/>
        <v>0.20946413556621948</v>
      </c>
      <c r="M23" s="189">
        <f t="shared" si="1"/>
        <v>0.24974363894360499</v>
      </c>
      <c r="N23" s="18">
        <f t="shared" si="1"/>
        <v>0.18368691432926412</v>
      </c>
      <c r="O23" s="174">
        <f t="shared" si="1"/>
        <v>0.2114351033455158</v>
      </c>
      <c r="P23" s="189">
        <f t="shared" si="1"/>
        <v>0.22968670603919789</v>
      </c>
      <c r="Q23" s="18">
        <f t="shared" si="1"/>
        <v>0.19763408715342207</v>
      </c>
      <c r="R23" s="174">
        <f t="shared" si="1"/>
        <v>0.20762275498528637</v>
      </c>
      <c r="S23" s="189">
        <f t="shared" si="1"/>
        <v>0.27262978243910152</v>
      </c>
      <c r="T23" s="18">
        <f t="shared" si="1"/>
        <v>0.17222724505697193</v>
      </c>
    </row>
    <row r="24" spans="1:20" ht="20.25" customHeight="1" x14ac:dyDescent="0.25">
      <c r="A24" s="57" t="s">
        <v>50</v>
      </c>
      <c r="B24" s="60">
        <f>E24+H24</f>
        <v>101171.28125140371</v>
      </c>
      <c r="C24" s="13">
        <f>F24+I24</f>
        <v>43857.428433071895</v>
      </c>
      <c r="D24" s="29">
        <f>G24+J24</f>
        <v>57313.852818331805</v>
      </c>
      <c r="E24" s="60">
        <f>F24+G24</f>
        <v>48930.079156615902</v>
      </c>
      <c r="F24" s="13">
        <v>23131.284919644</v>
      </c>
      <c r="G24" s="29">
        <v>25798.794236971902</v>
      </c>
      <c r="H24" s="60">
        <f>I24+J24</f>
        <v>52241.202094787805</v>
      </c>
      <c r="I24" s="13">
        <v>20726.143513427898</v>
      </c>
      <c r="J24" s="29">
        <v>31515.058581359903</v>
      </c>
      <c r="K24" s="72"/>
      <c r="L24" s="174">
        <f t="shared" si="2"/>
        <v>58.975682245649573</v>
      </c>
      <c r="M24" s="189">
        <f t="shared" si="1"/>
        <v>65.51486095726969</v>
      </c>
      <c r="N24" s="18">
        <f t="shared" si="1"/>
        <v>54.790877513125011</v>
      </c>
      <c r="O24" s="174">
        <f t="shared" si="1"/>
        <v>59.052822676425279</v>
      </c>
      <c r="P24" s="189">
        <f t="shared" si="1"/>
        <v>64.836110741101621</v>
      </c>
      <c r="Q24" s="18">
        <f t="shared" si="1"/>
        <v>54.679768234923031</v>
      </c>
      <c r="R24" s="174">
        <f t="shared" si="1"/>
        <v>58.903613644261299</v>
      </c>
      <c r="S24" s="189">
        <f t="shared" si="1"/>
        <v>66.289354989774992</v>
      </c>
      <c r="T24" s="18">
        <f t="shared" si="1"/>
        <v>54.882170250178675</v>
      </c>
    </row>
    <row r="25" spans="1:20" ht="20.25" customHeight="1" x14ac:dyDescent="0.25">
      <c r="A25" s="93"/>
      <c r="B25" s="62"/>
      <c r="C25" s="28"/>
      <c r="D25" s="30"/>
      <c r="E25" s="62"/>
      <c r="F25" s="28"/>
      <c r="G25" s="30"/>
      <c r="H25" s="62"/>
      <c r="I25" s="28"/>
      <c r="J25" s="30"/>
      <c r="K25" s="72"/>
      <c r="L25" s="187"/>
      <c r="M25" s="190"/>
      <c r="N25" s="19"/>
      <c r="O25" s="187"/>
      <c r="P25" s="190"/>
      <c r="Q25" s="19"/>
      <c r="R25" s="187"/>
      <c r="S25" s="190"/>
      <c r="T25" s="19"/>
    </row>
    <row r="26" spans="1:20" ht="20.25" customHeight="1" x14ac:dyDescent="0.25">
      <c r="A26" s="46" t="s">
        <v>104</v>
      </c>
      <c r="B26" s="102">
        <f>SUM(B7:B24)</f>
        <v>171547.45379629204</v>
      </c>
      <c r="C26" s="103">
        <f>F26+I26</f>
        <v>66942.717716636413</v>
      </c>
      <c r="D26" s="104">
        <f>G26+J26</f>
        <v>104604.73607965563</v>
      </c>
      <c r="E26" s="102">
        <f>SUM(E7:E24)</f>
        <v>82858.154680808308</v>
      </c>
      <c r="F26" s="103">
        <f>SUM(F7:F24)</f>
        <v>35676.546071694524</v>
      </c>
      <c r="G26" s="104">
        <f>SUM(G7:G24)</f>
        <v>47181.608609113769</v>
      </c>
      <c r="H26" s="102">
        <f>I26+J26</f>
        <v>88689.299115483751</v>
      </c>
      <c r="I26" s="103">
        <f>SUM(I7:I24)</f>
        <v>31266.171644941885</v>
      </c>
      <c r="J26" s="104">
        <f>SUM(J7:J24)</f>
        <v>57423.127470541862</v>
      </c>
      <c r="K26" s="13"/>
      <c r="L26" s="188">
        <f>SUM(L7:L24)</f>
        <v>100</v>
      </c>
      <c r="M26" s="12">
        <f t="shared" ref="M26:T26" si="4">SUM(M7:M24)</f>
        <v>100</v>
      </c>
      <c r="N26" s="191">
        <f t="shared" si="4"/>
        <v>100</v>
      </c>
      <c r="O26" s="188">
        <f t="shared" si="4"/>
        <v>99.999999999999986</v>
      </c>
      <c r="P26" s="12">
        <f t="shared" si="4"/>
        <v>100.00000000000001</v>
      </c>
      <c r="Q26" s="191">
        <f t="shared" si="4"/>
        <v>100</v>
      </c>
      <c r="R26" s="188">
        <f t="shared" si="4"/>
        <v>100</v>
      </c>
      <c r="S26" s="12">
        <f t="shared" si="4"/>
        <v>100</v>
      </c>
      <c r="T26" s="191">
        <f t="shared" si="4"/>
        <v>100</v>
      </c>
    </row>
    <row r="27" spans="1:20" x14ac:dyDescent="0.25">
      <c r="A27" s="243" t="s">
        <v>144</v>
      </c>
      <c r="B27" s="72"/>
      <c r="C27" s="72"/>
      <c r="D27" s="72"/>
      <c r="E27" s="72"/>
      <c r="F27" s="72"/>
      <c r="G27" s="72"/>
    </row>
    <row r="29" spans="1:20" x14ac:dyDescent="0.25">
      <c r="B29" s="167"/>
    </row>
    <row r="30" spans="1:20" x14ac:dyDescent="0.25">
      <c r="B30" s="167"/>
    </row>
  </sheetData>
  <mergeCells count="7">
    <mergeCell ref="A4:A5"/>
    <mergeCell ref="L4:N4"/>
    <mergeCell ref="O4:Q4"/>
    <mergeCell ref="R4:T4"/>
    <mergeCell ref="B4:D4"/>
    <mergeCell ref="E4:G4"/>
    <mergeCell ref="H4:J4"/>
  </mergeCells>
  <pageMargins left="0.7" right="0.7" top="0.75" bottom="0.75" header="0.3" footer="0.3"/>
  <ignoredErrors>
    <ignoredError sqref="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opLeftCell="D5" zoomScaleNormal="55" workbookViewId="0">
      <selection activeCell="N10" sqref="N10"/>
    </sheetView>
  </sheetViews>
  <sheetFormatPr defaultColWidth="9.140625" defaultRowHeight="15" x14ac:dyDescent="0.2"/>
  <cols>
    <col min="1" max="1" width="63.42578125" style="105" customWidth="1"/>
    <col min="2" max="7" width="15.85546875" style="105" customWidth="1"/>
    <col min="8" max="8" width="9.140625" style="105"/>
    <col min="9" max="14" width="15.85546875" style="105" customWidth="1"/>
    <col min="15" max="16384" width="9.140625" style="105"/>
  </cols>
  <sheetData>
    <row r="1" spans="1:14" ht="15.75" x14ac:dyDescent="0.25">
      <c r="A1" s="9" t="s">
        <v>143</v>
      </c>
    </row>
    <row r="2" spans="1:14" x14ac:dyDescent="0.2">
      <c r="A2" s="11" t="s">
        <v>99</v>
      </c>
    </row>
    <row r="4" spans="1:14" ht="15.75" x14ac:dyDescent="0.2">
      <c r="A4" s="291" t="s">
        <v>112</v>
      </c>
      <c r="B4" s="293" t="s">
        <v>139</v>
      </c>
      <c r="C4" s="291"/>
      <c r="D4" s="291"/>
      <c r="E4" s="291"/>
      <c r="F4" s="291"/>
      <c r="G4" s="291"/>
      <c r="I4" s="292" t="s">
        <v>98</v>
      </c>
      <c r="J4" s="294"/>
      <c r="K4" s="294"/>
      <c r="L4" s="294"/>
      <c r="M4" s="294"/>
      <c r="N4" s="293"/>
    </row>
    <row r="5" spans="1:14" ht="60" x14ac:dyDescent="0.2">
      <c r="A5" s="292"/>
      <c r="B5" s="51" t="s">
        <v>118</v>
      </c>
      <c r="C5" s="53" t="s">
        <v>31</v>
      </c>
      <c r="D5" s="51" t="s">
        <v>18</v>
      </c>
      <c r="E5" s="53" t="s">
        <v>19</v>
      </c>
      <c r="F5" s="51" t="s">
        <v>20</v>
      </c>
      <c r="G5" s="51" t="s">
        <v>22</v>
      </c>
      <c r="I5" s="51" t="s">
        <v>118</v>
      </c>
      <c r="J5" s="53" t="s">
        <v>31</v>
      </c>
      <c r="K5" s="51" t="s">
        <v>18</v>
      </c>
      <c r="L5" s="53" t="s">
        <v>19</v>
      </c>
      <c r="M5" s="51" t="s">
        <v>20</v>
      </c>
      <c r="N5" s="51" t="s">
        <v>22</v>
      </c>
    </row>
    <row r="6" spans="1:14" ht="15.75" x14ac:dyDescent="0.2">
      <c r="A6" s="161"/>
      <c r="B6" s="162"/>
      <c r="C6" s="160"/>
      <c r="D6" s="8"/>
      <c r="E6" s="160"/>
      <c r="F6" s="8"/>
      <c r="G6" s="160"/>
      <c r="I6" s="194"/>
      <c r="J6" s="171"/>
      <c r="K6" s="8"/>
      <c r="L6" s="171"/>
      <c r="M6" s="8"/>
      <c r="N6" s="171"/>
    </row>
    <row r="7" spans="1:14" ht="31.5" x14ac:dyDescent="0.25">
      <c r="A7" s="57" t="s">
        <v>34</v>
      </c>
      <c r="B7" s="163"/>
      <c r="C7" s="106"/>
      <c r="D7" s="107"/>
      <c r="E7" s="106"/>
      <c r="F7" s="107"/>
      <c r="G7" s="106"/>
      <c r="I7" s="195"/>
      <c r="J7" s="106"/>
      <c r="K7" s="107"/>
      <c r="L7" s="106"/>
      <c r="M7" s="107"/>
      <c r="N7" s="106"/>
    </row>
    <row r="8" spans="1:14" x14ac:dyDescent="0.2">
      <c r="A8" s="50" t="s">
        <v>35</v>
      </c>
      <c r="B8" s="164"/>
      <c r="C8" s="59"/>
      <c r="D8" s="108"/>
      <c r="E8" s="59"/>
      <c r="F8" s="108"/>
      <c r="G8" s="59"/>
      <c r="I8" s="196"/>
      <c r="J8" s="59"/>
      <c r="K8" s="108"/>
      <c r="L8" s="59"/>
      <c r="M8" s="108"/>
      <c r="N8" s="59"/>
    </row>
    <row r="9" spans="1:14" x14ac:dyDescent="0.2">
      <c r="A9" s="32" t="s">
        <v>36</v>
      </c>
      <c r="B9" s="13"/>
      <c r="C9" s="23"/>
      <c r="D9" s="13"/>
      <c r="E9" s="23"/>
      <c r="F9" s="13"/>
      <c r="G9" s="23"/>
      <c r="I9" s="60"/>
      <c r="J9" s="23"/>
      <c r="K9" s="13"/>
      <c r="L9" s="23"/>
      <c r="M9" s="13"/>
      <c r="N9" s="23"/>
    </row>
    <row r="10" spans="1:14" x14ac:dyDescent="0.2">
      <c r="A10" s="92" t="s">
        <v>37</v>
      </c>
      <c r="B10" s="13">
        <f>SUM(C10:G10)</f>
        <v>8345.1675586805777</v>
      </c>
      <c r="C10" s="23">
        <v>38.320196103571803</v>
      </c>
      <c r="D10" s="23">
        <v>2366.6871833994801</v>
      </c>
      <c r="E10" s="23">
        <v>289.98932708431499</v>
      </c>
      <c r="F10" s="23">
        <v>5650.1708520932107</v>
      </c>
      <c r="G10" s="23">
        <v>0</v>
      </c>
      <c r="I10" s="174">
        <f>((B10/B$25)*100)</f>
        <v>6.8027000492162006</v>
      </c>
      <c r="J10" s="24">
        <f t="shared" ref="J10:N23" si="0">((C10/C$25)*100)</f>
        <v>4.8175705347311339</v>
      </c>
      <c r="K10" s="24">
        <f t="shared" si="0"/>
        <v>8.1475089551928015</v>
      </c>
      <c r="L10" s="24">
        <f t="shared" si="0"/>
        <v>3.4543150435248706</v>
      </c>
      <c r="M10" s="24">
        <f t="shared" si="0"/>
        <v>7.5438959425254675</v>
      </c>
      <c r="N10" s="24">
        <f t="shared" si="0"/>
        <v>0</v>
      </c>
    </row>
    <row r="11" spans="1:14" x14ac:dyDescent="0.2">
      <c r="A11" s="92" t="s">
        <v>38</v>
      </c>
      <c r="B11" s="13">
        <f>SUM(C11:G11)</f>
        <v>70.300256000000005</v>
      </c>
      <c r="C11" s="23">
        <v>70.300256000000005</v>
      </c>
      <c r="D11" s="23">
        <v>0</v>
      </c>
      <c r="E11" s="23">
        <v>0</v>
      </c>
      <c r="F11" s="23">
        <v>0</v>
      </c>
      <c r="G11" s="23">
        <v>0</v>
      </c>
      <c r="I11" s="174">
        <f t="shared" ref="I11:I23" si="1">((B11/B$25)*100)</f>
        <v>5.7306405364342734E-2</v>
      </c>
      <c r="J11" s="24">
        <f t="shared" si="0"/>
        <v>8.8380665113059731</v>
      </c>
      <c r="K11" s="24">
        <v>0</v>
      </c>
      <c r="L11" s="24">
        <f t="shared" si="0"/>
        <v>0</v>
      </c>
      <c r="M11" s="24">
        <f t="shared" si="0"/>
        <v>0</v>
      </c>
      <c r="N11" s="24">
        <v>0</v>
      </c>
    </row>
    <row r="12" spans="1:14" x14ac:dyDescent="0.2">
      <c r="A12" s="32" t="s">
        <v>39</v>
      </c>
      <c r="B12" s="13">
        <f>SUM(C12:G12)</f>
        <v>7422.151976649242</v>
      </c>
      <c r="C12" s="23">
        <v>27.972932898938598</v>
      </c>
      <c r="D12" s="23">
        <v>2359.0508180034699</v>
      </c>
      <c r="E12" s="23">
        <v>289.05364598621304</v>
      </c>
      <c r="F12" s="23">
        <v>4746.0745797606205</v>
      </c>
      <c r="G12" s="23">
        <v>0</v>
      </c>
      <c r="I12" s="174">
        <f t="shared" si="1"/>
        <v>6.0502887763256377</v>
      </c>
      <c r="J12" s="24">
        <f t="shared" si="0"/>
        <v>3.5167246258266593</v>
      </c>
      <c r="K12" s="24">
        <f t="shared" si="0"/>
        <v>8.1212201596622702</v>
      </c>
      <c r="L12" s="24">
        <f t="shared" si="0"/>
        <v>3.4431693323167623</v>
      </c>
      <c r="M12" s="24">
        <f t="shared" si="0"/>
        <v>6.3367805509660284</v>
      </c>
      <c r="N12" s="24">
        <f t="shared" si="0"/>
        <v>0</v>
      </c>
    </row>
    <row r="13" spans="1:14" x14ac:dyDescent="0.2">
      <c r="A13" s="50" t="s">
        <v>40</v>
      </c>
      <c r="B13" s="13"/>
      <c r="C13" s="23"/>
      <c r="D13" s="23"/>
      <c r="E13" s="23"/>
      <c r="F13" s="23"/>
      <c r="G13" s="23"/>
      <c r="I13" s="174">
        <f t="shared" si="1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</row>
    <row r="14" spans="1:14" x14ac:dyDescent="0.2">
      <c r="A14" s="32" t="s">
        <v>41</v>
      </c>
      <c r="B14" s="13">
        <f>SUM(C14:G14)</f>
        <v>25639.273610594297</v>
      </c>
      <c r="C14" s="23">
        <v>360.28847116576804</v>
      </c>
      <c r="D14" s="23">
        <v>5739.9601528786698</v>
      </c>
      <c r="E14" s="23">
        <v>2173.5209570347688</v>
      </c>
      <c r="F14" s="23">
        <v>12311.54840851575</v>
      </c>
      <c r="G14" s="23">
        <v>5053.9556209993398</v>
      </c>
      <c r="I14" s="174">
        <f t="shared" si="1"/>
        <v>20.900273916157744</v>
      </c>
      <c r="J14" s="24">
        <f t="shared" si="0"/>
        <v>45.295048021159445</v>
      </c>
      <c r="K14" s="24">
        <f t="shared" si="0"/>
        <v>19.760269576841232</v>
      </c>
      <c r="L14" s="24">
        <f t="shared" si="0"/>
        <v>25.890698167380489</v>
      </c>
      <c r="M14" s="24">
        <f t="shared" si="0"/>
        <v>16.43791710312615</v>
      </c>
      <c r="N14" s="24">
        <f t="shared" si="0"/>
        <v>52.983746147949205</v>
      </c>
    </row>
    <row r="15" spans="1:14" x14ac:dyDescent="0.2">
      <c r="A15" s="33" t="s">
        <v>42</v>
      </c>
      <c r="B15" s="13"/>
      <c r="C15" s="23"/>
      <c r="D15" s="23"/>
      <c r="E15" s="23"/>
      <c r="F15" s="23"/>
      <c r="G15" s="23"/>
      <c r="I15" s="174"/>
      <c r="J15" s="24"/>
      <c r="K15" s="24"/>
      <c r="L15" s="24"/>
      <c r="M15" s="24"/>
      <c r="N15" s="24"/>
    </row>
    <row r="16" spans="1:14" ht="15.75" x14ac:dyDescent="0.25">
      <c r="A16" s="57" t="s">
        <v>43</v>
      </c>
      <c r="B16" s="13"/>
      <c r="C16" s="23"/>
      <c r="D16" s="23"/>
      <c r="E16" s="23"/>
      <c r="F16" s="23"/>
      <c r="G16" s="23"/>
      <c r="I16" s="174"/>
      <c r="J16" s="24"/>
      <c r="K16" s="24"/>
      <c r="L16" s="24"/>
      <c r="M16" s="24"/>
      <c r="N16" s="24"/>
    </row>
    <row r="17" spans="1:14" x14ac:dyDescent="0.2">
      <c r="A17" s="50" t="s">
        <v>44</v>
      </c>
      <c r="B17" s="13"/>
      <c r="C17" s="23"/>
      <c r="D17" s="23"/>
      <c r="E17" s="23"/>
      <c r="F17" s="23"/>
      <c r="G17" s="23"/>
      <c r="I17" s="174"/>
      <c r="J17" s="24"/>
      <c r="K17" s="24"/>
      <c r="L17" s="24"/>
      <c r="M17" s="24"/>
      <c r="N17" s="24"/>
    </row>
    <row r="18" spans="1:14" x14ac:dyDescent="0.2">
      <c r="A18" s="33" t="s">
        <v>45</v>
      </c>
      <c r="B18" s="13">
        <f t="shared" ref="B18" si="2">SUM(C18:G18)</f>
        <v>3708.5754445156508</v>
      </c>
      <c r="C18" s="23">
        <v>193.29908346503902</v>
      </c>
      <c r="D18" s="23">
        <v>1626.4022801680601</v>
      </c>
      <c r="E18" s="23">
        <v>266.82413977549584</v>
      </c>
      <c r="F18" s="23">
        <v>1055.688619068409</v>
      </c>
      <c r="G18" s="23">
        <v>566.36132203864702</v>
      </c>
      <c r="I18" s="174">
        <f t="shared" si="1"/>
        <v>3.0231060289120628</v>
      </c>
      <c r="J18" s="24">
        <f t="shared" si="0"/>
        <v>24.301336203363181</v>
      </c>
      <c r="K18" s="24">
        <f t="shared" si="0"/>
        <v>5.5990192685209497</v>
      </c>
      <c r="L18" s="24">
        <f t="shared" si="0"/>
        <v>3.1783743535295472</v>
      </c>
      <c r="M18" s="24">
        <f t="shared" si="0"/>
        <v>1.4095158002186909</v>
      </c>
      <c r="N18" s="24">
        <f t="shared" si="0"/>
        <v>5.937516425793028</v>
      </c>
    </row>
    <row r="19" spans="1:14" x14ac:dyDescent="0.2">
      <c r="A19" s="32" t="s">
        <v>46</v>
      </c>
      <c r="B19" s="13"/>
      <c r="C19" s="23"/>
      <c r="D19" s="23"/>
      <c r="E19" s="23"/>
      <c r="F19" s="23"/>
      <c r="G19" s="23"/>
      <c r="I19" s="174"/>
      <c r="J19" s="24"/>
      <c r="K19" s="24"/>
      <c r="L19" s="24"/>
      <c r="M19" s="24"/>
      <c r="N19" s="24"/>
    </row>
    <row r="20" spans="1:14" x14ac:dyDescent="0.2">
      <c r="A20" s="32" t="s">
        <v>47</v>
      </c>
      <c r="B20" s="13">
        <f t="shared" ref="B20:B22" si="3">SUM(C20:G20)</f>
        <v>2615.6930826355529</v>
      </c>
      <c r="C20" s="23">
        <v>1.6266747202705201</v>
      </c>
      <c r="D20" s="23">
        <v>544.93605863089897</v>
      </c>
      <c r="E20" s="23">
        <v>118.7472603792</v>
      </c>
      <c r="F20" s="23">
        <v>1376.1668737105101</v>
      </c>
      <c r="G20" s="23">
        <v>574.21621519467294</v>
      </c>
      <c r="I20" s="174">
        <f t="shared" si="1"/>
        <v>2.1322250676045931</v>
      </c>
      <c r="J20" s="24">
        <f t="shared" si="0"/>
        <v>0.20450365600391124</v>
      </c>
      <c r="K20" s="24">
        <f t="shared" si="0"/>
        <v>1.8759857444807484</v>
      </c>
      <c r="L20" s="24">
        <f t="shared" si="0"/>
        <v>1.4145018784983479</v>
      </c>
      <c r="M20" s="24">
        <f t="shared" si="0"/>
        <v>1.8374063309920259</v>
      </c>
      <c r="N20" s="24">
        <f t="shared" si="0"/>
        <v>6.0198641344410611</v>
      </c>
    </row>
    <row r="21" spans="1:14" x14ac:dyDescent="0.2">
      <c r="A21" s="92" t="s">
        <v>48</v>
      </c>
      <c r="B21" s="13">
        <f t="shared" si="3"/>
        <v>7497.3328744919345</v>
      </c>
      <c r="C21" s="23">
        <v>4.6625202082580897</v>
      </c>
      <c r="D21" s="23">
        <v>1561.9443481316</v>
      </c>
      <c r="E21" s="23">
        <v>340.36399182574701</v>
      </c>
      <c r="F21" s="23">
        <v>3944.4922692002801</v>
      </c>
      <c r="G21" s="23">
        <v>1645.86974512605</v>
      </c>
      <c r="I21" s="174">
        <f t="shared" si="1"/>
        <v>6.1115737168446111</v>
      </c>
      <c r="J21" s="24">
        <f t="shared" si="0"/>
        <v>0.586166623787162</v>
      </c>
      <c r="K21" s="24">
        <f t="shared" si="0"/>
        <v>5.3771177083215491</v>
      </c>
      <c r="L21" s="24">
        <f t="shared" si="0"/>
        <v>4.054371480009709</v>
      </c>
      <c r="M21" s="24">
        <f t="shared" si="0"/>
        <v>5.2665379514885107</v>
      </c>
      <c r="N21" s="24">
        <f t="shared" si="0"/>
        <v>17.254671648878709</v>
      </c>
    </row>
    <row r="22" spans="1:14" x14ac:dyDescent="0.2">
      <c r="A22" s="92" t="s">
        <v>49</v>
      </c>
      <c r="B22" s="13">
        <f t="shared" si="3"/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I22" s="174"/>
      <c r="J22" s="24"/>
      <c r="K22" s="24"/>
      <c r="L22" s="24"/>
      <c r="M22" s="24"/>
      <c r="N22" s="24"/>
    </row>
    <row r="23" spans="1:14" x14ac:dyDescent="0.2">
      <c r="A23" s="33" t="s">
        <v>50</v>
      </c>
      <c r="B23" s="13">
        <f>SUM(C23:G23)</f>
        <v>67375.847711976967</v>
      </c>
      <c r="C23" s="23">
        <v>98.955606012400295</v>
      </c>
      <c r="D23" s="23">
        <v>14849.0042106002</v>
      </c>
      <c r="E23" s="23">
        <v>4916.4884954817799</v>
      </c>
      <c r="F23" s="23">
        <v>45813.111688789599</v>
      </c>
      <c r="G23" s="23">
        <v>1698.2877110929799</v>
      </c>
      <c r="I23" s="174">
        <f t="shared" si="1"/>
        <v>54.922526039574812</v>
      </c>
      <c r="J23" s="24">
        <f t="shared" si="0"/>
        <v>12.440583823822536</v>
      </c>
      <c r="K23" s="24">
        <f t="shared" si="0"/>
        <v>51.118878586980458</v>
      </c>
      <c r="L23" s="24">
        <f t="shared" si="0"/>
        <v>58.56456974474029</v>
      </c>
      <c r="M23" s="24">
        <f t="shared" si="0"/>
        <v>61.167946320683129</v>
      </c>
      <c r="N23" s="24">
        <f t="shared" si="0"/>
        <v>17.804201642937993</v>
      </c>
    </row>
    <row r="24" spans="1:14" ht="15.75" x14ac:dyDescent="0.25">
      <c r="A24" s="57"/>
      <c r="B24" s="165"/>
      <c r="C24" s="166"/>
      <c r="D24" s="107"/>
      <c r="E24" s="166"/>
      <c r="F24" s="107"/>
      <c r="G24" s="166"/>
      <c r="I24" s="197"/>
      <c r="J24" s="193"/>
      <c r="K24" s="192"/>
      <c r="L24" s="193"/>
      <c r="M24" s="192"/>
      <c r="N24" s="193"/>
    </row>
    <row r="25" spans="1:14" ht="15.75" x14ac:dyDescent="0.25">
      <c r="A25" s="112" t="s">
        <v>104</v>
      </c>
      <c r="B25" s="26">
        <f t="shared" ref="B25:G25" si="4">SUM(B7:B23)</f>
        <v>122674.34251554421</v>
      </c>
      <c r="C25" s="26">
        <f t="shared" si="4"/>
        <v>795.42574057424633</v>
      </c>
      <c r="D25" s="26">
        <f t="shared" si="4"/>
        <v>29047.985051812379</v>
      </c>
      <c r="E25" s="26">
        <f t="shared" si="4"/>
        <v>8394.9878175675185</v>
      </c>
      <c r="F25" s="26">
        <f t="shared" si="4"/>
        <v>74897.253291138375</v>
      </c>
      <c r="G25" s="26">
        <f t="shared" si="4"/>
        <v>9538.6906144516906</v>
      </c>
      <c r="I25" s="27">
        <f t="shared" ref="I25:N25" si="5">SUM(I7:I23)</f>
        <v>100</v>
      </c>
      <c r="J25" s="27">
        <f t="shared" si="5"/>
        <v>100</v>
      </c>
      <c r="K25" s="27">
        <f t="shared" si="5"/>
        <v>100</v>
      </c>
      <c r="L25" s="27">
        <f t="shared" si="5"/>
        <v>100.00000000000001</v>
      </c>
      <c r="M25" s="27">
        <f t="shared" si="5"/>
        <v>100</v>
      </c>
      <c r="N25" s="27">
        <f t="shared" si="5"/>
        <v>100</v>
      </c>
    </row>
    <row r="26" spans="1:14" ht="15.75" x14ac:dyDescent="0.25">
      <c r="A26" s="243" t="s">
        <v>147</v>
      </c>
    </row>
    <row r="27" spans="1:14" ht="15.75" x14ac:dyDescent="0.25">
      <c r="A27" s="72" t="s">
        <v>133</v>
      </c>
    </row>
    <row r="28" spans="1:14" x14ac:dyDescent="0.2">
      <c r="A28" s="107"/>
      <c r="B28" s="107"/>
      <c r="C28" s="107"/>
      <c r="D28" s="107"/>
      <c r="E28" s="107"/>
      <c r="F28" s="107"/>
      <c r="G28" s="107"/>
    </row>
    <row r="29" spans="1:14" x14ac:dyDescent="0.2">
      <c r="B29" s="110"/>
      <c r="D29" s="110"/>
      <c r="E29" s="110"/>
      <c r="F29" s="110"/>
      <c r="G29" s="110"/>
    </row>
    <row r="30" spans="1:14" x14ac:dyDescent="0.2">
      <c r="B30" s="110"/>
      <c r="D30" s="110"/>
      <c r="E30" s="110"/>
      <c r="F30" s="110"/>
      <c r="G30" s="110"/>
    </row>
    <row r="31" spans="1:14" x14ac:dyDescent="0.2">
      <c r="B31" s="110"/>
      <c r="D31" s="110"/>
      <c r="E31" s="110"/>
      <c r="F31" s="110"/>
      <c r="G31" s="110"/>
    </row>
    <row r="32" spans="1:14" x14ac:dyDescent="0.2">
      <c r="B32" s="110"/>
      <c r="D32" s="110"/>
      <c r="E32" s="110"/>
      <c r="F32" s="110"/>
      <c r="G32" s="110"/>
    </row>
    <row r="33" spans="2:7" x14ac:dyDescent="0.2">
      <c r="B33" s="110"/>
      <c r="D33" s="110"/>
      <c r="E33" s="110"/>
      <c r="F33" s="110"/>
      <c r="G33" s="110"/>
    </row>
    <row r="34" spans="2:7" x14ac:dyDescent="0.2">
      <c r="B34" s="110"/>
      <c r="D34" s="110"/>
      <c r="E34" s="110"/>
      <c r="F34" s="110"/>
      <c r="G34" s="110"/>
    </row>
    <row r="35" spans="2:7" x14ac:dyDescent="0.2">
      <c r="B35" s="110"/>
      <c r="D35" s="110"/>
      <c r="E35" s="110"/>
      <c r="F35" s="110"/>
      <c r="G35" s="110"/>
    </row>
    <row r="36" spans="2:7" x14ac:dyDescent="0.2">
      <c r="D36" s="111"/>
    </row>
  </sheetData>
  <mergeCells count="3">
    <mergeCell ref="A4:A5"/>
    <mergeCell ref="B4:G4"/>
    <mergeCell ref="I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opLeftCell="D2" zoomScale="125" zoomScaleNormal="60" workbookViewId="0">
      <selection activeCell="O2" sqref="O2"/>
    </sheetView>
  </sheetViews>
  <sheetFormatPr defaultColWidth="9.140625" defaultRowHeight="15" x14ac:dyDescent="0.2"/>
  <cols>
    <col min="1" max="1" width="58.42578125" style="11" customWidth="1"/>
    <col min="2" max="10" width="13.85546875" style="11" customWidth="1"/>
    <col min="11" max="13" width="9.140625" style="11"/>
    <col min="14" max="14" width="13.42578125" style="11" customWidth="1"/>
    <col min="15" max="16" width="9.140625" style="11"/>
    <col min="17" max="17" width="12.28515625" style="11" customWidth="1"/>
    <col min="18" max="19" width="9.140625" style="11"/>
    <col min="20" max="20" width="13.140625" style="11" customWidth="1"/>
    <col min="21" max="16384" width="9.140625" style="11"/>
  </cols>
  <sheetData>
    <row r="1" spans="1:20" ht="15.75" x14ac:dyDescent="0.25">
      <c r="A1" s="9" t="s">
        <v>117</v>
      </c>
    </row>
    <row r="2" spans="1:20" x14ac:dyDescent="0.2">
      <c r="A2" s="11" t="s">
        <v>99</v>
      </c>
    </row>
    <row r="4" spans="1:20" s="108" customFormat="1" ht="18.75" customHeight="1" x14ac:dyDescent="0.2">
      <c r="A4" s="298" t="s">
        <v>116</v>
      </c>
      <c r="B4" s="297" t="s">
        <v>102</v>
      </c>
      <c r="C4" s="273"/>
      <c r="D4" s="295"/>
      <c r="E4" s="295" t="s">
        <v>96</v>
      </c>
      <c r="F4" s="296"/>
      <c r="G4" s="297"/>
      <c r="H4" s="295" t="s">
        <v>97</v>
      </c>
      <c r="I4" s="296"/>
      <c r="J4" s="297"/>
      <c r="L4" s="273" t="s">
        <v>102</v>
      </c>
      <c r="M4" s="273"/>
      <c r="N4" s="295"/>
      <c r="O4" s="295" t="s">
        <v>96</v>
      </c>
      <c r="P4" s="296"/>
      <c r="Q4" s="297"/>
      <c r="R4" s="295" t="s">
        <v>97</v>
      </c>
      <c r="S4" s="296"/>
      <c r="T4" s="297"/>
    </row>
    <row r="5" spans="1:20" s="113" customFormat="1" ht="30" x14ac:dyDescent="0.25">
      <c r="A5" s="299"/>
      <c r="B5" s="52" t="s">
        <v>104</v>
      </c>
      <c r="C5" s="52" t="s">
        <v>94</v>
      </c>
      <c r="D5" s="75" t="s">
        <v>95</v>
      </c>
      <c r="E5" s="75" t="s">
        <v>104</v>
      </c>
      <c r="F5" s="53" t="s">
        <v>94</v>
      </c>
      <c r="G5" s="52" t="s">
        <v>95</v>
      </c>
      <c r="H5" s="75" t="s">
        <v>104</v>
      </c>
      <c r="I5" s="53" t="s">
        <v>94</v>
      </c>
      <c r="J5" s="52" t="s">
        <v>95</v>
      </c>
      <c r="L5" s="51" t="s">
        <v>104</v>
      </c>
      <c r="M5" s="52" t="s">
        <v>94</v>
      </c>
      <c r="N5" s="75" t="s">
        <v>95</v>
      </c>
      <c r="O5" s="75" t="s">
        <v>104</v>
      </c>
      <c r="P5" s="53" t="s">
        <v>94</v>
      </c>
      <c r="Q5" s="52" t="s">
        <v>95</v>
      </c>
      <c r="R5" s="75" t="s">
        <v>104</v>
      </c>
      <c r="S5" s="53" t="s">
        <v>94</v>
      </c>
      <c r="T5" s="52" t="s">
        <v>95</v>
      </c>
    </row>
    <row r="6" spans="1:20" ht="20.25" customHeight="1" x14ac:dyDescent="0.25">
      <c r="A6" s="40" t="s">
        <v>64</v>
      </c>
      <c r="B6" s="108"/>
      <c r="C6" s="108"/>
      <c r="D6" s="108"/>
      <c r="E6" s="56"/>
      <c r="F6" s="108"/>
      <c r="G6" s="55"/>
      <c r="H6" s="56"/>
      <c r="I6" s="108"/>
      <c r="J6" s="55"/>
      <c r="L6" s="56"/>
      <c r="M6" s="108"/>
      <c r="N6" s="108"/>
      <c r="O6" s="56"/>
      <c r="P6" s="108"/>
      <c r="Q6" s="55"/>
      <c r="R6" s="56"/>
      <c r="S6" s="108"/>
      <c r="T6" s="55"/>
    </row>
    <row r="7" spans="1:20" ht="20.25" customHeight="1" x14ac:dyDescent="0.2">
      <c r="A7" s="33" t="s">
        <v>53</v>
      </c>
      <c r="B7" s="108"/>
      <c r="C7" s="108"/>
      <c r="D7" s="108"/>
      <c r="E7" s="56"/>
      <c r="F7" s="108"/>
      <c r="G7" s="55"/>
      <c r="H7" s="56"/>
      <c r="I7" s="108"/>
      <c r="J7" s="55"/>
      <c r="L7" s="200"/>
      <c r="M7" s="198"/>
      <c r="N7" s="198"/>
      <c r="O7" s="200"/>
      <c r="P7" s="198"/>
      <c r="Q7" s="201"/>
      <c r="R7" s="200"/>
      <c r="S7" s="198"/>
      <c r="T7" s="201"/>
    </row>
    <row r="8" spans="1:20" ht="20.25" customHeight="1" x14ac:dyDescent="0.2">
      <c r="A8" s="32" t="s">
        <v>54</v>
      </c>
      <c r="B8" s="117">
        <f>C8+D8</f>
        <v>11090.9207358079</v>
      </c>
      <c r="C8" s="115">
        <f t="shared" ref="C8:D10" si="0">F8+I8</f>
        <v>3439.8790104905102</v>
      </c>
      <c r="D8" s="115">
        <f t="shared" si="0"/>
        <v>7651.04172531739</v>
      </c>
      <c r="E8" s="114">
        <f>SUM(F8:G8)</f>
        <v>5505.5068264456004</v>
      </c>
      <c r="F8" s="117">
        <v>1856.5552466895001</v>
      </c>
      <c r="G8" s="118">
        <v>3648.9515797561003</v>
      </c>
      <c r="H8" s="114">
        <f>SUM(I8:J8)</f>
        <v>5585.4139093622998</v>
      </c>
      <c r="I8" s="117">
        <v>1583.3237638010098</v>
      </c>
      <c r="J8" s="118">
        <v>4002.0901455612898</v>
      </c>
      <c r="L8" s="200">
        <f>((B8/B$23)*100)</f>
        <v>6.4652202585169878</v>
      </c>
      <c r="M8" s="198">
        <f t="shared" ref="M8:T21" si="1">((C8/C$23)*100)</f>
        <v>5.1385410210730686</v>
      </c>
      <c r="N8" s="198">
        <f t="shared" si="1"/>
        <v>7.3142402648874656</v>
      </c>
      <c r="O8" s="200">
        <f>(E8/E$23)*100</f>
        <v>6.6444960639713866</v>
      </c>
      <c r="P8" s="198">
        <f t="shared" si="1"/>
        <v>5.2038536548875136</v>
      </c>
      <c r="Q8" s="201">
        <f t="shared" si="1"/>
        <v>7.7338430954880302</v>
      </c>
      <c r="R8" s="200">
        <f t="shared" si="1"/>
        <v>6.2977314795209471</v>
      </c>
      <c r="S8" s="198">
        <f t="shared" si="1"/>
        <v>5.0640154534466362</v>
      </c>
      <c r="T8" s="201">
        <f t="shared" si="1"/>
        <v>6.9694743596373874</v>
      </c>
    </row>
    <row r="9" spans="1:20" ht="37.5" customHeight="1" x14ac:dyDescent="0.2">
      <c r="A9" s="32" t="s">
        <v>55</v>
      </c>
      <c r="B9" s="117">
        <f>C9+D9</f>
        <v>3958.9644958098033</v>
      </c>
      <c r="C9" s="115">
        <f t="shared" si="0"/>
        <v>1174.4661951484029</v>
      </c>
      <c r="D9" s="115">
        <f t="shared" si="0"/>
        <v>2784.4983006614002</v>
      </c>
      <c r="E9" s="114">
        <f t="shared" ref="E9:E21" si="2">SUM(F9:G9)</f>
        <v>2015.660192860531</v>
      </c>
      <c r="F9" s="117">
        <v>655.53592661639095</v>
      </c>
      <c r="G9" s="118">
        <v>1360.12426624414</v>
      </c>
      <c r="H9" s="114">
        <f t="shared" ref="H9:H21" si="3">SUM(I9:J9)</f>
        <v>1943.3043029492719</v>
      </c>
      <c r="I9" s="117">
        <v>518.93026853201195</v>
      </c>
      <c r="J9" s="118">
        <v>1424.37403441726</v>
      </c>
      <c r="L9" s="200">
        <f t="shared" ref="L9:L21" si="4">((B9/B$23)*100)</f>
        <v>2.3077955447307201</v>
      </c>
      <c r="M9" s="198">
        <f t="shared" si="1"/>
        <v>1.7544345900622558</v>
      </c>
      <c r="N9" s="198">
        <f t="shared" si="1"/>
        <v>2.6619237378898841</v>
      </c>
      <c r="O9" s="200">
        <f t="shared" ref="O9:O21" si="5">(E9/E$23)*100</f>
        <v>2.4326636293378758</v>
      </c>
      <c r="P9" s="198">
        <f t="shared" si="1"/>
        <v>1.8374422380996371</v>
      </c>
      <c r="Q9" s="201">
        <f t="shared" si="1"/>
        <v>2.8827424633025864</v>
      </c>
      <c r="R9" s="200">
        <f t="shared" si="1"/>
        <v>2.1911372875084618</v>
      </c>
      <c r="S9" s="198">
        <f t="shared" si="1"/>
        <v>1.6597179674728795</v>
      </c>
      <c r="T9" s="201">
        <f t="shared" si="1"/>
        <v>2.4804884323793965</v>
      </c>
    </row>
    <row r="10" spans="1:20" ht="20.25" customHeight="1" x14ac:dyDescent="0.2">
      <c r="A10" s="33" t="s">
        <v>56</v>
      </c>
      <c r="B10" s="117">
        <f>C10+D10</f>
        <v>10057.905618186549</v>
      </c>
      <c r="C10" s="115">
        <f t="shared" si="0"/>
        <v>3064.0382844169499</v>
      </c>
      <c r="D10" s="115">
        <f t="shared" si="0"/>
        <v>6993.8673337696</v>
      </c>
      <c r="E10" s="114">
        <f t="shared" si="2"/>
        <v>5046.5903915469498</v>
      </c>
      <c r="F10" s="117">
        <v>1677.0751751512798</v>
      </c>
      <c r="G10" s="118">
        <v>3369.51521639567</v>
      </c>
      <c r="H10" s="114">
        <f t="shared" si="3"/>
        <v>5011.3152266396</v>
      </c>
      <c r="I10" s="117">
        <v>1386.96310926567</v>
      </c>
      <c r="J10" s="118">
        <v>3624.35211737393</v>
      </c>
      <c r="L10" s="200">
        <f t="shared" si="4"/>
        <v>5.8630457028701102</v>
      </c>
      <c r="M10" s="198">
        <f t="shared" si="1"/>
        <v>4.5771047082175516</v>
      </c>
      <c r="N10" s="198">
        <f t="shared" si="1"/>
        <v>6.6859949136947998</v>
      </c>
      <c r="O10" s="200">
        <f t="shared" si="5"/>
        <v>6.0906381646897509</v>
      </c>
      <c r="P10" s="198">
        <f t="shared" si="1"/>
        <v>4.7007778493497723</v>
      </c>
      <c r="Q10" s="201">
        <f t="shared" si="1"/>
        <v>7.1415861301194195</v>
      </c>
      <c r="R10" s="200">
        <f t="shared" si="1"/>
        <v>5.6504169912475</v>
      </c>
      <c r="S10" s="198">
        <f t="shared" si="1"/>
        <v>4.4359863593662743</v>
      </c>
      <c r="T10" s="201">
        <f t="shared" si="1"/>
        <v>6.3116592164598559</v>
      </c>
    </row>
    <row r="11" spans="1:20" ht="20.25" customHeight="1" x14ac:dyDescent="0.2">
      <c r="A11" s="33" t="s">
        <v>57</v>
      </c>
      <c r="B11" s="117"/>
      <c r="C11" s="115"/>
      <c r="D11" s="115"/>
      <c r="E11" s="114"/>
      <c r="F11" s="117"/>
      <c r="G11" s="118"/>
      <c r="H11" s="114"/>
      <c r="I11" s="117"/>
      <c r="J11" s="118"/>
      <c r="L11" s="200"/>
      <c r="M11" s="198"/>
      <c r="N11" s="198"/>
      <c r="O11" s="200"/>
      <c r="P11" s="198"/>
      <c r="Q11" s="201"/>
      <c r="R11" s="200"/>
      <c r="S11" s="198"/>
      <c r="T11" s="201"/>
    </row>
    <row r="12" spans="1:20" ht="20.25" customHeight="1" x14ac:dyDescent="0.2">
      <c r="A12" s="32" t="s">
        <v>58</v>
      </c>
      <c r="B12" s="117">
        <f>C12+D12</f>
        <v>34047.611455735234</v>
      </c>
      <c r="C12" s="115">
        <f>F12+I12</f>
        <v>9038.5742541938307</v>
      </c>
      <c r="D12" s="115">
        <f>G12+J12</f>
        <v>25009.037201541403</v>
      </c>
      <c r="E12" s="114">
        <f t="shared" si="2"/>
        <v>16355.025070075262</v>
      </c>
      <c r="F12" s="117">
        <v>4676.7309525466608</v>
      </c>
      <c r="G12" s="118">
        <v>11678.294117528601</v>
      </c>
      <c r="H12" s="114">
        <f t="shared" si="3"/>
        <v>17692.586385659968</v>
      </c>
      <c r="I12" s="117">
        <v>4361.8433016471699</v>
      </c>
      <c r="J12" s="118">
        <v>13330.7430840128</v>
      </c>
      <c r="L12" s="200">
        <f t="shared" si="4"/>
        <v>19.847342937637528</v>
      </c>
      <c r="M12" s="198">
        <f t="shared" si="1"/>
        <v>13.501952956934691</v>
      </c>
      <c r="N12" s="198">
        <f t="shared" si="1"/>
        <v>23.908130873249743</v>
      </c>
      <c r="O12" s="200">
        <f t="shared" si="5"/>
        <v>19.738582319482337</v>
      </c>
      <c r="P12" s="198">
        <f t="shared" si="1"/>
        <v>13.108698760099841</v>
      </c>
      <c r="Q12" s="201">
        <f t="shared" si="1"/>
        <v>24.751793043514162</v>
      </c>
      <c r="R12" s="200">
        <f t="shared" si="1"/>
        <v>19.948952762184096</v>
      </c>
      <c r="S12" s="198">
        <f t="shared" si="1"/>
        <v>13.950679191492268</v>
      </c>
      <c r="T12" s="201">
        <f t="shared" si="1"/>
        <v>23.214937380154971</v>
      </c>
    </row>
    <row r="13" spans="1:20" ht="7.5" customHeight="1" x14ac:dyDescent="0.2">
      <c r="A13" s="32"/>
      <c r="B13" s="117"/>
      <c r="C13" s="115"/>
      <c r="D13" s="115"/>
      <c r="E13" s="114"/>
      <c r="F13" s="117"/>
      <c r="G13" s="118"/>
      <c r="H13" s="114"/>
      <c r="I13" s="117"/>
      <c r="J13" s="118"/>
      <c r="L13" s="200"/>
      <c r="M13" s="198"/>
      <c r="N13" s="198"/>
      <c r="O13" s="200"/>
      <c r="P13" s="198"/>
      <c r="Q13" s="201"/>
      <c r="R13" s="200"/>
      <c r="S13" s="198"/>
      <c r="T13" s="201"/>
    </row>
    <row r="14" spans="1:20" ht="20.25" customHeight="1" x14ac:dyDescent="0.25">
      <c r="A14" s="40" t="s">
        <v>59</v>
      </c>
      <c r="B14" s="117"/>
      <c r="C14" s="115"/>
      <c r="D14" s="115"/>
      <c r="E14" s="114"/>
      <c r="F14" s="117"/>
      <c r="G14" s="118"/>
      <c r="H14" s="114"/>
      <c r="I14" s="117"/>
      <c r="J14" s="118"/>
      <c r="L14" s="200"/>
      <c r="M14" s="198"/>
      <c r="N14" s="198"/>
      <c r="O14" s="200"/>
      <c r="P14" s="198"/>
      <c r="Q14" s="201"/>
      <c r="R14" s="200"/>
      <c r="S14" s="198"/>
      <c r="T14" s="201"/>
    </row>
    <row r="15" spans="1:20" ht="20.25" customHeight="1" x14ac:dyDescent="0.2">
      <c r="A15" s="33" t="s">
        <v>60</v>
      </c>
      <c r="B15" s="117">
        <f>C15+D15</f>
        <v>2809.2672953432102</v>
      </c>
      <c r="C15" s="115">
        <f>F15+I15</f>
        <v>1603.9013157129662</v>
      </c>
      <c r="D15" s="115">
        <f>G15+J15</f>
        <v>1205.3659796302441</v>
      </c>
      <c r="E15" s="114">
        <f t="shared" si="2"/>
        <v>1249.286214439797</v>
      </c>
      <c r="F15" s="117">
        <v>930.457957693293</v>
      </c>
      <c r="G15" s="118">
        <v>318.828256746504</v>
      </c>
      <c r="H15" s="114">
        <f t="shared" si="3"/>
        <v>1559.9810809034129</v>
      </c>
      <c r="I15" s="117">
        <v>673.44335801967304</v>
      </c>
      <c r="J15" s="118">
        <v>886.53772288374</v>
      </c>
      <c r="L15" s="200">
        <f t="shared" si="4"/>
        <v>1.6376036094823945</v>
      </c>
      <c r="M15" s="198">
        <f t="shared" si="1"/>
        <v>2.3959309846100996</v>
      </c>
      <c r="N15" s="198">
        <f t="shared" si="1"/>
        <v>1.1523053590158436</v>
      </c>
      <c r="O15" s="200">
        <f t="shared" si="5"/>
        <v>1.5077408122983036</v>
      </c>
      <c r="P15" s="198">
        <f t="shared" si="1"/>
        <v>2.6080382215909408</v>
      </c>
      <c r="Q15" s="201">
        <f t="shared" si="1"/>
        <v>0.67574689830503298</v>
      </c>
      <c r="R15" s="200">
        <f t="shared" si="1"/>
        <v>1.7589281868967535</v>
      </c>
      <c r="S15" s="198">
        <f t="shared" si="1"/>
        <v>2.153904116139588</v>
      </c>
      <c r="T15" s="201">
        <f t="shared" si="1"/>
        <v>1.5438687545162688</v>
      </c>
    </row>
    <row r="16" spans="1:20" ht="7.5" customHeight="1" x14ac:dyDescent="0.2">
      <c r="A16" s="32"/>
      <c r="B16" s="117"/>
      <c r="C16" s="115"/>
      <c r="D16" s="115"/>
      <c r="E16" s="114"/>
      <c r="F16" s="117"/>
      <c r="G16" s="118"/>
      <c r="H16" s="114"/>
      <c r="I16" s="117"/>
      <c r="J16" s="118"/>
      <c r="L16" s="200"/>
      <c r="M16" s="198"/>
      <c r="N16" s="198"/>
      <c r="O16" s="200"/>
      <c r="P16" s="198"/>
      <c r="Q16" s="201"/>
      <c r="R16" s="200"/>
      <c r="S16" s="198"/>
      <c r="T16" s="201"/>
    </row>
    <row r="17" spans="1:20" ht="25.5" customHeight="1" x14ac:dyDescent="0.25">
      <c r="A17" s="40" t="s">
        <v>65</v>
      </c>
      <c r="B17" s="117"/>
      <c r="C17" s="115"/>
      <c r="D17" s="115"/>
      <c r="E17" s="114"/>
      <c r="F17" s="117"/>
      <c r="G17" s="118"/>
      <c r="H17" s="114"/>
      <c r="I17" s="117"/>
      <c r="J17" s="118"/>
      <c r="L17" s="200"/>
      <c r="M17" s="198"/>
      <c r="N17" s="198"/>
      <c r="O17" s="200"/>
      <c r="P17" s="198"/>
      <c r="Q17" s="201"/>
      <c r="R17" s="200"/>
      <c r="S17" s="198"/>
      <c r="T17" s="201"/>
    </row>
    <row r="18" spans="1:20" ht="20.25" customHeight="1" x14ac:dyDescent="0.2">
      <c r="A18" s="33" t="s">
        <v>61</v>
      </c>
      <c r="B18" s="117">
        <f>C18+D18</f>
        <v>8052.1725528248098</v>
      </c>
      <c r="C18" s="115">
        <f>F18+I18</f>
        <v>4597.2450443686703</v>
      </c>
      <c r="D18" s="115">
        <f>G18+J18</f>
        <v>3454.92750845614</v>
      </c>
      <c r="E18" s="114">
        <f t="shared" si="2"/>
        <v>3580.8156038443399</v>
      </c>
      <c r="F18" s="117">
        <v>2666.9616098528099</v>
      </c>
      <c r="G18" s="118">
        <v>913.85399399152993</v>
      </c>
      <c r="H18" s="114">
        <f t="shared" si="3"/>
        <v>4471.3569489804704</v>
      </c>
      <c r="I18" s="117">
        <v>1930.2834345158601</v>
      </c>
      <c r="J18" s="118">
        <v>2541.0735144646101</v>
      </c>
      <c r="L18" s="200">
        <f t="shared" si="4"/>
        <v>4.6938455655462992</v>
      </c>
      <c r="M18" s="198">
        <f t="shared" si="1"/>
        <v>6.8674311428891643</v>
      </c>
      <c r="N18" s="198">
        <f t="shared" si="1"/>
        <v>3.3028404238076403</v>
      </c>
      <c r="O18" s="200">
        <f t="shared" si="5"/>
        <v>4.3216212304493338</v>
      </c>
      <c r="P18" s="198">
        <f t="shared" si="1"/>
        <v>7.4753918288316585</v>
      </c>
      <c r="Q18" s="201">
        <f t="shared" si="1"/>
        <v>1.9368860471938518</v>
      </c>
      <c r="R18" s="200">
        <f t="shared" si="1"/>
        <v>5.0415968933955115</v>
      </c>
      <c r="S18" s="198">
        <f t="shared" si="1"/>
        <v>6.1737121398683632</v>
      </c>
      <c r="T18" s="201">
        <f t="shared" si="1"/>
        <v>4.4251743616162242</v>
      </c>
    </row>
    <row r="19" spans="1:20" ht="20.25" customHeight="1" x14ac:dyDescent="0.2">
      <c r="A19" s="33" t="s">
        <v>62</v>
      </c>
      <c r="B19" s="117">
        <f>C19+D19</f>
        <v>359.33039118026312</v>
      </c>
      <c r="C19" s="115">
        <f>F19+I19</f>
        <v>167.18517923327323</v>
      </c>
      <c r="D19" s="115">
        <f>G19+J19</f>
        <v>192.14521194698989</v>
      </c>
      <c r="E19" s="114">
        <f t="shared" si="2"/>
        <v>175.19122497955451</v>
      </c>
      <c r="F19" s="117">
        <v>81.94428350063211</v>
      </c>
      <c r="G19" s="118">
        <v>93.246941478922395</v>
      </c>
      <c r="H19" s="114">
        <f t="shared" si="3"/>
        <v>184.13916620070859</v>
      </c>
      <c r="I19" s="117">
        <v>85.240895732641107</v>
      </c>
      <c r="J19" s="118">
        <v>98.898270468067494</v>
      </c>
      <c r="L19" s="200">
        <f t="shared" si="4"/>
        <v>0.20946413556622046</v>
      </c>
      <c r="M19" s="198">
        <f t="shared" si="1"/>
        <v>0.24974363894360521</v>
      </c>
      <c r="N19" s="198">
        <f t="shared" si="1"/>
        <v>0.18368691432926529</v>
      </c>
      <c r="O19" s="200">
        <f t="shared" si="5"/>
        <v>0.21143510334551713</v>
      </c>
      <c r="P19" s="198">
        <f t="shared" si="1"/>
        <v>0.22968670603919858</v>
      </c>
      <c r="Q19" s="201">
        <f t="shared" si="1"/>
        <v>0.19763408715342376</v>
      </c>
      <c r="R19" s="200">
        <f t="shared" si="1"/>
        <v>0.2076227549852869</v>
      </c>
      <c r="S19" s="198">
        <f t="shared" si="1"/>
        <v>0.27262978243910113</v>
      </c>
      <c r="T19" s="201">
        <f t="shared" si="1"/>
        <v>0.17222724505697271</v>
      </c>
    </row>
    <row r="20" spans="1:20" ht="7.5" customHeight="1" x14ac:dyDescent="0.2">
      <c r="A20" s="32"/>
      <c r="B20" s="117"/>
      <c r="C20" s="115"/>
      <c r="D20" s="115"/>
      <c r="E20" s="114"/>
      <c r="F20" s="117"/>
      <c r="G20" s="118"/>
      <c r="H20" s="114"/>
      <c r="I20" s="117"/>
      <c r="J20" s="118"/>
      <c r="L20" s="200"/>
      <c r="M20" s="198"/>
      <c r="N20" s="198"/>
      <c r="O20" s="200"/>
      <c r="P20" s="198"/>
      <c r="Q20" s="201"/>
      <c r="R20" s="200"/>
      <c r="S20" s="198"/>
      <c r="T20" s="201"/>
    </row>
    <row r="21" spans="1:20" ht="20.25" customHeight="1" x14ac:dyDescent="0.25">
      <c r="A21" s="40" t="s">
        <v>63</v>
      </c>
      <c r="B21" s="117">
        <f>C21+D21</f>
        <v>101171.2812514036</v>
      </c>
      <c r="C21" s="115">
        <f>F21+I21</f>
        <v>43857.4284330718</v>
      </c>
      <c r="D21" s="115">
        <f>G21+J21</f>
        <v>57313.852818331805</v>
      </c>
      <c r="E21" s="114">
        <f t="shared" si="2"/>
        <v>48930.0791566158</v>
      </c>
      <c r="F21" s="117">
        <v>23131.284919643902</v>
      </c>
      <c r="G21" s="118">
        <v>25798.794236971902</v>
      </c>
      <c r="H21" s="114">
        <f t="shared" si="3"/>
        <v>52241.202094787805</v>
      </c>
      <c r="I21" s="117">
        <v>20726.143513427898</v>
      </c>
      <c r="J21" s="118">
        <v>31515.058581359903</v>
      </c>
      <c r="L21" s="200">
        <f t="shared" si="4"/>
        <v>58.975682245649743</v>
      </c>
      <c r="M21" s="198">
        <f t="shared" si="1"/>
        <v>65.514860957269576</v>
      </c>
      <c r="N21" s="198">
        <f t="shared" si="1"/>
        <v>54.790877513125359</v>
      </c>
      <c r="O21" s="200">
        <f t="shared" si="5"/>
        <v>59.052822676425485</v>
      </c>
      <c r="P21" s="198">
        <f t="shared" si="1"/>
        <v>64.83611074110145</v>
      </c>
      <c r="Q21" s="201">
        <f t="shared" si="1"/>
        <v>54.6797682349235</v>
      </c>
      <c r="R21" s="200">
        <f t="shared" si="1"/>
        <v>58.903613644261441</v>
      </c>
      <c r="S21" s="198">
        <f t="shared" si="1"/>
        <v>66.289354989774893</v>
      </c>
      <c r="T21" s="201">
        <f t="shared" si="1"/>
        <v>54.882170250178916</v>
      </c>
    </row>
    <row r="22" spans="1:20" ht="20.25" customHeight="1" x14ac:dyDescent="0.25">
      <c r="A22" s="41"/>
      <c r="B22" s="121"/>
      <c r="C22" s="120"/>
      <c r="D22" s="120"/>
      <c r="E22" s="119"/>
      <c r="F22" s="121"/>
      <c r="G22" s="122"/>
      <c r="H22" s="119"/>
      <c r="I22" s="121"/>
      <c r="J22" s="122"/>
      <c r="L22" s="202"/>
      <c r="M22" s="203"/>
      <c r="N22" s="203"/>
      <c r="O22" s="202"/>
      <c r="P22" s="203"/>
      <c r="Q22" s="204"/>
      <c r="R22" s="202"/>
      <c r="S22" s="203"/>
      <c r="T22" s="204"/>
    </row>
    <row r="23" spans="1:20" s="70" customFormat="1" ht="23.25" customHeight="1" x14ac:dyDescent="0.25">
      <c r="A23" s="124" t="s">
        <v>104</v>
      </c>
      <c r="B23" s="103">
        <f>SUM(B6:B21)</f>
        <v>171547.45379629137</v>
      </c>
      <c r="C23" s="103">
        <f>F23+I23</f>
        <v>66942.717716636398</v>
      </c>
      <c r="D23" s="103">
        <f>G23+J23</f>
        <v>104604.73607965498</v>
      </c>
      <c r="E23" s="102">
        <f>F23+G23</f>
        <v>82858.154680807842</v>
      </c>
      <c r="F23" s="103">
        <f>SUM(F6:F21)</f>
        <v>35676.546071694465</v>
      </c>
      <c r="G23" s="104">
        <f>SUM(G6:G21)</f>
        <v>47181.608609113369</v>
      </c>
      <c r="H23" s="102">
        <f>I23+J23</f>
        <v>88689.299115483533</v>
      </c>
      <c r="I23" s="103">
        <f>SUM(I6:I21)</f>
        <v>31266.171644941933</v>
      </c>
      <c r="J23" s="104">
        <f>SUM(J6:J21)</f>
        <v>57423.1274705416</v>
      </c>
      <c r="K23" s="72"/>
      <c r="L23" s="205">
        <f>SUM(L6:L21)</f>
        <v>100</v>
      </c>
      <c r="M23" s="206">
        <f t="shared" ref="M23:T23" si="6">SUM(M6:M21)</f>
        <v>100.00000000000001</v>
      </c>
      <c r="N23" s="206">
        <f t="shared" si="6"/>
        <v>100</v>
      </c>
      <c r="O23" s="205">
        <f>SUM(O6:O22)</f>
        <v>99.999999999999986</v>
      </c>
      <c r="P23" s="206">
        <f t="shared" si="6"/>
        <v>100.00000000000001</v>
      </c>
      <c r="Q23" s="207">
        <f t="shared" si="6"/>
        <v>100</v>
      </c>
      <c r="R23" s="205">
        <f t="shared" si="6"/>
        <v>100</v>
      </c>
      <c r="S23" s="206">
        <f t="shared" si="6"/>
        <v>100</v>
      </c>
      <c r="T23" s="207">
        <f t="shared" si="6"/>
        <v>100</v>
      </c>
    </row>
    <row r="24" spans="1:20" ht="15.75" x14ac:dyDescent="0.25">
      <c r="A24" s="243" t="s">
        <v>148</v>
      </c>
      <c r="B24" s="123"/>
    </row>
    <row r="25" spans="1:20" x14ac:dyDescent="0.2">
      <c r="B25" s="123"/>
    </row>
    <row r="26" spans="1:20" x14ac:dyDescent="0.2">
      <c r="B26" s="123"/>
    </row>
    <row r="27" spans="1:20" x14ac:dyDescent="0.2">
      <c r="B27" s="123"/>
    </row>
    <row r="28" spans="1:20" x14ac:dyDescent="0.2">
      <c r="B28" s="123"/>
    </row>
    <row r="29" spans="1:20" x14ac:dyDescent="0.2">
      <c r="B29" s="123"/>
      <c r="O29" s="199">
        <f>SUM(O8:O21)</f>
        <v>99.999999999999986</v>
      </c>
    </row>
    <row r="30" spans="1:20" x14ac:dyDescent="0.2">
      <c r="B30" s="123"/>
    </row>
  </sheetData>
  <mergeCells count="7">
    <mergeCell ref="O4:Q4"/>
    <mergeCell ref="R4:T4"/>
    <mergeCell ref="A4:A5"/>
    <mergeCell ref="B4:D4"/>
    <mergeCell ref="E4:G4"/>
    <mergeCell ref="H4:J4"/>
    <mergeCell ref="L4:N4"/>
  </mergeCells>
  <pageMargins left="0.7" right="0.7" top="0.75" bottom="0.75" header="0.3" footer="0.3"/>
  <ignoredErrors>
    <ignoredError sqref="O8:T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="55" zoomScaleNormal="55" workbookViewId="0">
      <selection activeCell="N13" sqref="N13"/>
    </sheetView>
  </sheetViews>
  <sheetFormatPr defaultColWidth="9.140625" defaultRowHeight="15" x14ac:dyDescent="0.25"/>
  <cols>
    <col min="1" max="1" width="57.42578125" style="88" bestFit="1" customWidth="1"/>
    <col min="2" max="2" width="18.85546875" style="88" customWidth="1"/>
    <col min="3" max="3" width="12.85546875" style="88" customWidth="1"/>
    <col min="4" max="4" width="16.140625" style="88" customWidth="1"/>
    <col min="5" max="5" width="16.42578125" style="88" customWidth="1"/>
    <col min="6" max="6" width="18.85546875" style="88" customWidth="1"/>
    <col min="7" max="7" width="13.85546875" style="88" customWidth="1"/>
    <col min="8" max="8" width="9.140625" style="88"/>
    <col min="9" max="16" width="19.7109375" style="88" customWidth="1"/>
    <col min="17" max="17" width="8.85546875" style="88" bestFit="1" customWidth="1"/>
    <col min="18" max="18" width="9.140625" style="88" bestFit="1" customWidth="1"/>
    <col min="19" max="19" width="9.140625" style="88" customWidth="1"/>
    <col min="20" max="20" width="9.140625" style="88" bestFit="1" customWidth="1"/>
    <col min="21" max="21" width="10.140625" style="88" bestFit="1" customWidth="1"/>
    <col min="22" max="22" width="10.140625" style="88" customWidth="1"/>
    <col min="23" max="23" width="9.140625" style="88" bestFit="1" customWidth="1"/>
    <col min="24" max="16384" width="9.140625" style="88"/>
  </cols>
  <sheetData>
    <row r="1" spans="1:24" ht="15.75" x14ac:dyDescent="0.25">
      <c r="A1" s="9" t="s">
        <v>140</v>
      </c>
    </row>
    <row r="2" spans="1:24" ht="15.75" x14ac:dyDescent="0.25">
      <c r="A2" s="11" t="s">
        <v>99</v>
      </c>
    </row>
    <row r="4" spans="1:24" s="105" customFormat="1" ht="20.25" customHeight="1" x14ac:dyDescent="0.2">
      <c r="A4" s="300" t="s">
        <v>116</v>
      </c>
      <c r="B4" s="293" t="s">
        <v>139</v>
      </c>
      <c r="C4" s="291"/>
      <c r="D4" s="291"/>
      <c r="E4" s="291"/>
      <c r="F4" s="291"/>
      <c r="G4" s="291"/>
      <c r="I4" s="293" t="s">
        <v>98</v>
      </c>
      <c r="J4" s="291"/>
      <c r="K4" s="291"/>
      <c r="L4" s="291"/>
      <c r="M4" s="291"/>
      <c r="N4" s="291"/>
    </row>
    <row r="5" spans="1:24" s="105" customFormat="1" ht="60" x14ac:dyDescent="0.2">
      <c r="A5" s="300"/>
      <c r="B5" s="51" t="s">
        <v>118</v>
      </c>
      <c r="C5" s="51" t="s">
        <v>31</v>
      </c>
      <c r="D5" s="53" t="s">
        <v>18</v>
      </c>
      <c r="E5" s="51" t="s">
        <v>19</v>
      </c>
      <c r="F5" s="53" t="s">
        <v>20</v>
      </c>
      <c r="G5" s="51" t="s">
        <v>22</v>
      </c>
      <c r="I5" s="51" t="s">
        <v>118</v>
      </c>
      <c r="J5" s="51" t="s">
        <v>31</v>
      </c>
      <c r="K5" s="53" t="s">
        <v>18</v>
      </c>
      <c r="L5" s="51" t="s">
        <v>19</v>
      </c>
      <c r="M5" s="53" t="s">
        <v>20</v>
      </c>
      <c r="N5" s="51" t="s">
        <v>22</v>
      </c>
    </row>
    <row r="6" spans="1:24" ht="15.75" x14ac:dyDescent="0.25">
      <c r="A6" s="39" t="s">
        <v>64</v>
      </c>
      <c r="B6" s="125"/>
      <c r="C6" s="126"/>
      <c r="D6" s="127"/>
      <c r="E6" s="128"/>
      <c r="F6" s="127"/>
      <c r="G6" s="128"/>
      <c r="I6" s="125"/>
      <c r="J6" s="126"/>
      <c r="K6" s="127"/>
      <c r="L6" s="128"/>
      <c r="M6" s="127"/>
      <c r="N6" s="128"/>
    </row>
    <row r="7" spans="1:24" s="70" customFormat="1" ht="15.75" x14ac:dyDescent="0.25">
      <c r="A7" s="33" t="s">
        <v>53</v>
      </c>
      <c r="B7" s="69"/>
      <c r="C7" s="69"/>
      <c r="D7" s="72"/>
      <c r="E7" s="69"/>
      <c r="F7" s="72"/>
      <c r="G7" s="69"/>
      <c r="I7" s="69"/>
      <c r="J7" s="69"/>
      <c r="K7" s="72"/>
      <c r="L7" s="69"/>
      <c r="M7" s="72"/>
      <c r="N7" s="69"/>
      <c r="O7" s="129"/>
      <c r="P7" s="129"/>
      <c r="T7" s="129"/>
    </row>
    <row r="8" spans="1:24" s="70" customFormat="1" ht="15.75" x14ac:dyDescent="0.25">
      <c r="A8" s="32" t="s">
        <v>54</v>
      </c>
      <c r="B8" s="130">
        <f>SUM(C8:G8)</f>
        <v>6044.0225840119192</v>
      </c>
      <c r="C8" s="130">
        <v>99.682844989122202</v>
      </c>
      <c r="D8" s="117">
        <v>1612.94893755665</v>
      </c>
      <c r="E8" s="130">
        <v>197.63405164155702</v>
      </c>
      <c r="F8" s="117">
        <v>4133.7567498245899</v>
      </c>
      <c r="G8" s="130">
        <v>0</v>
      </c>
      <c r="I8" s="208">
        <f>((B8/B$23)*100)</f>
        <v>4.9268840248693904</v>
      </c>
      <c r="J8" s="208">
        <f t="shared" ref="J8:J21" si="0">((C8/C$23)*100)</f>
        <v>12.532011463088535</v>
      </c>
      <c r="K8" s="209">
        <f t="shared" ref="K8:K21" si="1">((D8/D$23)*100)</f>
        <v>5.5527050660472614</v>
      </c>
      <c r="L8" s="208">
        <f t="shared" ref="L8:L21" si="2">((E8/E$23)*100)</f>
        <v>2.3541910475198566</v>
      </c>
      <c r="M8" s="209">
        <f t="shared" ref="M8:M21" si="3">((F8/F$23)*100)</f>
        <v>5.5192367786252285</v>
      </c>
      <c r="N8" s="208">
        <f t="shared" ref="N8:N21" si="4">((G8/G$23)*100)</f>
        <v>0</v>
      </c>
      <c r="O8" s="129"/>
      <c r="P8" s="129"/>
      <c r="T8" s="129"/>
    </row>
    <row r="9" spans="1:24" s="70" customFormat="1" ht="30" customHeight="1" x14ac:dyDescent="0.25">
      <c r="A9" s="32" t="s">
        <v>55</v>
      </c>
      <c r="B9" s="130">
        <f>SUM(C9:G9)</f>
        <v>2371.4452306686271</v>
      </c>
      <c r="C9" s="130">
        <v>8.937607114446239</v>
      </c>
      <c r="D9" s="117">
        <v>753.73824584291197</v>
      </c>
      <c r="E9" s="130">
        <v>92.35527544274899</v>
      </c>
      <c r="F9" s="117">
        <v>1516.4141022685201</v>
      </c>
      <c r="G9" s="130">
        <v>0</v>
      </c>
      <c r="I9" s="208">
        <f t="shared" ref="I9:I21" si="5">((B9/B$23)*100)</f>
        <v>1.9331224297111138</v>
      </c>
      <c r="J9" s="208">
        <f t="shared" si="0"/>
        <v>1.1236255829480437</v>
      </c>
      <c r="K9" s="209">
        <f t="shared" si="1"/>
        <v>2.5948038891457581</v>
      </c>
      <c r="L9" s="208">
        <f t="shared" si="2"/>
        <v>1.1001239960049083</v>
      </c>
      <c r="M9" s="209">
        <f t="shared" si="3"/>
        <v>2.0246591639001306</v>
      </c>
      <c r="N9" s="208">
        <f t="shared" si="4"/>
        <v>0</v>
      </c>
      <c r="X9" s="129"/>
    </row>
    <row r="10" spans="1:24" s="70" customFormat="1" ht="15.75" x14ac:dyDescent="0.25">
      <c r="A10" s="33" t="s">
        <v>56</v>
      </c>
      <c r="B10" s="130">
        <f>SUM(C10:G10)</f>
        <v>7422.1519766491538</v>
      </c>
      <c r="C10" s="130">
        <v>27.9729328989382</v>
      </c>
      <c r="D10" s="117">
        <v>2359.0508180034399</v>
      </c>
      <c r="E10" s="130">
        <v>289.05364598621497</v>
      </c>
      <c r="F10" s="117">
        <v>4746.0745797605605</v>
      </c>
      <c r="G10" s="130">
        <v>0</v>
      </c>
      <c r="I10" s="208">
        <f t="shared" si="5"/>
        <v>6.0502887763255533</v>
      </c>
      <c r="J10" s="208">
        <f t="shared" si="0"/>
        <v>3.5167246258265825</v>
      </c>
      <c r="K10" s="209">
        <f t="shared" si="1"/>
        <v>8.121220159662105</v>
      </c>
      <c r="L10" s="208">
        <f t="shared" si="2"/>
        <v>3.4431693323167867</v>
      </c>
      <c r="M10" s="209">
        <f t="shared" si="3"/>
        <v>6.3367805509659707</v>
      </c>
      <c r="N10" s="208">
        <f t="shared" si="4"/>
        <v>0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s="70" customFormat="1" ht="15.75" x14ac:dyDescent="0.25">
      <c r="A11" s="33" t="s">
        <v>57</v>
      </c>
      <c r="B11" s="130"/>
      <c r="C11" s="130"/>
      <c r="D11" s="117"/>
      <c r="E11" s="130"/>
      <c r="F11" s="117"/>
      <c r="G11" s="130"/>
      <c r="I11" s="208"/>
      <c r="J11" s="208"/>
      <c r="K11" s="209"/>
      <c r="L11" s="208"/>
      <c r="M11" s="209"/>
      <c r="N11" s="208"/>
      <c r="O11" s="131"/>
      <c r="P11" s="131"/>
      <c r="Q11" s="131"/>
      <c r="R11" s="131"/>
      <c r="S11" s="131"/>
      <c r="T11" s="131"/>
      <c r="U11" s="131"/>
      <c r="V11" s="131"/>
      <c r="W11" s="131"/>
    </row>
    <row r="12" spans="1:24" s="70" customFormat="1" ht="15.75" x14ac:dyDescent="0.25">
      <c r="A12" s="32" t="s">
        <v>58</v>
      </c>
      <c r="B12" s="130">
        <f>SUM(C12:G12)</f>
        <v>29347.849055110135</v>
      </c>
      <c r="C12" s="130">
        <v>553.58755463081707</v>
      </c>
      <c r="D12" s="117">
        <v>7366.3624330468201</v>
      </c>
      <c r="E12" s="130">
        <v>2440.3450968102561</v>
      </c>
      <c r="F12" s="117">
        <v>13367.237027583982</v>
      </c>
      <c r="G12" s="130">
        <v>5620.3169430382604</v>
      </c>
      <c r="I12" s="208">
        <f t="shared" si="5"/>
        <v>23.923379945069907</v>
      </c>
      <c r="J12" s="208">
        <f t="shared" si="0"/>
        <v>69.596384224523348</v>
      </c>
      <c r="K12" s="209">
        <f t="shared" si="1"/>
        <v>25.359288845362286</v>
      </c>
      <c r="L12" s="208">
        <f t="shared" si="2"/>
        <v>29.069072520909945</v>
      </c>
      <c r="M12" s="209">
        <f t="shared" si="3"/>
        <v>17.847432903344664</v>
      </c>
      <c r="N12" s="208">
        <f t="shared" si="4"/>
        <v>58.921262573743306</v>
      </c>
      <c r="O12" s="131"/>
      <c r="P12" s="131"/>
      <c r="Q12" s="131"/>
      <c r="R12" s="131"/>
      <c r="S12" s="131"/>
      <c r="T12" s="131"/>
      <c r="U12" s="131"/>
      <c r="V12" s="131"/>
      <c r="W12" s="131"/>
    </row>
    <row r="13" spans="1:24" s="72" customFormat="1" ht="8.25" customHeight="1" x14ac:dyDescent="0.25">
      <c r="A13" s="33"/>
      <c r="B13" s="23"/>
      <c r="C13" s="23"/>
      <c r="D13" s="13"/>
      <c r="E13" s="23"/>
      <c r="F13" s="13"/>
      <c r="G13" s="23"/>
      <c r="I13" s="24"/>
      <c r="J13" s="24"/>
      <c r="K13" s="189"/>
      <c r="L13" s="24"/>
      <c r="M13" s="189"/>
      <c r="N13" s="24"/>
    </row>
    <row r="14" spans="1:24" s="70" customFormat="1" ht="15.75" x14ac:dyDescent="0.25">
      <c r="A14" s="40" t="s">
        <v>59</v>
      </c>
      <c r="B14" s="130"/>
      <c r="C14" s="130"/>
      <c r="D14" s="117"/>
      <c r="E14" s="130"/>
      <c r="F14" s="117"/>
      <c r="G14" s="130"/>
      <c r="I14" s="208"/>
      <c r="J14" s="208"/>
      <c r="K14" s="209"/>
      <c r="L14" s="208"/>
      <c r="M14" s="209"/>
      <c r="N14" s="208"/>
      <c r="O14" s="131"/>
      <c r="P14" s="131"/>
      <c r="Q14" s="131"/>
      <c r="R14" s="131"/>
      <c r="S14" s="131"/>
      <c r="T14" s="131"/>
      <c r="U14" s="131"/>
      <c r="V14" s="131"/>
      <c r="W14" s="131"/>
    </row>
    <row r="15" spans="1:24" s="70" customFormat="1" ht="15.75" x14ac:dyDescent="0.25">
      <c r="A15" s="33" t="s">
        <v>60</v>
      </c>
      <c r="B15" s="130">
        <f>SUM(C15:G15)</f>
        <v>2615.6930826355488</v>
      </c>
      <c r="C15" s="130">
        <v>1.6266747202705201</v>
      </c>
      <c r="D15" s="117">
        <v>544.93605863089601</v>
      </c>
      <c r="E15" s="130">
        <v>118.7472603792</v>
      </c>
      <c r="F15" s="117">
        <v>1376.1668737105101</v>
      </c>
      <c r="G15" s="130">
        <v>574.21621519467203</v>
      </c>
      <c r="I15" s="208">
        <f t="shared" si="5"/>
        <v>2.1322250676045855</v>
      </c>
      <c r="J15" s="208">
        <f t="shared" si="0"/>
        <v>0.20450365600390963</v>
      </c>
      <c r="K15" s="209">
        <f t="shared" si="1"/>
        <v>1.8759857444807233</v>
      </c>
      <c r="L15" s="208">
        <f t="shared" si="2"/>
        <v>1.4145018784983483</v>
      </c>
      <c r="M15" s="209">
        <f t="shared" si="3"/>
        <v>1.8374063309920321</v>
      </c>
      <c r="N15" s="208">
        <f t="shared" si="4"/>
        <v>6.0198641344408674</v>
      </c>
      <c r="O15" s="131"/>
      <c r="P15" s="131"/>
      <c r="Q15" s="131"/>
      <c r="R15" s="131"/>
      <c r="S15" s="131"/>
      <c r="T15" s="131"/>
      <c r="U15" s="131"/>
      <c r="V15" s="131"/>
      <c r="W15" s="131"/>
    </row>
    <row r="16" spans="1:24" s="72" customFormat="1" ht="8.25" customHeight="1" x14ac:dyDescent="0.25">
      <c r="A16" s="33"/>
      <c r="B16" s="23"/>
      <c r="C16" s="23"/>
      <c r="D16" s="13"/>
      <c r="E16" s="23"/>
      <c r="F16" s="13"/>
      <c r="G16" s="23"/>
      <c r="I16" s="24"/>
      <c r="J16" s="24"/>
      <c r="K16" s="189"/>
      <c r="L16" s="24"/>
      <c r="M16" s="189"/>
      <c r="N16" s="24"/>
    </row>
    <row r="17" spans="1:23" s="70" customFormat="1" ht="15.75" x14ac:dyDescent="0.25">
      <c r="A17" s="40" t="s">
        <v>65</v>
      </c>
      <c r="B17" s="130"/>
      <c r="C17" s="130"/>
      <c r="D17" s="117"/>
      <c r="E17" s="130"/>
      <c r="F17" s="117"/>
      <c r="G17" s="130"/>
      <c r="I17" s="208"/>
      <c r="J17" s="208"/>
      <c r="K17" s="209"/>
      <c r="L17" s="208"/>
      <c r="M17" s="209"/>
      <c r="N17" s="208"/>
      <c r="O17" s="131"/>
      <c r="P17" s="131"/>
      <c r="Q17" s="131"/>
      <c r="R17" s="131"/>
      <c r="S17" s="131"/>
      <c r="T17" s="131"/>
      <c r="U17" s="131"/>
      <c r="V17" s="131"/>
      <c r="W17" s="131"/>
    </row>
    <row r="18" spans="1:23" ht="15.75" x14ac:dyDescent="0.25">
      <c r="A18" s="33" t="s">
        <v>61</v>
      </c>
      <c r="B18" s="132">
        <f>SUM(C18:G18)</f>
        <v>7497.3328744919272</v>
      </c>
      <c r="C18" s="132">
        <v>4.6625202082580799</v>
      </c>
      <c r="D18" s="133">
        <v>1561.9443481315898</v>
      </c>
      <c r="E18" s="132">
        <v>340.363991825749</v>
      </c>
      <c r="F18" s="133">
        <v>3944.4922692002701</v>
      </c>
      <c r="G18" s="130">
        <v>1645.86974512606</v>
      </c>
      <c r="H18" s="70"/>
      <c r="I18" s="208">
        <f t="shared" si="5"/>
        <v>6.1115737168445916</v>
      </c>
      <c r="J18" s="208">
        <f t="shared" si="0"/>
        <v>0.58616662378715623</v>
      </c>
      <c r="K18" s="211">
        <f t="shared" si="1"/>
        <v>5.3771177083214718</v>
      </c>
      <c r="L18" s="210">
        <f t="shared" si="2"/>
        <v>4.0543714800097348</v>
      </c>
      <c r="M18" s="211">
        <f t="shared" si="3"/>
        <v>5.2665379514885142</v>
      </c>
      <c r="N18" s="210">
        <f t="shared" si="4"/>
        <v>17.254671648878286</v>
      </c>
      <c r="O18" s="134"/>
      <c r="P18" s="134"/>
      <c r="Q18" s="134"/>
      <c r="R18" s="134"/>
      <c r="S18" s="134"/>
      <c r="T18" s="134"/>
      <c r="U18" s="134"/>
      <c r="V18" s="134"/>
      <c r="W18" s="134"/>
    </row>
    <row r="19" spans="1:23" ht="15.75" x14ac:dyDescent="0.25">
      <c r="A19" s="33" t="s">
        <v>62</v>
      </c>
      <c r="B19" s="132"/>
      <c r="C19" s="132"/>
      <c r="D19" s="133"/>
      <c r="E19" s="132"/>
      <c r="F19" s="133"/>
      <c r="G19" s="130"/>
      <c r="H19" s="70"/>
      <c r="I19" s="208"/>
      <c r="J19" s="208"/>
      <c r="K19" s="211"/>
      <c r="L19" s="210"/>
      <c r="M19" s="211"/>
      <c r="N19" s="210"/>
    </row>
    <row r="20" spans="1:23" s="89" customFormat="1" ht="8.25" customHeight="1" x14ac:dyDescent="0.25">
      <c r="A20" s="33"/>
      <c r="B20" s="23"/>
      <c r="C20" s="23"/>
      <c r="D20" s="13"/>
      <c r="E20" s="23"/>
      <c r="F20" s="13"/>
      <c r="G20" s="23"/>
      <c r="H20" s="72"/>
      <c r="I20" s="24"/>
      <c r="J20" s="24"/>
      <c r="K20" s="189"/>
      <c r="L20" s="24"/>
      <c r="M20" s="189"/>
      <c r="N20" s="24"/>
    </row>
    <row r="21" spans="1:23" s="89" customFormat="1" ht="15.75" x14ac:dyDescent="0.25">
      <c r="A21" s="40" t="s">
        <v>63</v>
      </c>
      <c r="B21" s="132">
        <f>SUM(C21:G21)</f>
        <v>67375.847711977171</v>
      </c>
      <c r="C21" s="132">
        <v>98.955606012399997</v>
      </c>
      <c r="D21" s="133">
        <v>14849.0042106003</v>
      </c>
      <c r="E21" s="132">
        <v>4916.4884954817899</v>
      </c>
      <c r="F21" s="133">
        <v>45813.111688789701</v>
      </c>
      <c r="G21" s="130">
        <v>1698.2877110929899</v>
      </c>
      <c r="H21" s="72"/>
      <c r="I21" s="208">
        <f t="shared" si="5"/>
        <v>54.922526039574862</v>
      </c>
      <c r="J21" s="208">
        <f t="shared" si="0"/>
        <v>12.440583823822401</v>
      </c>
      <c r="K21" s="211">
        <f t="shared" si="1"/>
        <v>51.118878586980387</v>
      </c>
      <c r="L21" s="210">
        <f t="shared" si="2"/>
        <v>58.564569744740439</v>
      </c>
      <c r="M21" s="211">
        <f t="shared" si="3"/>
        <v>61.167946320683463</v>
      </c>
      <c r="N21" s="210">
        <f t="shared" si="4"/>
        <v>17.804201642937553</v>
      </c>
    </row>
    <row r="22" spans="1:23" s="107" customFormat="1" x14ac:dyDescent="0.2">
      <c r="A22" s="106"/>
      <c r="B22" s="136"/>
      <c r="C22" s="106"/>
      <c r="E22" s="106"/>
      <c r="G22" s="59"/>
      <c r="H22" s="108"/>
      <c r="I22" s="24"/>
      <c r="J22" s="24"/>
      <c r="K22" s="192"/>
      <c r="L22" s="212"/>
      <c r="M22" s="192"/>
      <c r="N22" s="212"/>
    </row>
    <row r="23" spans="1:23" s="107" customFormat="1" ht="15.75" x14ac:dyDescent="0.25">
      <c r="A23" s="112" t="s">
        <v>104</v>
      </c>
      <c r="B23" s="26">
        <f t="shared" ref="B23:G23" si="6">SUM(B6:B21)</f>
        <v>122674.34251554447</v>
      </c>
      <c r="C23" s="26">
        <f t="shared" si="6"/>
        <v>795.42574057425247</v>
      </c>
      <c r="D23" s="100">
        <f t="shared" si="6"/>
        <v>29047.985051812608</v>
      </c>
      <c r="E23" s="26">
        <f t="shared" si="6"/>
        <v>8394.9878175675149</v>
      </c>
      <c r="F23" s="100">
        <f t="shared" si="6"/>
        <v>74897.253291138128</v>
      </c>
      <c r="G23" s="26">
        <f t="shared" si="6"/>
        <v>9538.6906144519817</v>
      </c>
      <c r="H23" s="108"/>
      <c r="I23" s="27">
        <f t="shared" ref="I23:N23" si="7">SUM(I6:I21)</f>
        <v>100</v>
      </c>
      <c r="J23" s="27">
        <f t="shared" si="7"/>
        <v>99.999999999999972</v>
      </c>
      <c r="K23" s="186">
        <f t="shared" si="7"/>
        <v>100</v>
      </c>
      <c r="L23" s="27">
        <f t="shared" si="7"/>
        <v>100.00000000000003</v>
      </c>
      <c r="M23" s="186">
        <f t="shared" si="7"/>
        <v>100</v>
      </c>
      <c r="N23" s="27">
        <f t="shared" si="7"/>
        <v>100.00000000000001</v>
      </c>
    </row>
    <row r="24" spans="1:23" s="89" customFormat="1" x14ac:dyDescent="0.25">
      <c r="A24" s="243" t="s">
        <v>149</v>
      </c>
      <c r="G24" s="72"/>
      <c r="H24" s="72"/>
      <c r="I24" s="72"/>
      <c r="J24" s="72"/>
    </row>
    <row r="25" spans="1:23" s="89" customFormat="1" x14ac:dyDescent="0.25">
      <c r="A25" s="72" t="s">
        <v>133</v>
      </c>
      <c r="C25" s="135"/>
      <c r="G25" s="72"/>
      <c r="H25" s="72"/>
      <c r="I25" s="72"/>
      <c r="J25" s="72"/>
    </row>
    <row r="26" spans="1:23" s="89" customFormat="1" x14ac:dyDescent="0.25">
      <c r="C26" s="135"/>
      <c r="G26" s="72"/>
      <c r="H26" s="72"/>
      <c r="I26" s="72"/>
      <c r="J26" s="72"/>
    </row>
    <row r="27" spans="1:23" x14ac:dyDescent="0.25">
      <c r="C27" s="134"/>
      <c r="G27" s="70"/>
      <c r="H27" s="70"/>
      <c r="I27" s="70"/>
      <c r="J27" s="70"/>
    </row>
    <row r="28" spans="1:23" x14ac:dyDescent="0.25">
      <c r="C28" s="134"/>
      <c r="G28" s="70"/>
      <c r="H28" s="70"/>
      <c r="I28" s="70"/>
      <c r="J28" s="70"/>
    </row>
    <row r="29" spans="1:23" x14ac:dyDescent="0.25">
      <c r="G29" s="70"/>
      <c r="H29" s="70"/>
      <c r="I29" s="70"/>
      <c r="J29" s="70"/>
    </row>
    <row r="38" spans="1:1" x14ac:dyDescent="0.25">
      <c r="A38" s="134" t="s">
        <v>33</v>
      </c>
    </row>
    <row r="39" spans="1:1" x14ac:dyDescent="0.25">
      <c r="A39" s="134" t="s">
        <v>33</v>
      </c>
    </row>
    <row r="40" spans="1:1" x14ac:dyDescent="0.25">
      <c r="A40" s="134" t="s">
        <v>33</v>
      </c>
    </row>
    <row r="41" spans="1:1" x14ac:dyDescent="0.25">
      <c r="A41" s="134"/>
    </row>
    <row r="42" spans="1:1" x14ac:dyDescent="0.25">
      <c r="A42" s="134"/>
    </row>
    <row r="43" spans="1:1" x14ac:dyDescent="0.25">
      <c r="A43" s="134"/>
    </row>
    <row r="44" spans="1:1" x14ac:dyDescent="0.25">
      <c r="A44" s="134"/>
    </row>
  </sheetData>
  <mergeCells count="3">
    <mergeCell ref="A4:A5"/>
    <mergeCell ref="B4:G4"/>
    <mergeCell ref="I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70" zoomScaleNormal="70" workbookViewId="0">
      <selection activeCell="N13" sqref="N13"/>
    </sheetView>
  </sheetViews>
  <sheetFormatPr defaultColWidth="9.140625" defaultRowHeight="15" x14ac:dyDescent="0.25"/>
  <cols>
    <col min="1" max="1" width="53.140625" style="70" customWidth="1"/>
    <col min="2" max="10" width="13.85546875" style="70" customWidth="1"/>
    <col min="11" max="11" width="10.85546875" style="70" customWidth="1"/>
    <col min="12" max="20" width="13.42578125" style="70" customWidth="1"/>
    <col min="21" max="16384" width="9.140625" style="70"/>
  </cols>
  <sheetData>
    <row r="1" spans="1:20" ht="15.75" x14ac:dyDescent="0.25">
      <c r="A1" s="9" t="s">
        <v>120</v>
      </c>
    </row>
    <row r="2" spans="1:20" ht="15.75" x14ac:dyDescent="0.25">
      <c r="A2" s="11" t="s">
        <v>99</v>
      </c>
    </row>
    <row r="3" spans="1:20" ht="15.75" x14ac:dyDescent="0.25">
      <c r="A3" s="11"/>
    </row>
    <row r="4" spans="1:20" s="108" customFormat="1" ht="18.75" customHeight="1" x14ac:dyDescent="0.2">
      <c r="A4" s="281" t="s">
        <v>119</v>
      </c>
      <c r="B4" s="273" t="s">
        <v>102</v>
      </c>
      <c r="C4" s="273"/>
      <c r="D4" s="273"/>
      <c r="E4" s="297" t="s">
        <v>96</v>
      </c>
      <c r="F4" s="273"/>
      <c r="G4" s="295"/>
      <c r="H4" s="273" t="s">
        <v>97</v>
      </c>
      <c r="I4" s="273"/>
      <c r="J4" s="273"/>
      <c r="L4" s="273" t="s">
        <v>102</v>
      </c>
      <c r="M4" s="273"/>
      <c r="N4" s="273"/>
      <c r="O4" s="297" t="s">
        <v>96</v>
      </c>
      <c r="P4" s="273"/>
      <c r="Q4" s="295"/>
      <c r="R4" s="273" t="s">
        <v>97</v>
      </c>
      <c r="S4" s="273"/>
      <c r="T4" s="273"/>
    </row>
    <row r="5" spans="1:20" s="113" customFormat="1" x14ac:dyDescent="0.25">
      <c r="A5" s="283"/>
      <c r="B5" s="51" t="s">
        <v>104</v>
      </c>
      <c r="C5" s="52" t="s">
        <v>94</v>
      </c>
      <c r="D5" s="51" t="s">
        <v>95</v>
      </c>
      <c r="E5" s="52" t="s">
        <v>104</v>
      </c>
      <c r="F5" s="51" t="s">
        <v>94</v>
      </c>
      <c r="G5" s="75" t="s">
        <v>95</v>
      </c>
      <c r="H5" s="51" t="s">
        <v>104</v>
      </c>
      <c r="I5" s="51" t="s">
        <v>94</v>
      </c>
      <c r="J5" s="51" t="s">
        <v>95</v>
      </c>
      <c r="L5" s="51" t="s">
        <v>104</v>
      </c>
      <c r="M5" s="52" t="s">
        <v>94</v>
      </c>
      <c r="N5" s="51" t="s">
        <v>95</v>
      </c>
      <c r="O5" s="52" t="s">
        <v>104</v>
      </c>
      <c r="P5" s="51" t="s">
        <v>94</v>
      </c>
      <c r="Q5" s="75" t="s">
        <v>95</v>
      </c>
      <c r="R5" s="51" t="s">
        <v>104</v>
      </c>
      <c r="S5" s="51" t="s">
        <v>94</v>
      </c>
      <c r="T5" s="51" t="s">
        <v>95</v>
      </c>
    </row>
    <row r="6" spans="1:20" ht="15.75" x14ac:dyDescent="0.25">
      <c r="A6" s="47" t="s">
        <v>66</v>
      </c>
      <c r="B6" s="71"/>
      <c r="C6" s="72"/>
      <c r="D6" s="79"/>
      <c r="E6" s="72"/>
      <c r="F6" s="72"/>
      <c r="G6" s="72"/>
      <c r="H6" s="71"/>
      <c r="I6" s="72"/>
      <c r="J6" s="79"/>
      <c r="L6" s="71"/>
      <c r="M6" s="72"/>
      <c r="N6" s="79"/>
      <c r="O6" s="72"/>
      <c r="P6" s="72"/>
      <c r="Q6" s="72"/>
      <c r="R6" s="71"/>
      <c r="S6" s="72"/>
      <c r="T6" s="79"/>
    </row>
    <row r="7" spans="1:20" ht="15.75" x14ac:dyDescent="0.25">
      <c r="A7" s="36" t="s">
        <v>67</v>
      </c>
      <c r="B7" s="56"/>
      <c r="C7" s="108"/>
      <c r="D7" s="55"/>
      <c r="E7" s="108"/>
      <c r="F7" s="108"/>
      <c r="G7" s="108"/>
      <c r="H7" s="56"/>
      <c r="I7" s="108"/>
      <c r="J7" s="55"/>
      <c r="L7" s="56"/>
      <c r="M7" s="108"/>
      <c r="N7" s="55"/>
      <c r="O7" s="108"/>
      <c r="P7" s="108"/>
      <c r="Q7" s="108"/>
      <c r="R7" s="56"/>
      <c r="S7" s="108"/>
      <c r="T7" s="55"/>
    </row>
    <row r="8" spans="1:20" ht="15.75" x14ac:dyDescent="0.25">
      <c r="A8" s="34" t="s">
        <v>68</v>
      </c>
      <c r="B8" s="142">
        <f>C8+D8</f>
        <v>38073.39444587053</v>
      </c>
      <c r="C8" s="115">
        <f t="shared" ref="C8:D12" si="0">F8+I8</f>
        <v>10716.76640360063</v>
      </c>
      <c r="D8" s="116">
        <f t="shared" si="0"/>
        <v>27356.628042269898</v>
      </c>
      <c r="E8" s="117">
        <f>F8+G8</f>
        <v>19430.170245902929</v>
      </c>
      <c r="F8" s="117">
        <v>6003.8789605644306</v>
      </c>
      <c r="G8" s="117">
        <v>13426.291285338499</v>
      </c>
      <c r="H8" s="114">
        <f>I8+J8</f>
        <v>18643.224199967597</v>
      </c>
      <c r="I8" s="117">
        <v>4712.8874430361993</v>
      </c>
      <c r="J8" s="118">
        <v>13930.3367569314</v>
      </c>
      <c r="K8" s="138"/>
      <c r="L8" s="182">
        <f>((B8/B$33)*100)</f>
        <v>22.194088926019049</v>
      </c>
      <c r="M8" s="183">
        <f t="shared" ref="M8:T23" si="1">((C8/C$33)*100)</f>
        <v>16.008860663476263</v>
      </c>
      <c r="N8" s="184">
        <f t="shared" si="1"/>
        <v>26.152379966274296</v>
      </c>
      <c r="O8" s="198">
        <f t="shared" si="1"/>
        <v>23.449919106638227</v>
      </c>
      <c r="P8" s="198">
        <f t="shared" si="1"/>
        <v>16.828644085946937</v>
      </c>
      <c r="Q8" s="198">
        <f t="shared" si="1"/>
        <v>28.456620452624648</v>
      </c>
      <c r="R8" s="200">
        <f t="shared" si="1"/>
        <v>21.020827073728586</v>
      </c>
      <c r="S8" s="198">
        <f t="shared" si="1"/>
        <v>15.073439423782592</v>
      </c>
      <c r="T8" s="201">
        <f t="shared" si="1"/>
        <v>24.259104947005618</v>
      </c>
    </row>
    <row r="9" spans="1:20" ht="15.75" x14ac:dyDescent="0.25">
      <c r="A9" s="34" t="s">
        <v>69</v>
      </c>
      <c r="B9" s="142">
        <f t="shared" ref="B9:B31" si="2">C9+D9</f>
        <v>43522.728754798678</v>
      </c>
      <c r="C9" s="115">
        <f t="shared" si="0"/>
        <v>16208.31391515878</v>
      </c>
      <c r="D9" s="116">
        <f t="shared" si="0"/>
        <v>27314.4148396399</v>
      </c>
      <c r="E9" s="117">
        <f t="shared" ref="E9:E31" si="3">F9+G9</f>
        <v>21155.838932732979</v>
      </c>
      <c r="F9" s="117">
        <v>8181.9804483744801</v>
      </c>
      <c r="G9" s="117">
        <v>12973.858484358499</v>
      </c>
      <c r="H9" s="114">
        <f t="shared" ref="H9:H31" si="4">I9+J9</f>
        <v>22366.889822065699</v>
      </c>
      <c r="I9" s="117">
        <v>8026.3334667843001</v>
      </c>
      <c r="J9" s="118">
        <v>14340.5563552814</v>
      </c>
      <c r="K9" s="138"/>
      <c r="L9" s="182">
        <f t="shared" ref="L9:L31" si="5">((B9/B$33)*100)</f>
        <v>25.370664379828511</v>
      </c>
      <c r="M9" s="183">
        <f t="shared" si="1"/>
        <v>24.212213767249899</v>
      </c>
      <c r="N9" s="184">
        <f t="shared" si="1"/>
        <v>26.112025003189398</v>
      </c>
      <c r="O9" s="198">
        <f t="shared" si="1"/>
        <v>25.532597261223938</v>
      </c>
      <c r="P9" s="198">
        <f t="shared" si="1"/>
        <v>22.93377960952866</v>
      </c>
      <c r="Q9" s="198">
        <f t="shared" si="1"/>
        <v>27.497702742276381</v>
      </c>
      <c r="R9" s="200">
        <f t="shared" si="1"/>
        <v>25.21937826224287</v>
      </c>
      <c r="S9" s="198">
        <f t="shared" si="1"/>
        <v>25.670982549226736</v>
      </c>
      <c r="T9" s="201">
        <f t="shared" si="1"/>
        <v>24.973485400352484</v>
      </c>
    </row>
    <row r="10" spans="1:20" ht="15.75" x14ac:dyDescent="0.25">
      <c r="A10" s="36" t="s">
        <v>70</v>
      </c>
      <c r="B10" s="142">
        <f t="shared" si="2"/>
        <v>276.84375358455782</v>
      </c>
      <c r="C10" s="115">
        <f t="shared" si="0"/>
        <v>80.181961015852607</v>
      </c>
      <c r="D10" s="116">
        <f t="shared" si="0"/>
        <v>196.66179256870521</v>
      </c>
      <c r="E10" s="117">
        <f t="shared" si="3"/>
        <v>142.75304325637291</v>
      </c>
      <c r="F10" s="117">
        <v>45.557742116336193</v>
      </c>
      <c r="G10" s="117">
        <v>97.195301140036705</v>
      </c>
      <c r="H10" s="114">
        <f t="shared" si="4"/>
        <v>134.09071032818491</v>
      </c>
      <c r="I10" s="117">
        <v>34.624218899516407</v>
      </c>
      <c r="J10" s="118">
        <v>99.466491428668505</v>
      </c>
      <c r="K10" s="138"/>
      <c r="L10" s="182">
        <f t="shared" si="5"/>
        <v>0.16138027552032455</v>
      </c>
      <c r="M10" s="183">
        <f t="shared" si="1"/>
        <v>0.11977697313583298</v>
      </c>
      <c r="N10" s="184">
        <f t="shared" si="1"/>
        <v>0.18800467353500069</v>
      </c>
      <c r="O10" s="198">
        <f t="shared" si="1"/>
        <v>0.17228605175470557</v>
      </c>
      <c r="P10" s="198">
        <f t="shared" si="1"/>
        <v>0.12769661621611053</v>
      </c>
      <c r="Q10" s="198">
        <f t="shared" si="1"/>
        <v>0.20600251666972894</v>
      </c>
      <c r="R10" s="200">
        <f t="shared" si="1"/>
        <v>0.15119153231054885</v>
      </c>
      <c r="S10" s="198">
        <f t="shared" si="1"/>
        <v>0.11074019324370275</v>
      </c>
      <c r="T10" s="201">
        <f t="shared" si="1"/>
        <v>0.1732167783437015</v>
      </c>
    </row>
    <row r="11" spans="1:20" ht="30.75" x14ac:dyDescent="0.25">
      <c r="A11" s="36" t="s">
        <v>71</v>
      </c>
      <c r="B11" s="142">
        <f t="shared" si="2"/>
        <v>1324.7131045935012</v>
      </c>
      <c r="C11" s="115">
        <f t="shared" si="0"/>
        <v>383.67524328939601</v>
      </c>
      <c r="D11" s="116">
        <f t="shared" si="0"/>
        <v>941.03786130410504</v>
      </c>
      <c r="E11" s="117">
        <f t="shared" si="3"/>
        <v>683.08143013441907</v>
      </c>
      <c r="F11" s="117">
        <v>217.99638682751899</v>
      </c>
      <c r="G11" s="117">
        <v>465.08504330690005</v>
      </c>
      <c r="H11" s="114">
        <f t="shared" si="4"/>
        <v>641.63167445908198</v>
      </c>
      <c r="I11" s="117">
        <v>165.67885646187699</v>
      </c>
      <c r="J11" s="118">
        <v>475.95281799720505</v>
      </c>
      <c r="K11" s="138"/>
      <c r="L11" s="182">
        <f t="shared" si="5"/>
        <v>0.77221379582034544</v>
      </c>
      <c r="M11" s="183">
        <f t="shared" si="1"/>
        <v>0.57313962799279017</v>
      </c>
      <c r="N11" s="184">
        <f t="shared" si="1"/>
        <v>0.89961305441038031</v>
      </c>
      <c r="O11" s="198">
        <f t="shared" si="1"/>
        <v>0.82439855529709005</v>
      </c>
      <c r="P11" s="198">
        <f t="shared" si="1"/>
        <v>0.61103557051020907</v>
      </c>
      <c r="Q11" s="198">
        <f t="shared" si="1"/>
        <v>0.98573375732055568</v>
      </c>
      <c r="R11" s="200">
        <f t="shared" si="1"/>
        <v>0.72346008014293584</v>
      </c>
      <c r="S11" s="198">
        <f t="shared" si="1"/>
        <v>0.52989812230075195</v>
      </c>
      <c r="T11" s="201">
        <f t="shared" si="1"/>
        <v>0.82885213495446586</v>
      </c>
    </row>
    <row r="12" spans="1:20" ht="15.75" x14ac:dyDescent="0.25">
      <c r="A12" s="36" t="s">
        <v>72</v>
      </c>
      <c r="B12" s="142">
        <f t="shared" si="2"/>
        <v>963.341147532425</v>
      </c>
      <c r="C12" s="115">
        <f t="shared" si="0"/>
        <v>279.01146887469497</v>
      </c>
      <c r="D12" s="116">
        <f t="shared" si="0"/>
        <v>684.32967865773003</v>
      </c>
      <c r="E12" s="117">
        <f t="shared" si="3"/>
        <v>496.74185790266199</v>
      </c>
      <c r="F12" s="117">
        <v>158.528581559391</v>
      </c>
      <c r="G12" s="117">
        <v>338.21327634327099</v>
      </c>
      <c r="H12" s="114">
        <f t="shared" si="4"/>
        <v>466.59928962976301</v>
      </c>
      <c r="I12" s="117">
        <v>120.482887315304</v>
      </c>
      <c r="J12" s="118">
        <v>346.11640231445904</v>
      </c>
      <c r="K12" s="138"/>
      <c r="L12" s="182">
        <f t="shared" si="5"/>
        <v>0.56155957212653573</v>
      </c>
      <c r="M12" s="183">
        <f t="shared" si="1"/>
        <v>0.41679136789116955</v>
      </c>
      <c r="N12" s="184">
        <f t="shared" si="1"/>
        <v>0.65420525332296642</v>
      </c>
      <c r="O12" s="198">
        <f t="shared" si="1"/>
        <v>0.59950871440021658</v>
      </c>
      <c r="P12" s="198">
        <f t="shared" si="1"/>
        <v>0.44434957700449668</v>
      </c>
      <c r="Q12" s="198">
        <f t="shared" si="1"/>
        <v>0.7168328641468521</v>
      </c>
      <c r="R12" s="200">
        <f t="shared" si="1"/>
        <v>0.5261055102286919</v>
      </c>
      <c r="S12" s="198">
        <f t="shared" si="1"/>
        <v>0.38534582578099341</v>
      </c>
      <c r="T12" s="201">
        <f t="shared" si="1"/>
        <v>0.60274739039948888</v>
      </c>
    </row>
    <row r="13" spans="1:20" ht="6" customHeight="1" x14ac:dyDescent="0.25">
      <c r="A13" s="36"/>
      <c r="B13" s="142"/>
      <c r="C13" s="115"/>
      <c r="D13" s="116"/>
      <c r="E13" s="117"/>
      <c r="F13" s="117"/>
      <c r="G13" s="117"/>
      <c r="H13" s="114"/>
      <c r="I13" s="117"/>
      <c r="J13" s="118"/>
      <c r="K13" s="138"/>
      <c r="L13" s="182">
        <f t="shared" si="5"/>
        <v>0</v>
      </c>
      <c r="M13" s="183">
        <f t="shared" si="1"/>
        <v>0</v>
      </c>
      <c r="N13" s="184">
        <f t="shared" si="1"/>
        <v>0</v>
      </c>
      <c r="O13" s="198">
        <f t="shared" si="1"/>
        <v>0</v>
      </c>
      <c r="P13" s="198">
        <f t="shared" si="1"/>
        <v>0</v>
      </c>
      <c r="Q13" s="198">
        <f t="shared" si="1"/>
        <v>0</v>
      </c>
      <c r="R13" s="200">
        <f t="shared" si="1"/>
        <v>0</v>
      </c>
      <c r="S13" s="198">
        <f t="shared" si="1"/>
        <v>0</v>
      </c>
      <c r="T13" s="201">
        <f t="shared" si="1"/>
        <v>0</v>
      </c>
    </row>
    <row r="14" spans="1:20" ht="15.75" x14ac:dyDescent="0.25">
      <c r="A14" s="47" t="s">
        <v>73</v>
      </c>
      <c r="B14" s="142">
        <f t="shared" si="2"/>
        <v>50.330210120244303</v>
      </c>
      <c r="C14" s="115">
        <f>F14+I14</f>
        <v>18.225402634914403</v>
      </c>
      <c r="D14" s="116">
        <f>G14+J14</f>
        <v>32.1048074853299</v>
      </c>
      <c r="E14" s="117">
        <f t="shared" si="3"/>
        <v>22.576321521798629</v>
      </c>
      <c r="F14" s="117">
        <v>8.8124285259047301</v>
      </c>
      <c r="G14" s="117">
        <v>13.763892995893899</v>
      </c>
      <c r="H14" s="114">
        <f t="shared" si="4"/>
        <v>27.75388859844567</v>
      </c>
      <c r="I14" s="117">
        <v>9.4129741090096708</v>
      </c>
      <c r="J14" s="118">
        <v>18.340914489435999</v>
      </c>
      <c r="K14" s="138"/>
      <c r="L14" s="182">
        <f t="shared" si="5"/>
        <v>2.9338943252407594E-2</v>
      </c>
      <c r="M14" s="183">
        <f t="shared" si="1"/>
        <v>2.7225370072456682E-2</v>
      </c>
      <c r="N14" s="184">
        <f t="shared" si="1"/>
        <v>3.069154293442548E-2</v>
      </c>
      <c r="O14" s="198">
        <f t="shared" si="1"/>
        <v>2.7246951864627444E-2</v>
      </c>
      <c r="P14" s="198">
        <f t="shared" si="1"/>
        <v>2.4700901562038614E-2</v>
      </c>
      <c r="Q14" s="198">
        <f t="shared" si="1"/>
        <v>2.9172157121482911E-2</v>
      </c>
      <c r="R14" s="200">
        <f t="shared" si="1"/>
        <v>3.1293390381073032E-2</v>
      </c>
      <c r="S14" s="198">
        <f t="shared" si="1"/>
        <v>3.0105937547785688E-2</v>
      </c>
      <c r="T14" s="201">
        <f t="shared" si="1"/>
        <v>3.1939943533805477E-2</v>
      </c>
    </row>
    <row r="15" spans="1:20" ht="6" customHeight="1" x14ac:dyDescent="0.25">
      <c r="A15" s="36"/>
      <c r="B15" s="142"/>
      <c r="C15" s="115"/>
      <c r="D15" s="116"/>
      <c r="E15" s="117"/>
      <c r="F15" s="117"/>
      <c r="G15" s="117"/>
      <c r="H15" s="114"/>
      <c r="I15" s="117"/>
      <c r="J15" s="118"/>
      <c r="K15" s="138"/>
      <c r="L15" s="182">
        <f t="shared" si="5"/>
        <v>0</v>
      </c>
      <c r="M15" s="183">
        <f t="shared" si="1"/>
        <v>0</v>
      </c>
      <c r="N15" s="184">
        <f t="shared" si="1"/>
        <v>0</v>
      </c>
      <c r="O15" s="198">
        <f t="shared" si="1"/>
        <v>0</v>
      </c>
      <c r="P15" s="198">
        <f t="shared" si="1"/>
        <v>0</v>
      </c>
      <c r="Q15" s="198">
        <f t="shared" si="1"/>
        <v>0</v>
      </c>
      <c r="R15" s="200">
        <f t="shared" si="1"/>
        <v>0</v>
      </c>
      <c r="S15" s="198">
        <f t="shared" si="1"/>
        <v>0</v>
      </c>
      <c r="T15" s="201">
        <f t="shared" si="1"/>
        <v>0</v>
      </c>
    </row>
    <row r="16" spans="1:20" ht="15.75" x14ac:dyDescent="0.25">
      <c r="A16" s="47" t="s">
        <v>74</v>
      </c>
      <c r="B16" s="142">
        <f t="shared" si="2"/>
        <v>12286.46613367795</v>
      </c>
      <c r="C16" s="115">
        <f>F16+I16</f>
        <v>4327.2913616899004</v>
      </c>
      <c r="D16" s="116">
        <f>G16+J16</f>
        <v>7959.1747719880495</v>
      </c>
      <c r="E16" s="117">
        <f t="shared" si="3"/>
        <v>5382.2982265507198</v>
      </c>
      <c r="F16" s="117">
        <v>1940.41154428401</v>
      </c>
      <c r="G16" s="117">
        <v>3441.8866822667096</v>
      </c>
      <c r="H16" s="114">
        <f t="shared" si="4"/>
        <v>6904.1679071272301</v>
      </c>
      <c r="I16" s="117">
        <v>2386.8798174058902</v>
      </c>
      <c r="J16" s="118">
        <v>4517.2880897213399</v>
      </c>
      <c r="K16" s="138"/>
      <c r="L16" s="182">
        <f t="shared" si="5"/>
        <v>7.1621384414529325</v>
      </c>
      <c r="M16" s="183">
        <f t="shared" si="1"/>
        <v>6.4641704270313296</v>
      </c>
      <c r="N16" s="184">
        <f t="shared" si="1"/>
        <v>7.6088091899846884</v>
      </c>
      <c r="O16" s="198">
        <f t="shared" si="1"/>
        <v>6.4957978454682097</v>
      </c>
      <c r="P16" s="198">
        <f t="shared" si="1"/>
        <v>5.4388996636181997</v>
      </c>
      <c r="Q16" s="198">
        <f t="shared" si="1"/>
        <v>7.2949752747553251</v>
      </c>
      <c r="R16" s="200">
        <f t="shared" si="1"/>
        <v>7.784668472954392</v>
      </c>
      <c r="S16" s="198">
        <f t="shared" si="1"/>
        <v>7.6340648433433413</v>
      </c>
      <c r="T16" s="201">
        <f t="shared" si="1"/>
        <v>7.8666702576218395</v>
      </c>
    </row>
    <row r="17" spans="1:20" ht="6" customHeight="1" x14ac:dyDescent="0.25">
      <c r="A17" s="36"/>
      <c r="B17" s="142"/>
      <c r="C17" s="115"/>
      <c r="D17" s="116"/>
      <c r="E17" s="117"/>
      <c r="F17" s="117"/>
      <c r="G17" s="117"/>
      <c r="H17" s="114"/>
      <c r="I17" s="117"/>
      <c r="J17" s="118"/>
      <c r="K17" s="138"/>
      <c r="L17" s="182">
        <f t="shared" si="5"/>
        <v>0</v>
      </c>
      <c r="M17" s="183">
        <f t="shared" si="1"/>
        <v>0</v>
      </c>
      <c r="N17" s="184">
        <f t="shared" si="1"/>
        <v>0</v>
      </c>
      <c r="O17" s="198">
        <f t="shared" si="1"/>
        <v>0</v>
      </c>
      <c r="P17" s="198">
        <f t="shared" si="1"/>
        <v>0</v>
      </c>
      <c r="Q17" s="198">
        <f t="shared" si="1"/>
        <v>0</v>
      </c>
      <c r="R17" s="200">
        <f t="shared" si="1"/>
        <v>0</v>
      </c>
      <c r="S17" s="198">
        <f t="shared" si="1"/>
        <v>0</v>
      </c>
      <c r="T17" s="201">
        <f t="shared" si="1"/>
        <v>0</v>
      </c>
    </row>
    <row r="18" spans="1:20" ht="15.75" x14ac:dyDescent="0.25">
      <c r="A18" s="47" t="s">
        <v>75</v>
      </c>
      <c r="B18" s="142">
        <f t="shared" si="2"/>
        <v>360.53939997071387</v>
      </c>
      <c r="C18" s="115">
        <f>F18+I18</f>
        <v>125.5882447772068</v>
      </c>
      <c r="D18" s="116">
        <f>G18+J18</f>
        <v>234.95115519350708</v>
      </c>
      <c r="E18" s="117">
        <f t="shared" si="3"/>
        <v>148.97799689447319</v>
      </c>
      <c r="F18" s="117">
        <v>52.258196261146097</v>
      </c>
      <c r="G18" s="117">
        <v>96.719800633327097</v>
      </c>
      <c r="H18" s="114">
        <f t="shared" si="4"/>
        <v>211.56140307624071</v>
      </c>
      <c r="I18" s="117">
        <v>73.3300485160607</v>
      </c>
      <c r="J18" s="118">
        <v>138.23135456017999</v>
      </c>
      <c r="K18" s="138"/>
      <c r="L18" s="182">
        <f t="shared" si="5"/>
        <v>0.21016890195225185</v>
      </c>
      <c r="M18" s="183">
        <f t="shared" si="1"/>
        <v>0.18760553658549059</v>
      </c>
      <c r="N18" s="184">
        <f t="shared" si="1"/>
        <v>0.22460852538702861</v>
      </c>
      <c r="O18" s="198">
        <f t="shared" si="1"/>
        <v>0.17979883509157857</v>
      </c>
      <c r="P18" s="198">
        <f t="shared" si="1"/>
        <v>0.14647773401642894</v>
      </c>
      <c r="Q18" s="198">
        <f t="shared" si="1"/>
        <v>0.20499470765107294</v>
      </c>
      <c r="R18" s="200">
        <f t="shared" si="1"/>
        <v>0.23854219752121936</v>
      </c>
      <c r="S18" s="198">
        <f t="shared" si="1"/>
        <v>0.23453478522665189</v>
      </c>
      <c r="T18" s="201">
        <f t="shared" si="1"/>
        <v>0.24072418318053904</v>
      </c>
    </row>
    <row r="19" spans="1:20" ht="6" customHeight="1" x14ac:dyDescent="0.25">
      <c r="A19" s="36"/>
      <c r="B19" s="142"/>
      <c r="C19" s="115"/>
      <c r="D19" s="116"/>
      <c r="E19" s="117"/>
      <c r="F19" s="117"/>
      <c r="G19" s="117"/>
      <c r="H19" s="114"/>
      <c r="I19" s="117"/>
      <c r="J19" s="118"/>
      <c r="K19" s="138"/>
      <c r="L19" s="182">
        <f t="shared" si="5"/>
        <v>0</v>
      </c>
      <c r="M19" s="183">
        <f t="shared" si="1"/>
        <v>0</v>
      </c>
      <c r="N19" s="184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200">
        <f t="shared" si="1"/>
        <v>0</v>
      </c>
      <c r="S19" s="198">
        <f t="shared" si="1"/>
        <v>0</v>
      </c>
      <c r="T19" s="201">
        <f t="shared" si="1"/>
        <v>0</v>
      </c>
    </row>
    <row r="20" spans="1:20" ht="31.5" x14ac:dyDescent="0.25">
      <c r="A20" s="47" t="s">
        <v>76</v>
      </c>
      <c r="B20" s="142"/>
      <c r="C20" s="115"/>
      <c r="D20" s="116"/>
      <c r="E20" s="117"/>
      <c r="F20" s="117"/>
      <c r="G20" s="117"/>
      <c r="H20" s="114"/>
      <c r="I20" s="117"/>
      <c r="J20" s="118"/>
      <c r="K20" s="138"/>
      <c r="L20" s="182"/>
      <c r="M20" s="183"/>
      <c r="N20" s="184"/>
      <c r="O20" s="198"/>
      <c r="P20" s="198"/>
      <c r="Q20" s="198"/>
      <c r="R20" s="200"/>
      <c r="S20" s="198"/>
      <c r="T20" s="201"/>
    </row>
    <row r="21" spans="1:20" ht="15.75" x14ac:dyDescent="0.25">
      <c r="A21" s="36" t="s">
        <v>77</v>
      </c>
      <c r="B21" s="142">
        <f t="shared" si="2"/>
        <v>56604.182539341797</v>
      </c>
      <c r="C21" s="115">
        <f>F21+I21</f>
        <v>25800.77869237</v>
      </c>
      <c r="D21" s="116">
        <f>G21+J21</f>
        <v>30803.4038469718</v>
      </c>
      <c r="E21" s="117">
        <f t="shared" si="3"/>
        <v>27227.059683272702</v>
      </c>
      <c r="F21" s="117">
        <v>14092.5048604493</v>
      </c>
      <c r="G21" s="117">
        <v>13134.5548228234</v>
      </c>
      <c r="H21" s="114">
        <f t="shared" si="4"/>
        <v>29377.122856069102</v>
      </c>
      <c r="I21" s="117">
        <v>11708.2738319207</v>
      </c>
      <c r="J21" s="118">
        <v>17668.8490241484</v>
      </c>
      <c r="K21" s="138"/>
      <c r="L21" s="182">
        <f t="shared" si="5"/>
        <v>32.996224243909609</v>
      </c>
      <c r="M21" s="183">
        <f t="shared" si="1"/>
        <v>38.541576399067978</v>
      </c>
      <c r="N21" s="184">
        <f t="shared" si="1"/>
        <v>29.447427527101006</v>
      </c>
      <c r="O21" s="198">
        <f t="shared" si="1"/>
        <v>32.859843171934379</v>
      </c>
      <c r="P21" s="198">
        <f t="shared" si="1"/>
        <v>39.500754451199519</v>
      </c>
      <c r="Q21" s="198">
        <f t="shared" si="1"/>
        <v>27.838293797143166</v>
      </c>
      <c r="R21" s="200">
        <f t="shared" si="1"/>
        <v>33.123638532554985</v>
      </c>
      <c r="S21" s="198">
        <f t="shared" si="1"/>
        <v>37.447097664785026</v>
      </c>
      <c r="T21" s="201">
        <f t="shared" si="1"/>
        <v>30.769569339832191</v>
      </c>
    </row>
    <row r="22" spans="1:20" ht="6" customHeight="1" x14ac:dyDescent="0.25">
      <c r="A22" s="36"/>
      <c r="B22" s="142"/>
      <c r="C22" s="115"/>
      <c r="D22" s="116"/>
      <c r="E22" s="117"/>
      <c r="F22" s="117"/>
      <c r="G22" s="117"/>
      <c r="H22" s="114"/>
      <c r="I22" s="117"/>
      <c r="J22" s="118"/>
      <c r="K22" s="138"/>
      <c r="L22" s="182">
        <f t="shared" si="5"/>
        <v>0</v>
      </c>
      <c r="M22" s="183">
        <f t="shared" si="1"/>
        <v>0</v>
      </c>
      <c r="N22" s="184">
        <f t="shared" si="1"/>
        <v>0</v>
      </c>
      <c r="O22" s="198">
        <f t="shared" si="1"/>
        <v>0</v>
      </c>
      <c r="P22" s="198">
        <f t="shared" si="1"/>
        <v>0</v>
      </c>
      <c r="Q22" s="198">
        <f t="shared" si="1"/>
        <v>0</v>
      </c>
      <c r="R22" s="200">
        <f t="shared" si="1"/>
        <v>0</v>
      </c>
      <c r="S22" s="198">
        <f t="shared" si="1"/>
        <v>0</v>
      </c>
      <c r="T22" s="201">
        <f t="shared" si="1"/>
        <v>0</v>
      </c>
    </row>
    <row r="23" spans="1:20" ht="15.75" x14ac:dyDescent="0.25">
      <c r="A23" s="47" t="s">
        <v>78</v>
      </c>
      <c r="B23" s="142">
        <f t="shared" si="2"/>
        <v>2558.1923387805491</v>
      </c>
      <c r="C23" s="115">
        <f>F23+I23</f>
        <v>926.36381371027392</v>
      </c>
      <c r="D23" s="116">
        <f>G23+J23</f>
        <v>1631.8285250702752</v>
      </c>
      <c r="E23" s="117">
        <f t="shared" si="3"/>
        <v>1147.513046675738</v>
      </c>
      <c r="F23" s="117">
        <v>447.919591179154</v>
      </c>
      <c r="G23" s="117">
        <v>699.59345549658406</v>
      </c>
      <c r="H23" s="114">
        <f t="shared" si="4"/>
        <v>1410.6792921048109</v>
      </c>
      <c r="I23" s="117">
        <v>478.44422253111998</v>
      </c>
      <c r="J23" s="118">
        <v>932.23506957369102</v>
      </c>
      <c r="K23" s="138"/>
      <c r="L23" s="182">
        <f t="shared" si="5"/>
        <v>1.4912447151901951</v>
      </c>
      <c r="M23" s="183">
        <f t="shared" si="1"/>
        <v>1.383815664059977</v>
      </c>
      <c r="N23" s="184">
        <f t="shared" si="1"/>
        <v>1.559994878078613</v>
      </c>
      <c r="O23" s="198">
        <f t="shared" si="1"/>
        <v>1.3849126270024381</v>
      </c>
      <c r="P23" s="198">
        <f t="shared" si="1"/>
        <v>1.2555015563418681</v>
      </c>
      <c r="Q23" s="198">
        <f t="shared" si="1"/>
        <v>1.4827672818290514</v>
      </c>
      <c r="R23" s="200">
        <f t="shared" si="1"/>
        <v>1.5905856807684922</v>
      </c>
      <c r="S23" s="198">
        <f t="shared" si="1"/>
        <v>1.5302296295316387</v>
      </c>
      <c r="T23" s="201">
        <f t="shared" si="1"/>
        <v>1.6234487925652252</v>
      </c>
    </row>
    <row r="24" spans="1:20" ht="6" customHeight="1" x14ac:dyDescent="0.25">
      <c r="A24" s="36"/>
      <c r="B24" s="142"/>
      <c r="C24" s="115"/>
      <c r="D24" s="116"/>
      <c r="E24" s="117"/>
      <c r="F24" s="117"/>
      <c r="G24" s="117"/>
      <c r="H24" s="114"/>
      <c r="I24" s="117"/>
      <c r="J24" s="118"/>
      <c r="K24" s="138"/>
      <c r="L24" s="182">
        <f t="shared" si="5"/>
        <v>0</v>
      </c>
      <c r="M24" s="183">
        <f t="shared" ref="M24:M31" si="6">((C24/C$33)*100)</f>
        <v>0</v>
      </c>
      <c r="N24" s="184">
        <f t="shared" ref="N24:N31" si="7">((D24/D$33)*100)</f>
        <v>0</v>
      </c>
      <c r="O24" s="198">
        <f t="shared" ref="O24:O31" si="8">((E24/E$33)*100)</f>
        <v>0</v>
      </c>
      <c r="P24" s="198">
        <f t="shared" ref="P24:P31" si="9">((F24/F$33)*100)</f>
        <v>0</v>
      </c>
      <c r="Q24" s="198">
        <f t="shared" ref="Q24:Q31" si="10">((G24/G$33)*100)</f>
        <v>0</v>
      </c>
      <c r="R24" s="200">
        <f t="shared" ref="R24:R31" si="11">((H24/H$33)*100)</f>
        <v>0</v>
      </c>
      <c r="S24" s="198">
        <f t="shared" ref="S24:S31" si="12">((I24/I$33)*100)</f>
        <v>0</v>
      </c>
      <c r="T24" s="201">
        <f t="shared" ref="T24:T31" si="13">((J24/J$33)*100)</f>
        <v>0</v>
      </c>
    </row>
    <row r="25" spans="1:20" ht="31.5" x14ac:dyDescent="0.25">
      <c r="A25" s="47" t="s">
        <v>79</v>
      </c>
      <c r="B25" s="142"/>
      <c r="C25" s="115"/>
      <c r="D25" s="116"/>
      <c r="E25" s="117"/>
      <c r="F25" s="117"/>
      <c r="G25" s="117"/>
      <c r="H25" s="114"/>
      <c r="I25" s="117"/>
      <c r="J25" s="118"/>
      <c r="K25" s="138"/>
      <c r="L25" s="182"/>
      <c r="M25" s="183"/>
      <c r="N25" s="184"/>
      <c r="O25" s="198"/>
      <c r="P25" s="198"/>
      <c r="Q25" s="198"/>
      <c r="R25" s="200"/>
      <c r="S25" s="198"/>
      <c r="T25" s="201"/>
    </row>
    <row r="26" spans="1:20" ht="15.75" x14ac:dyDescent="0.25">
      <c r="A26" s="36" t="s">
        <v>80</v>
      </c>
      <c r="B26" s="142">
        <f t="shared" si="2"/>
        <v>2966.1995702069344</v>
      </c>
      <c r="C26" s="115">
        <f t="shared" ref="C26:D29" si="14">F26+I26</f>
        <v>1068.9826656776229</v>
      </c>
      <c r="D26" s="116">
        <f t="shared" si="14"/>
        <v>1897.2169045293117</v>
      </c>
      <c r="E26" s="117">
        <f t="shared" si="3"/>
        <v>1335.275288867439</v>
      </c>
      <c r="F26" s="117">
        <v>518.61358677081694</v>
      </c>
      <c r="G26" s="117">
        <v>816.66170209662198</v>
      </c>
      <c r="H26" s="114">
        <f t="shared" si="4"/>
        <v>1630.9242813394958</v>
      </c>
      <c r="I26" s="117">
        <v>550.36907890680595</v>
      </c>
      <c r="J26" s="118">
        <v>1080.5552024326898</v>
      </c>
      <c r="K26" s="138"/>
      <c r="L26" s="182">
        <f t="shared" si="5"/>
        <v>1.7290839966235891</v>
      </c>
      <c r="M26" s="183">
        <f t="shared" si="6"/>
        <v>1.5968617680007271</v>
      </c>
      <c r="N26" s="184">
        <f t="shared" si="7"/>
        <v>1.8137007707610879</v>
      </c>
      <c r="O26" s="198">
        <f t="shared" si="8"/>
        <v>1.611519462400848</v>
      </c>
      <c r="P26" s="198">
        <f t="shared" si="9"/>
        <v>1.4536541338071796</v>
      </c>
      <c r="Q26" s="198">
        <f t="shared" si="10"/>
        <v>1.7308899085286074</v>
      </c>
      <c r="R26" s="200">
        <f t="shared" si="11"/>
        <v>1.8389188973247557</v>
      </c>
      <c r="S26" s="198">
        <f t="shared" si="12"/>
        <v>1.7602701256706079</v>
      </c>
      <c r="T26" s="201">
        <f t="shared" si="13"/>
        <v>1.8817421656231257</v>
      </c>
    </row>
    <row r="27" spans="1:20" ht="15.75" x14ac:dyDescent="0.25">
      <c r="A27" s="36" t="s">
        <v>81</v>
      </c>
      <c r="B27" s="142">
        <f t="shared" si="2"/>
        <v>1284.176153134476</v>
      </c>
      <c r="C27" s="115">
        <f t="shared" si="14"/>
        <v>619.08201256277994</v>
      </c>
      <c r="D27" s="116">
        <f t="shared" si="14"/>
        <v>665.09414057169602</v>
      </c>
      <c r="E27" s="117">
        <f t="shared" si="3"/>
        <v>655.64616730845296</v>
      </c>
      <c r="F27" s="117">
        <v>318.988967249052</v>
      </c>
      <c r="G27" s="117">
        <v>336.65720005940096</v>
      </c>
      <c r="H27" s="114">
        <f t="shared" si="4"/>
        <v>628.52998582602299</v>
      </c>
      <c r="I27" s="117">
        <v>300.093045313728</v>
      </c>
      <c r="J27" s="118">
        <v>328.436940512295</v>
      </c>
      <c r="K27" s="138"/>
      <c r="L27" s="182">
        <f t="shared" si="5"/>
        <v>0.74858362786275989</v>
      </c>
      <c r="M27" s="183">
        <f t="shared" si="6"/>
        <v>0.92479366491110293</v>
      </c>
      <c r="N27" s="184">
        <f t="shared" si="7"/>
        <v>0.63581647016941367</v>
      </c>
      <c r="O27" s="198">
        <f t="shared" si="8"/>
        <v>0.7912874355386863</v>
      </c>
      <c r="P27" s="198">
        <f t="shared" si="9"/>
        <v>0.89411392741891893</v>
      </c>
      <c r="Q27" s="198">
        <f t="shared" si="10"/>
        <v>0.71353480727735952</v>
      </c>
      <c r="R27" s="200">
        <f t="shared" si="11"/>
        <v>0.70868751032478994</v>
      </c>
      <c r="S27" s="198">
        <f t="shared" si="12"/>
        <v>0.95980105502387647</v>
      </c>
      <c r="T27" s="201">
        <f t="shared" si="13"/>
        <v>0.57195933934595844</v>
      </c>
    </row>
    <row r="28" spans="1:20" ht="15.75" x14ac:dyDescent="0.25">
      <c r="A28" s="36" t="s">
        <v>82</v>
      </c>
      <c r="B28" s="142">
        <f t="shared" si="2"/>
        <v>3142.0605873079667</v>
      </c>
      <c r="C28" s="115">
        <f t="shared" si="14"/>
        <v>1793.9037408034969</v>
      </c>
      <c r="D28" s="116">
        <f t="shared" si="14"/>
        <v>1348.15684650447</v>
      </c>
      <c r="E28" s="117">
        <f t="shared" si="3"/>
        <v>1397.2799893998349</v>
      </c>
      <c r="F28" s="117">
        <v>1040.68248751602</v>
      </c>
      <c r="G28" s="117">
        <v>356.59750188381497</v>
      </c>
      <c r="H28" s="114">
        <f t="shared" si="4"/>
        <v>1744.780597908132</v>
      </c>
      <c r="I28" s="117">
        <v>753.221253287477</v>
      </c>
      <c r="J28" s="118">
        <v>991.559344620655</v>
      </c>
      <c r="K28" s="138"/>
      <c r="L28" s="182">
        <f t="shared" si="5"/>
        <v>1.8315984981269824</v>
      </c>
      <c r="M28" s="183">
        <f t="shared" si="6"/>
        <v>2.6797593554491588</v>
      </c>
      <c r="N28" s="184">
        <f t="shared" si="7"/>
        <v>1.2888105233379328</v>
      </c>
      <c r="O28" s="198">
        <f t="shared" si="8"/>
        <v>1.6863518078365551</v>
      </c>
      <c r="P28" s="198">
        <f t="shared" si="9"/>
        <v>2.9169933810988384</v>
      </c>
      <c r="Q28" s="198">
        <f t="shared" si="10"/>
        <v>0.75579767709515988</v>
      </c>
      <c r="R28" s="200">
        <f t="shared" si="11"/>
        <v>1.9672955083749604</v>
      </c>
      <c r="S28" s="198">
        <f t="shared" si="12"/>
        <v>2.4090613390121618</v>
      </c>
      <c r="T28" s="201">
        <f t="shared" si="13"/>
        <v>1.7267595623894534</v>
      </c>
    </row>
    <row r="29" spans="1:20" ht="15.75" x14ac:dyDescent="0.25">
      <c r="A29" s="36" t="s">
        <v>83</v>
      </c>
      <c r="B29" s="142">
        <f t="shared" si="2"/>
        <v>55.576005331559799</v>
      </c>
      <c r="C29" s="115">
        <f t="shared" si="14"/>
        <v>20.124991959856899</v>
      </c>
      <c r="D29" s="116">
        <f t="shared" si="14"/>
        <v>35.451013371702899</v>
      </c>
      <c r="E29" s="117">
        <f t="shared" si="3"/>
        <v>24.929396524768599</v>
      </c>
      <c r="F29" s="117">
        <v>9.7309264866882987</v>
      </c>
      <c r="G29" s="117">
        <v>15.198470038080298</v>
      </c>
      <c r="H29" s="114">
        <f t="shared" si="4"/>
        <v>30.6466088067912</v>
      </c>
      <c r="I29" s="117">
        <v>10.394065473168601</v>
      </c>
      <c r="J29" s="118">
        <v>20.252543333622601</v>
      </c>
      <c r="K29" s="138"/>
      <c r="L29" s="182">
        <f t="shared" si="5"/>
        <v>3.2396869846610929E-2</v>
      </c>
      <c r="M29" s="183">
        <f t="shared" si="6"/>
        <v>3.0063004082153309E-2</v>
      </c>
      <c r="N29" s="184">
        <f t="shared" si="7"/>
        <v>3.389044769895249E-2</v>
      </c>
      <c r="O29" s="198">
        <f t="shared" si="8"/>
        <v>3.0086835291955289E-2</v>
      </c>
      <c r="P29" s="198">
        <f t="shared" si="9"/>
        <v>2.7275416367753751E-2</v>
      </c>
      <c r="Q29" s="198">
        <f t="shared" si="10"/>
        <v>3.2212700003501731E-2</v>
      </c>
      <c r="R29" s="200">
        <f t="shared" si="11"/>
        <v>3.4555024239041499E-2</v>
      </c>
      <c r="S29" s="198">
        <f t="shared" si="12"/>
        <v>3.3243806089224615E-2</v>
      </c>
      <c r="T29" s="201">
        <f t="shared" si="13"/>
        <v>3.5268966052070944E-2</v>
      </c>
    </row>
    <row r="30" spans="1:20" ht="6" customHeight="1" x14ac:dyDescent="0.25">
      <c r="A30" s="36"/>
      <c r="B30" s="142"/>
      <c r="C30" s="115"/>
      <c r="D30" s="116"/>
      <c r="E30" s="117"/>
      <c r="F30" s="117"/>
      <c r="G30" s="117"/>
      <c r="H30" s="114"/>
      <c r="I30" s="117"/>
      <c r="J30" s="118"/>
      <c r="K30" s="138"/>
      <c r="L30" s="182">
        <f t="shared" si="5"/>
        <v>0</v>
      </c>
      <c r="M30" s="183">
        <f t="shared" si="6"/>
        <v>0</v>
      </c>
      <c r="N30" s="184">
        <f t="shared" si="7"/>
        <v>0</v>
      </c>
      <c r="O30" s="198">
        <f t="shared" si="8"/>
        <v>0</v>
      </c>
      <c r="P30" s="198">
        <f t="shared" si="9"/>
        <v>0</v>
      </c>
      <c r="Q30" s="198">
        <f t="shared" si="10"/>
        <v>0</v>
      </c>
      <c r="R30" s="200">
        <f t="shared" si="11"/>
        <v>0</v>
      </c>
      <c r="S30" s="198">
        <f t="shared" si="12"/>
        <v>0</v>
      </c>
      <c r="T30" s="201">
        <f t="shared" si="13"/>
        <v>0</v>
      </c>
    </row>
    <row r="31" spans="1:20" s="11" customFormat="1" ht="15.75" x14ac:dyDescent="0.25">
      <c r="A31" s="47" t="s">
        <v>84</v>
      </c>
      <c r="B31" s="142">
        <f t="shared" si="2"/>
        <v>8078.7096520403411</v>
      </c>
      <c r="C31" s="115">
        <f>F31+I31</f>
        <v>4574.4277985114295</v>
      </c>
      <c r="D31" s="116">
        <f>G31+J31</f>
        <v>3504.2818535289116</v>
      </c>
      <c r="E31" s="117">
        <f t="shared" si="3"/>
        <v>3608.0130538638718</v>
      </c>
      <c r="F31" s="117">
        <v>2638.6813635307299</v>
      </c>
      <c r="G31" s="117">
        <v>969.33169033314209</v>
      </c>
      <c r="H31" s="114">
        <f t="shared" si="4"/>
        <v>4470.6965981764697</v>
      </c>
      <c r="I31" s="117">
        <v>1935.7464349807001</v>
      </c>
      <c r="J31" s="118">
        <v>2534.9501631957696</v>
      </c>
      <c r="K31" s="140"/>
      <c r="L31" s="182">
        <f t="shared" si="5"/>
        <v>4.7093148124679152</v>
      </c>
      <c r="M31" s="183">
        <f t="shared" si="6"/>
        <v>6.8333464109936735</v>
      </c>
      <c r="N31" s="184">
        <f t="shared" si="7"/>
        <v>3.3500221738148053</v>
      </c>
      <c r="O31" s="198">
        <f t="shared" si="8"/>
        <v>4.3544453382565198</v>
      </c>
      <c r="P31" s="198">
        <f t="shared" si="9"/>
        <v>7.3961233753628539</v>
      </c>
      <c r="Q31" s="198">
        <f t="shared" si="10"/>
        <v>2.0544693555571016</v>
      </c>
      <c r="R31" s="200">
        <f t="shared" si="11"/>
        <v>5.0408523269026384</v>
      </c>
      <c r="S31" s="198">
        <f t="shared" si="12"/>
        <v>6.1911846994349222</v>
      </c>
      <c r="T31" s="201">
        <f t="shared" si="13"/>
        <v>4.4145107988000687</v>
      </c>
    </row>
    <row r="32" spans="1:20" s="11" customFormat="1" ht="14.25" customHeight="1" x14ac:dyDescent="0.2">
      <c r="A32" s="56"/>
      <c r="B32" s="56"/>
      <c r="C32" s="108"/>
      <c r="D32" s="55"/>
      <c r="E32" s="108"/>
      <c r="F32" s="108"/>
      <c r="G32" s="108"/>
      <c r="H32" s="56"/>
      <c r="I32" s="108"/>
      <c r="J32" s="55"/>
      <c r="L32" s="182"/>
      <c r="M32" s="183"/>
      <c r="N32" s="184"/>
      <c r="O32" s="183"/>
      <c r="P32" s="183"/>
      <c r="Q32" s="183"/>
      <c r="R32" s="182"/>
      <c r="S32" s="183"/>
      <c r="T32" s="184"/>
    </row>
    <row r="33" spans="1:20" s="11" customFormat="1" ht="22.5" customHeight="1" x14ac:dyDescent="0.25">
      <c r="A33" s="145" t="s">
        <v>104</v>
      </c>
      <c r="B33" s="148">
        <f t="shared" ref="B33:J33" si="15">SUM(B6:B31)</f>
        <v>171547.45379629219</v>
      </c>
      <c r="C33" s="146">
        <f t="shared" si="15"/>
        <v>66942.717716636835</v>
      </c>
      <c r="D33" s="147">
        <f t="shared" si="15"/>
        <v>104604.7360796554</v>
      </c>
      <c r="E33" s="146">
        <f t="shared" si="15"/>
        <v>82858.154680809181</v>
      </c>
      <c r="F33" s="146">
        <f t="shared" si="15"/>
        <v>35676.546071694975</v>
      </c>
      <c r="G33" s="146">
        <f t="shared" si="15"/>
        <v>47181.608609114184</v>
      </c>
      <c r="H33" s="148">
        <f t="shared" si="15"/>
        <v>88689.299115483082</v>
      </c>
      <c r="I33" s="146">
        <f t="shared" si="15"/>
        <v>31266.171644941853</v>
      </c>
      <c r="J33" s="147">
        <f t="shared" si="15"/>
        <v>57423.127470541192</v>
      </c>
      <c r="K33" s="108"/>
      <c r="L33" s="214">
        <f t="shared" ref="L33:T33" si="16">SUM(L6:L31)</f>
        <v>99.999999999999986</v>
      </c>
      <c r="M33" s="215">
        <f t="shared" si="16"/>
        <v>100.00000000000001</v>
      </c>
      <c r="N33" s="216">
        <f t="shared" si="16"/>
        <v>100</v>
      </c>
      <c r="O33" s="215">
        <f t="shared" si="16"/>
        <v>99.999999999999986</v>
      </c>
      <c r="P33" s="215">
        <f t="shared" si="16"/>
        <v>100.00000000000001</v>
      </c>
      <c r="Q33" s="215">
        <f t="shared" si="16"/>
        <v>99.999999999999986</v>
      </c>
      <c r="R33" s="214">
        <f t="shared" si="16"/>
        <v>99.999999999999986</v>
      </c>
      <c r="S33" s="215">
        <f t="shared" si="16"/>
        <v>99.999999999999986</v>
      </c>
      <c r="T33" s="216">
        <f t="shared" si="16"/>
        <v>100.00000000000001</v>
      </c>
    </row>
    <row r="34" spans="1:20" x14ac:dyDescent="0.25">
      <c r="A34" s="243" t="s">
        <v>148</v>
      </c>
      <c r="B34" s="72"/>
      <c r="C34" s="143"/>
      <c r="D34" s="72"/>
      <c r="E34" s="72"/>
      <c r="F34" s="143"/>
      <c r="G34" s="72"/>
      <c r="H34" s="72"/>
      <c r="I34" s="143"/>
      <c r="J34" s="72"/>
    </row>
    <row r="35" spans="1:20" x14ac:dyDescent="0.25">
      <c r="A35" s="72"/>
      <c r="B35" s="144"/>
      <c r="C35" s="144"/>
      <c r="D35" s="144"/>
      <c r="E35" s="144"/>
      <c r="F35" s="72"/>
      <c r="G35" s="144"/>
      <c r="H35" s="144"/>
      <c r="I35" s="72"/>
      <c r="J35" s="144"/>
      <c r="K35" s="131"/>
    </row>
    <row r="36" spans="1:20" x14ac:dyDescent="0.25">
      <c r="B36" s="131"/>
      <c r="C36" s="131"/>
      <c r="D36" s="131"/>
      <c r="E36" s="131"/>
      <c r="G36" s="131"/>
      <c r="H36" s="131"/>
      <c r="J36" s="131"/>
      <c r="K36" s="131"/>
    </row>
    <row r="37" spans="1:20" x14ac:dyDescent="0.25">
      <c r="B37" s="131"/>
      <c r="C37" s="131"/>
      <c r="D37" s="131"/>
      <c r="E37" s="131"/>
      <c r="G37" s="131"/>
      <c r="H37" s="131"/>
      <c r="J37" s="131"/>
      <c r="K37" s="131"/>
    </row>
    <row r="38" spans="1:20" x14ac:dyDescent="0.25">
      <c r="B38" s="131"/>
      <c r="C38" s="131"/>
      <c r="D38" s="131"/>
      <c r="E38" s="131"/>
      <c r="G38" s="131"/>
      <c r="H38" s="131"/>
      <c r="J38" s="131"/>
      <c r="K38" s="131"/>
    </row>
    <row r="39" spans="1:20" x14ac:dyDescent="0.25">
      <c r="B39" s="131"/>
      <c r="C39" s="131"/>
      <c r="D39" s="131"/>
      <c r="E39" s="131"/>
      <c r="G39" s="131"/>
      <c r="H39" s="131"/>
      <c r="J39" s="131"/>
      <c r="K39" s="131"/>
    </row>
    <row r="40" spans="1:20" x14ac:dyDescent="0.25">
      <c r="B40" s="131"/>
      <c r="C40" s="131"/>
      <c r="D40" s="131"/>
      <c r="E40" s="131"/>
      <c r="G40" s="131"/>
      <c r="H40" s="131"/>
      <c r="J40" s="131"/>
      <c r="K40" s="131"/>
    </row>
    <row r="41" spans="1:20" x14ac:dyDescent="0.25">
      <c r="B41" s="131"/>
      <c r="C41" s="131"/>
      <c r="D41" s="131"/>
      <c r="E41" s="131"/>
      <c r="G41" s="131"/>
      <c r="H41" s="131"/>
      <c r="J41" s="131"/>
      <c r="K41" s="131"/>
    </row>
    <row r="42" spans="1:20" x14ac:dyDescent="0.25">
      <c r="B42" s="131"/>
      <c r="C42" s="131"/>
      <c r="D42" s="131"/>
      <c r="E42" s="131"/>
      <c r="G42" s="131"/>
      <c r="H42" s="131"/>
      <c r="J42" s="131"/>
      <c r="K42" s="131"/>
    </row>
    <row r="43" spans="1:20" x14ac:dyDescent="0.25">
      <c r="B43" s="131"/>
      <c r="C43" s="131"/>
      <c r="D43" s="131"/>
      <c r="E43" s="131"/>
      <c r="G43" s="131"/>
      <c r="H43" s="131"/>
      <c r="J43" s="131"/>
      <c r="K43" s="131"/>
    </row>
    <row r="44" spans="1:20" x14ac:dyDescent="0.25">
      <c r="B44" s="131"/>
      <c r="C44" s="131"/>
      <c r="D44" s="131"/>
      <c r="E44" s="131"/>
      <c r="G44" s="131"/>
      <c r="H44" s="131"/>
      <c r="J44" s="131"/>
      <c r="K44" s="131"/>
    </row>
    <row r="45" spans="1:20" x14ac:dyDescent="0.25">
      <c r="B45" s="131"/>
      <c r="C45" s="131"/>
      <c r="D45" s="131"/>
      <c r="E45" s="131"/>
      <c r="G45" s="131"/>
      <c r="H45" s="131"/>
      <c r="J45" s="131"/>
      <c r="K45" s="131"/>
    </row>
    <row r="46" spans="1:20" x14ac:dyDescent="0.25">
      <c r="B46" s="131"/>
      <c r="C46" s="131"/>
      <c r="D46" s="131"/>
      <c r="E46" s="131"/>
      <c r="G46" s="131"/>
      <c r="H46" s="131"/>
      <c r="J46" s="131"/>
      <c r="K46" s="131"/>
    </row>
    <row r="47" spans="1:20" x14ac:dyDescent="0.25">
      <c r="B47" s="131"/>
      <c r="C47" s="131"/>
      <c r="D47" s="131"/>
      <c r="E47" s="131"/>
      <c r="G47" s="131"/>
      <c r="H47" s="131"/>
      <c r="J47" s="131"/>
      <c r="K47" s="131"/>
    </row>
    <row r="48" spans="1:20" x14ac:dyDescent="0.25">
      <c r="B48" s="131"/>
      <c r="C48" s="131"/>
      <c r="D48" s="131"/>
      <c r="E48" s="131"/>
      <c r="G48" s="131"/>
      <c r="H48" s="131"/>
      <c r="J48" s="131"/>
      <c r="K48" s="131"/>
    </row>
    <row r="49" spans="2:11" x14ac:dyDescent="0.25">
      <c r="B49" s="131"/>
      <c r="C49" s="131"/>
      <c r="D49" s="131"/>
      <c r="E49" s="131"/>
      <c r="G49" s="131"/>
      <c r="H49" s="131"/>
      <c r="J49" s="131"/>
      <c r="K49" s="131"/>
    </row>
    <row r="50" spans="2:11" x14ac:dyDescent="0.25">
      <c r="B50" s="141"/>
      <c r="C50" s="141"/>
      <c r="D50" s="141"/>
      <c r="E50" s="141"/>
      <c r="G50" s="141"/>
      <c r="H50" s="141"/>
      <c r="J50" s="141"/>
      <c r="K50" s="141"/>
    </row>
  </sheetData>
  <mergeCells count="7">
    <mergeCell ref="L4:N4"/>
    <mergeCell ref="O4:Q4"/>
    <mergeCell ref="R4:T4"/>
    <mergeCell ref="A4:A5"/>
    <mergeCell ref="B4:D4"/>
    <mergeCell ref="E4:G4"/>
    <mergeCell ref="H4:J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60" zoomScaleNormal="60" workbookViewId="0">
      <selection activeCell="A28" sqref="A28"/>
    </sheetView>
  </sheetViews>
  <sheetFormatPr defaultColWidth="9.140625" defaultRowHeight="15" x14ac:dyDescent="0.25"/>
  <cols>
    <col min="1" max="1" width="60" style="70" customWidth="1"/>
    <col min="2" max="2" width="17.140625" style="70" customWidth="1"/>
    <col min="3" max="3" width="15.42578125" style="70" customWidth="1"/>
    <col min="4" max="4" width="18.140625" style="70" customWidth="1"/>
    <col min="5" max="5" width="21.42578125" style="70" customWidth="1"/>
    <col min="6" max="6" width="18.42578125" style="70" customWidth="1"/>
    <col min="7" max="7" width="15.42578125" style="70" customWidth="1"/>
    <col min="8" max="8" width="9.140625" style="70"/>
    <col min="9" max="14" width="19" style="70" customWidth="1"/>
    <col min="15" max="15" width="52" style="70" bestFit="1" customWidth="1"/>
    <col min="16" max="16" width="10.140625" style="70" bestFit="1" customWidth="1"/>
    <col min="17" max="16384" width="9.140625" style="70"/>
  </cols>
  <sheetData>
    <row r="1" spans="1:16" ht="15.75" x14ac:dyDescent="0.25">
      <c r="A1" s="9" t="s">
        <v>141</v>
      </c>
    </row>
    <row r="2" spans="1:16" ht="20.25" customHeight="1" x14ac:dyDescent="0.25">
      <c r="A2" s="11" t="s">
        <v>99</v>
      </c>
    </row>
    <row r="3" spans="1:16" ht="15.75" x14ac:dyDescent="0.25">
      <c r="A3" s="11"/>
    </row>
    <row r="4" spans="1:16" s="11" customFormat="1" ht="20.25" customHeight="1" x14ac:dyDescent="0.2">
      <c r="A4" s="303" t="s">
        <v>119</v>
      </c>
      <c r="B4" s="301" t="s">
        <v>139</v>
      </c>
      <c r="C4" s="302"/>
      <c r="D4" s="302"/>
      <c r="E4" s="302"/>
      <c r="F4" s="302"/>
      <c r="G4" s="302"/>
      <c r="I4" s="301" t="s">
        <v>98</v>
      </c>
      <c r="J4" s="302"/>
      <c r="K4" s="302"/>
      <c r="L4" s="302"/>
      <c r="M4" s="302"/>
      <c r="N4" s="302"/>
    </row>
    <row r="5" spans="1:16" ht="60" x14ac:dyDescent="0.25">
      <c r="A5" s="304"/>
      <c r="B5" s="51" t="s">
        <v>118</v>
      </c>
      <c r="C5" s="53" t="s">
        <v>31</v>
      </c>
      <c r="D5" s="51" t="s">
        <v>18</v>
      </c>
      <c r="E5" s="53" t="s">
        <v>19</v>
      </c>
      <c r="F5" s="51" t="s">
        <v>20</v>
      </c>
      <c r="G5" s="51" t="s">
        <v>22</v>
      </c>
      <c r="I5" s="51" t="s">
        <v>118</v>
      </c>
      <c r="J5" s="53" t="s">
        <v>31</v>
      </c>
      <c r="K5" s="51" t="s">
        <v>18</v>
      </c>
      <c r="L5" s="53" t="s">
        <v>19</v>
      </c>
      <c r="M5" s="51" t="s">
        <v>20</v>
      </c>
      <c r="N5" s="51" t="s">
        <v>22</v>
      </c>
    </row>
    <row r="6" spans="1:16" ht="20.25" customHeight="1" x14ac:dyDescent="0.25">
      <c r="A6" s="47" t="s">
        <v>66</v>
      </c>
      <c r="B6" s="69"/>
      <c r="C6" s="72"/>
      <c r="D6" s="69"/>
      <c r="E6" s="72"/>
      <c r="F6" s="69"/>
      <c r="G6" s="69"/>
      <c r="I6" s="69"/>
      <c r="J6" s="72"/>
      <c r="K6" s="69"/>
      <c r="L6" s="72"/>
      <c r="M6" s="69"/>
      <c r="N6" s="69"/>
    </row>
    <row r="7" spans="1:16" ht="20.25" customHeight="1" x14ac:dyDescent="0.25">
      <c r="A7" s="36" t="s">
        <v>67</v>
      </c>
      <c r="B7" s="149"/>
      <c r="C7" s="115"/>
      <c r="D7" s="149"/>
      <c r="E7" s="115"/>
      <c r="F7" s="149"/>
      <c r="G7" s="149"/>
      <c r="I7" s="149"/>
      <c r="J7" s="115"/>
      <c r="K7" s="149"/>
      <c r="L7" s="115"/>
      <c r="M7" s="149"/>
      <c r="N7" s="149"/>
    </row>
    <row r="8" spans="1:16" ht="20.25" customHeight="1" x14ac:dyDescent="0.25">
      <c r="A8" s="34" t="s">
        <v>68</v>
      </c>
      <c r="B8" s="149">
        <f t="shared" ref="B8:B24" si="0">SUM(C8:G8)</f>
        <v>36207.832842656557</v>
      </c>
      <c r="C8" s="115">
        <v>526.18565976672005</v>
      </c>
      <c r="D8" s="149">
        <v>10334.6889256797</v>
      </c>
      <c r="E8" s="115">
        <v>1943.5904071304858</v>
      </c>
      <c r="F8" s="149">
        <v>21448.061015691761</v>
      </c>
      <c r="G8" s="149">
        <v>1955.3068343878901</v>
      </c>
      <c r="H8" s="141"/>
      <c r="I8" s="24">
        <f>(B8/B$26)*100</f>
        <v>29.515408112392123</v>
      </c>
      <c r="J8" s="189">
        <f t="shared" ref="J8:J24" si="1">(C8/C$26)*100</f>
        <v>66.15144983702092</v>
      </c>
      <c r="K8" s="24">
        <f t="shared" ref="K8:K24" si="2">(D8/D$26)*100</f>
        <v>35.577988997329705</v>
      </c>
      <c r="L8" s="189">
        <f t="shared" ref="L8:L24" si="3">(E8/E$26)*100</f>
        <v>23.15179544469753</v>
      </c>
      <c r="M8" s="24">
        <f t="shared" ref="M8:M24" si="4">(F8/F$26)*100</f>
        <v>28.636645635480928</v>
      </c>
      <c r="N8" s="24">
        <f t="shared" ref="N8:N24" si="5">(G8/G$26)*100</f>
        <v>20.498692256832236</v>
      </c>
    </row>
    <row r="9" spans="1:16" ht="20.25" customHeight="1" x14ac:dyDescent="0.25">
      <c r="A9" s="34" t="s">
        <v>69</v>
      </c>
      <c r="B9" s="149">
        <f t="shared" si="0"/>
        <v>41321.980118842213</v>
      </c>
      <c r="C9" s="115">
        <v>68.081813803789089</v>
      </c>
      <c r="D9" s="149">
        <v>10572.146780765401</v>
      </c>
      <c r="E9" s="115">
        <v>3231.2079573501851</v>
      </c>
      <c r="F9" s="149">
        <v>23785.56861392648</v>
      </c>
      <c r="G9" s="149">
        <v>3664.9749529963597</v>
      </c>
      <c r="I9" s="24">
        <f t="shared" ref="I9:I24" si="6">(B9/B$26)*100</f>
        <v>33.684289046510557</v>
      </c>
      <c r="J9" s="189">
        <f t="shared" si="1"/>
        <v>8.5591665357270177</v>
      </c>
      <c r="K9" s="24">
        <f t="shared" si="2"/>
        <v>36.395456558890864</v>
      </c>
      <c r="L9" s="189">
        <f t="shared" si="3"/>
        <v>38.489727770522002</v>
      </c>
      <c r="M9" s="24">
        <f t="shared" si="4"/>
        <v>31.757598000914733</v>
      </c>
      <c r="N9" s="24">
        <f t="shared" si="5"/>
        <v>38.422201758420776</v>
      </c>
      <c r="P9" s="131"/>
    </row>
    <row r="10" spans="1:16" ht="20.25" customHeight="1" x14ac:dyDescent="0.25">
      <c r="A10" s="36" t="s">
        <v>70</v>
      </c>
      <c r="B10" s="149">
        <f t="shared" si="0"/>
        <v>0</v>
      </c>
      <c r="C10" s="115">
        <v>0</v>
      </c>
      <c r="D10" s="149">
        <v>0</v>
      </c>
      <c r="E10" s="115">
        <v>0</v>
      </c>
      <c r="F10" s="149">
        <v>0</v>
      </c>
      <c r="G10" s="149">
        <v>0</v>
      </c>
      <c r="I10" s="24">
        <f t="shared" si="6"/>
        <v>0</v>
      </c>
      <c r="J10" s="189">
        <f t="shared" si="1"/>
        <v>0</v>
      </c>
      <c r="K10" s="24">
        <f t="shared" si="2"/>
        <v>0</v>
      </c>
      <c r="L10" s="189">
        <f t="shared" si="3"/>
        <v>0</v>
      </c>
      <c r="M10" s="24">
        <f t="shared" si="4"/>
        <v>0</v>
      </c>
      <c r="N10" s="24">
        <f t="shared" si="5"/>
        <v>0</v>
      </c>
      <c r="P10" s="131"/>
    </row>
    <row r="11" spans="1:16" ht="18" customHeight="1" x14ac:dyDescent="0.25">
      <c r="A11" s="36" t="s">
        <v>71</v>
      </c>
      <c r="B11" s="149">
        <f t="shared" si="0"/>
        <v>991.65163049862565</v>
      </c>
      <c r="C11" s="117">
        <v>0.38788429360881999</v>
      </c>
      <c r="D11" s="130">
        <v>32.711577417871702</v>
      </c>
      <c r="E11" s="117">
        <v>4.0081377842460899</v>
      </c>
      <c r="F11" s="130">
        <v>954.54403100289903</v>
      </c>
      <c r="G11" s="130">
        <v>0</v>
      </c>
      <c r="I11" s="24">
        <f t="shared" si="6"/>
        <v>0.80836107222092868</v>
      </c>
      <c r="J11" s="209">
        <f t="shared" si="1"/>
        <v>4.8764362758589613E-2</v>
      </c>
      <c r="K11" s="208">
        <f t="shared" si="2"/>
        <v>0.11261220824619989</v>
      </c>
      <c r="L11" s="209">
        <f t="shared" si="3"/>
        <v>4.7744414540526546E-2</v>
      </c>
      <c r="M11" s="208">
        <f t="shared" si="4"/>
        <v>1.2744713444863311</v>
      </c>
      <c r="N11" s="208">
        <f t="shared" si="5"/>
        <v>0</v>
      </c>
      <c r="P11" s="131"/>
    </row>
    <row r="12" spans="1:16" ht="20.25" customHeight="1" x14ac:dyDescent="0.25">
      <c r="A12" s="36" t="s">
        <v>72</v>
      </c>
      <c r="B12" s="149">
        <f t="shared" si="0"/>
        <v>0</v>
      </c>
      <c r="C12" s="115">
        <v>0</v>
      </c>
      <c r="D12" s="149">
        <v>0</v>
      </c>
      <c r="E12" s="115">
        <v>0</v>
      </c>
      <c r="F12" s="149">
        <v>0</v>
      </c>
      <c r="G12" s="149">
        <v>0</v>
      </c>
      <c r="I12" s="24">
        <f t="shared" si="6"/>
        <v>0</v>
      </c>
      <c r="J12" s="189">
        <f t="shared" si="1"/>
        <v>0</v>
      </c>
      <c r="K12" s="24">
        <f t="shared" si="2"/>
        <v>0</v>
      </c>
      <c r="L12" s="189">
        <f t="shared" si="3"/>
        <v>0</v>
      </c>
      <c r="M12" s="24">
        <f t="shared" si="4"/>
        <v>0</v>
      </c>
      <c r="N12" s="24">
        <f t="shared" si="5"/>
        <v>0</v>
      </c>
      <c r="P12" s="131"/>
    </row>
    <row r="13" spans="1:16" ht="20.25" customHeight="1" x14ac:dyDescent="0.25">
      <c r="A13" s="47" t="s">
        <v>73</v>
      </c>
      <c r="B13" s="149">
        <f t="shared" si="0"/>
        <v>0</v>
      </c>
      <c r="C13" s="115">
        <v>0</v>
      </c>
      <c r="D13" s="149">
        <v>0</v>
      </c>
      <c r="E13" s="115">
        <v>0</v>
      </c>
      <c r="F13" s="149">
        <v>0</v>
      </c>
      <c r="G13" s="149">
        <v>0</v>
      </c>
      <c r="I13" s="24">
        <f t="shared" si="6"/>
        <v>0</v>
      </c>
      <c r="J13" s="189">
        <f t="shared" si="1"/>
        <v>0</v>
      </c>
      <c r="K13" s="24">
        <f t="shared" si="2"/>
        <v>0</v>
      </c>
      <c r="L13" s="189">
        <f t="shared" si="3"/>
        <v>0</v>
      </c>
      <c r="M13" s="24">
        <f t="shared" si="4"/>
        <v>0</v>
      </c>
      <c r="N13" s="24">
        <f t="shared" si="5"/>
        <v>0</v>
      </c>
      <c r="P13" s="131"/>
    </row>
    <row r="14" spans="1:16" ht="20.25" customHeight="1" x14ac:dyDescent="0.25">
      <c r="A14" s="47" t="s">
        <v>74</v>
      </c>
      <c r="B14" s="149">
        <f t="shared" si="0"/>
        <v>11305.67598297623</v>
      </c>
      <c r="C14" s="117">
        <v>104.133255899193</v>
      </c>
      <c r="D14" s="130">
        <v>734.59284306340805</v>
      </c>
      <c r="E14" s="117">
        <v>1205.6461866105299</v>
      </c>
      <c r="F14" s="130">
        <v>7613.6246162751395</v>
      </c>
      <c r="G14" s="130">
        <v>1647.67908112796</v>
      </c>
      <c r="I14" s="24">
        <f t="shared" si="6"/>
        <v>9.2160069914731348</v>
      </c>
      <c r="J14" s="209">
        <f t="shared" si="1"/>
        <v>13.091511952330887</v>
      </c>
      <c r="K14" s="208">
        <f t="shared" si="2"/>
        <v>2.528894316604521</v>
      </c>
      <c r="L14" s="209">
        <f t="shared" si="3"/>
        <v>14.361500133300792</v>
      </c>
      <c r="M14" s="208">
        <f t="shared" si="4"/>
        <v>10.165425675464657</v>
      </c>
      <c r="N14" s="208">
        <f t="shared" si="5"/>
        <v>17.273640038513712</v>
      </c>
      <c r="P14" s="131"/>
    </row>
    <row r="15" spans="1:16" ht="20.25" customHeight="1" x14ac:dyDescent="0.25">
      <c r="A15" s="47" t="s">
        <v>75</v>
      </c>
      <c r="B15" s="149">
        <f t="shared" si="0"/>
        <v>338.80163920787226</v>
      </c>
      <c r="C15" s="117">
        <v>1.235214253334</v>
      </c>
      <c r="D15" s="130">
        <v>16.587163182643199</v>
      </c>
      <c r="E15" s="117">
        <v>37.056428421722003</v>
      </c>
      <c r="F15" s="130">
        <v>233.27904773092601</v>
      </c>
      <c r="G15" s="130">
        <v>50.643785619246998</v>
      </c>
      <c r="I15" s="24">
        <f t="shared" si="6"/>
        <v>0.2761797065795914</v>
      </c>
      <c r="J15" s="209">
        <f t="shared" si="1"/>
        <v>0.15528970088927041</v>
      </c>
      <c r="K15" s="208">
        <f t="shared" si="2"/>
        <v>5.7102629160188226E-2</v>
      </c>
      <c r="L15" s="209">
        <f t="shared" si="3"/>
        <v>0.4414113424224087</v>
      </c>
      <c r="M15" s="208">
        <f t="shared" si="4"/>
        <v>0.31146542427147744</v>
      </c>
      <c r="N15" s="208">
        <f t="shared" si="5"/>
        <v>0.53093016291477224</v>
      </c>
      <c r="P15" s="131"/>
    </row>
    <row r="16" spans="1:16" ht="20.25" customHeight="1" x14ac:dyDescent="0.25">
      <c r="A16" s="47" t="s">
        <v>76</v>
      </c>
      <c r="B16" s="149">
        <f t="shared" si="0"/>
        <v>0</v>
      </c>
      <c r="C16" s="115">
        <v>0</v>
      </c>
      <c r="D16" s="149">
        <v>0</v>
      </c>
      <c r="E16" s="115">
        <v>0</v>
      </c>
      <c r="F16" s="149">
        <v>0</v>
      </c>
      <c r="G16" s="149">
        <v>0</v>
      </c>
      <c r="I16" s="24">
        <f t="shared" si="6"/>
        <v>0</v>
      </c>
      <c r="J16" s="189">
        <f t="shared" si="1"/>
        <v>0</v>
      </c>
      <c r="K16" s="24">
        <f t="shared" si="2"/>
        <v>0</v>
      </c>
      <c r="L16" s="189">
        <f t="shared" si="3"/>
        <v>0</v>
      </c>
      <c r="M16" s="24">
        <f t="shared" si="4"/>
        <v>0</v>
      </c>
      <c r="N16" s="24">
        <f t="shared" si="5"/>
        <v>0</v>
      </c>
      <c r="P16" s="131"/>
    </row>
    <row r="17" spans="1:16" ht="20.25" customHeight="1" x14ac:dyDescent="0.25">
      <c r="A17" s="36" t="s">
        <v>77</v>
      </c>
      <c r="B17" s="149">
        <f t="shared" si="0"/>
        <v>22314.817374812148</v>
      </c>
      <c r="C17" s="117">
        <v>8.5557482062287402</v>
      </c>
      <c r="D17" s="130">
        <v>5250.3773549406205</v>
      </c>
      <c r="E17" s="117">
        <v>1514.3674480653001</v>
      </c>
      <c r="F17" s="130">
        <v>15541.516823600001</v>
      </c>
      <c r="G17" s="130">
        <v>0</v>
      </c>
      <c r="I17" s="24">
        <f t="shared" si="6"/>
        <v>18.190288953034052</v>
      </c>
      <c r="J17" s="209">
        <f t="shared" si="1"/>
        <v>1.0756187246407332</v>
      </c>
      <c r="K17" s="208">
        <f t="shared" si="2"/>
        <v>18.074841836966172</v>
      </c>
      <c r="L17" s="209">
        <f t="shared" si="3"/>
        <v>18.038947536008607</v>
      </c>
      <c r="M17" s="208">
        <f t="shared" si="4"/>
        <v>20.750449636901315</v>
      </c>
      <c r="N17" s="208">
        <f t="shared" si="5"/>
        <v>0</v>
      </c>
    </row>
    <row r="18" spans="1:16" ht="20.25" customHeight="1" x14ac:dyDescent="0.25">
      <c r="A18" s="47" t="s">
        <v>78</v>
      </c>
      <c r="B18" s="149">
        <f t="shared" si="0"/>
        <v>70.300256000000005</v>
      </c>
      <c r="C18" s="117">
        <v>70.300256000000005</v>
      </c>
      <c r="D18" s="130">
        <v>0</v>
      </c>
      <c r="E18" s="117">
        <v>0</v>
      </c>
      <c r="F18" s="130">
        <v>0</v>
      </c>
      <c r="G18" s="130">
        <v>0</v>
      </c>
      <c r="I18" s="24">
        <f t="shared" si="6"/>
        <v>5.7306405364342852E-2</v>
      </c>
      <c r="J18" s="209">
        <f t="shared" si="1"/>
        <v>8.838066511306053</v>
      </c>
      <c r="K18" s="208">
        <f t="shared" si="2"/>
        <v>0</v>
      </c>
      <c r="L18" s="209">
        <f t="shared" si="3"/>
        <v>0</v>
      </c>
      <c r="M18" s="208">
        <f t="shared" si="4"/>
        <v>0</v>
      </c>
      <c r="N18" s="208">
        <f t="shared" si="5"/>
        <v>0</v>
      </c>
    </row>
    <row r="19" spans="1:16" ht="38.25" customHeight="1" x14ac:dyDescent="0.25">
      <c r="A19" s="47" t="s">
        <v>79</v>
      </c>
      <c r="B19" s="149">
        <f t="shared" si="0"/>
        <v>10.256713422836899</v>
      </c>
      <c r="C19" s="115">
        <v>10.256713422836899</v>
      </c>
      <c r="D19" s="149">
        <v>0</v>
      </c>
      <c r="E19" s="115">
        <v>0</v>
      </c>
      <c r="F19" s="149">
        <v>0</v>
      </c>
      <c r="G19" s="149">
        <v>0</v>
      </c>
      <c r="I19" s="24">
        <f t="shared" si="6"/>
        <v>8.3609279760658035E-3</v>
      </c>
      <c r="J19" s="189">
        <f t="shared" si="1"/>
        <v>1.2894620955354426</v>
      </c>
      <c r="K19" s="24">
        <f t="shared" si="2"/>
        <v>0</v>
      </c>
      <c r="L19" s="189">
        <f t="shared" si="3"/>
        <v>0</v>
      </c>
      <c r="M19" s="24">
        <f t="shared" si="4"/>
        <v>0</v>
      </c>
      <c r="N19" s="24">
        <f t="shared" si="5"/>
        <v>0</v>
      </c>
    </row>
    <row r="20" spans="1:16" ht="20.25" customHeight="1" x14ac:dyDescent="0.25">
      <c r="A20" s="36" t="s">
        <v>80</v>
      </c>
      <c r="B20" s="149">
        <f t="shared" si="0"/>
        <v>0</v>
      </c>
      <c r="C20" s="117">
        <v>0</v>
      </c>
      <c r="D20" s="130">
        <v>0</v>
      </c>
      <c r="E20" s="117">
        <v>0</v>
      </c>
      <c r="F20" s="130">
        <v>0</v>
      </c>
      <c r="G20" s="130">
        <v>0</v>
      </c>
      <c r="I20" s="24">
        <f t="shared" si="6"/>
        <v>0</v>
      </c>
      <c r="J20" s="209">
        <f t="shared" si="1"/>
        <v>0</v>
      </c>
      <c r="K20" s="208">
        <f t="shared" si="2"/>
        <v>0</v>
      </c>
      <c r="L20" s="209">
        <f t="shared" si="3"/>
        <v>0</v>
      </c>
      <c r="M20" s="208">
        <f t="shared" si="4"/>
        <v>0</v>
      </c>
      <c r="N20" s="208">
        <f t="shared" si="5"/>
        <v>0</v>
      </c>
    </row>
    <row r="21" spans="1:16" ht="20.25" customHeight="1" x14ac:dyDescent="0.25">
      <c r="A21" s="36" t="s">
        <v>81</v>
      </c>
      <c r="B21" s="149">
        <f t="shared" si="0"/>
        <v>0</v>
      </c>
      <c r="C21" s="115">
        <v>0</v>
      </c>
      <c r="D21" s="149">
        <v>0</v>
      </c>
      <c r="E21" s="115">
        <v>0</v>
      </c>
      <c r="F21" s="149">
        <v>0</v>
      </c>
      <c r="G21" s="149">
        <v>0</v>
      </c>
      <c r="I21" s="24">
        <f t="shared" si="6"/>
        <v>0</v>
      </c>
      <c r="J21" s="189">
        <f t="shared" si="1"/>
        <v>0</v>
      </c>
      <c r="K21" s="24">
        <f t="shared" si="2"/>
        <v>0</v>
      </c>
      <c r="L21" s="189">
        <f t="shared" si="3"/>
        <v>0</v>
      </c>
      <c r="M21" s="24">
        <f t="shared" si="4"/>
        <v>0</v>
      </c>
      <c r="N21" s="24">
        <f t="shared" si="5"/>
        <v>0</v>
      </c>
    </row>
    <row r="22" spans="1:16" ht="20.25" customHeight="1" x14ac:dyDescent="0.25">
      <c r="A22" s="36" t="s">
        <v>82</v>
      </c>
      <c r="B22" s="149">
        <f t="shared" si="0"/>
        <v>2925.5550573869928</v>
      </c>
      <c r="C22" s="117">
        <v>1.8193749435678899</v>
      </c>
      <c r="D22" s="130">
        <v>609.49063667432199</v>
      </c>
      <c r="E22" s="117">
        <v>132.814377366928</v>
      </c>
      <c r="F22" s="130">
        <v>1539.19126977069</v>
      </c>
      <c r="G22" s="130">
        <v>642.23939863148496</v>
      </c>
      <c r="I22" s="24">
        <f t="shared" si="6"/>
        <v>2.3848141326017691</v>
      </c>
      <c r="J22" s="209">
        <f t="shared" si="1"/>
        <v>0.22872970420273728</v>
      </c>
      <c r="K22" s="208">
        <f t="shared" si="2"/>
        <v>2.0982200162496274</v>
      </c>
      <c r="L22" s="209">
        <f t="shared" si="3"/>
        <v>1.5820675414084533</v>
      </c>
      <c r="M22" s="208">
        <f t="shared" si="4"/>
        <v>2.0550703826048196</v>
      </c>
      <c r="N22" s="208">
        <f t="shared" si="5"/>
        <v>6.7329932858753301</v>
      </c>
      <c r="P22" s="131"/>
    </row>
    <row r="23" spans="1:16" ht="20.25" customHeight="1" x14ac:dyDescent="0.25">
      <c r="A23" s="36" t="s">
        <v>83</v>
      </c>
      <c r="B23" s="149">
        <f t="shared" si="0"/>
        <v>0</v>
      </c>
      <c r="C23" s="115">
        <v>0</v>
      </c>
      <c r="D23" s="149">
        <v>0</v>
      </c>
      <c r="E23" s="115">
        <v>0</v>
      </c>
      <c r="F23" s="149">
        <v>0</v>
      </c>
      <c r="G23" s="149">
        <v>0</v>
      </c>
      <c r="I23" s="24">
        <f t="shared" si="6"/>
        <v>0</v>
      </c>
      <c r="J23" s="189">
        <f t="shared" si="1"/>
        <v>0</v>
      </c>
      <c r="K23" s="24">
        <f t="shared" si="2"/>
        <v>0</v>
      </c>
      <c r="L23" s="189">
        <f t="shared" si="3"/>
        <v>0</v>
      </c>
      <c r="M23" s="24">
        <f t="shared" si="4"/>
        <v>0</v>
      </c>
      <c r="N23" s="24">
        <f t="shared" si="5"/>
        <v>0</v>
      </c>
      <c r="P23" s="131"/>
    </row>
    <row r="24" spans="1:16" s="72" customFormat="1" ht="20.25" customHeight="1" x14ac:dyDescent="0.25">
      <c r="A24" s="47" t="s">
        <v>84</v>
      </c>
      <c r="B24" s="149">
        <f t="shared" si="0"/>
        <v>7187.4708997404705</v>
      </c>
      <c r="C24" s="117">
        <v>4.4698199849607096</v>
      </c>
      <c r="D24" s="130">
        <v>1497.3897700881701</v>
      </c>
      <c r="E24" s="117">
        <v>326.29687483802002</v>
      </c>
      <c r="F24" s="130">
        <v>3781.46787314009</v>
      </c>
      <c r="G24" s="130">
        <v>1577.8465616892299</v>
      </c>
      <c r="I24" s="24">
        <f t="shared" si="6"/>
        <v>5.8589846518474333</v>
      </c>
      <c r="J24" s="209">
        <f t="shared" si="1"/>
        <v>0.56194057558834165</v>
      </c>
      <c r="K24" s="208">
        <f t="shared" si="2"/>
        <v>5.1548834365527059</v>
      </c>
      <c r="L24" s="209">
        <f t="shared" si="3"/>
        <v>3.8868058170996824</v>
      </c>
      <c r="M24" s="208">
        <f t="shared" si="4"/>
        <v>5.0488738998757405</v>
      </c>
      <c r="N24" s="208">
        <f t="shared" si="5"/>
        <v>16.541542497443182</v>
      </c>
      <c r="P24" s="144"/>
    </row>
    <row r="25" spans="1:16" s="150" customFormat="1" ht="20.25" customHeight="1" x14ac:dyDescent="0.25">
      <c r="A25" s="56"/>
      <c r="B25" s="38"/>
      <c r="C25" s="108"/>
      <c r="D25" s="59"/>
      <c r="E25" s="108"/>
      <c r="F25" s="59"/>
      <c r="G25" s="59"/>
      <c r="H25" s="108"/>
      <c r="I25" s="217"/>
      <c r="J25" s="189"/>
      <c r="K25" s="24"/>
      <c r="L25" s="189"/>
      <c r="M25" s="24"/>
      <c r="N25" s="24"/>
    </row>
    <row r="26" spans="1:16" s="72" customFormat="1" ht="15.75" x14ac:dyDescent="0.25">
      <c r="A26" s="25" t="s">
        <v>104</v>
      </c>
      <c r="B26" s="26">
        <f t="shared" ref="B26:G26" si="7">SUM(B8:B25)</f>
        <v>122674.34251554395</v>
      </c>
      <c r="C26" s="26">
        <f t="shared" si="7"/>
        <v>795.42574057423928</v>
      </c>
      <c r="D26" s="26">
        <f t="shared" si="7"/>
        <v>29047.985051812142</v>
      </c>
      <c r="E26" s="26">
        <f t="shared" si="7"/>
        <v>8394.9878175674166</v>
      </c>
      <c r="F26" s="26">
        <f t="shared" si="7"/>
        <v>74897.253291137982</v>
      </c>
      <c r="G26" s="26">
        <f t="shared" si="7"/>
        <v>9538.6906144521708</v>
      </c>
      <c r="H26" s="108"/>
      <c r="I26" s="27">
        <v>100.00000000002287</v>
      </c>
      <c r="J26" s="186">
        <v>100.00000000082122</v>
      </c>
      <c r="K26" s="27">
        <v>100.00000000001836</v>
      </c>
      <c r="L26" s="186">
        <v>100.00000000002953</v>
      </c>
      <c r="M26" s="27">
        <v>100.00000000000149</v>
      </c>
      <c r="N26" s="27">
        <v>100.00000000000526</v>
      </c>
    </row>
    <row r="27" spans="1:16" s="72" customFormat="1" x14ac:dyDescent="0.25">
      <c r="A27" s="243" t="s">
        <v>145</v>
      </c>
    </row>
    <row r="28" spans="1:16" s="72" customFormat="1" ht="15.75" x14ac:dyDescent="0.25">
      <c r="A28" s="72" t="s">
        <v>133</v>
      </c>
      <c r="B28" s="123"/>
      <c r="C28" s="123"/>
      <c r="D28" s="123"/>
      <c r="E28" s="123"/>
      <c r="F28" s="123"/>
      <c r="G28" s="123"/>
    </row>
    <row r="29" spans="1:16" s="72" customFormat="1" x14ac:dyDescent="0.25"/>
  </sheetData>
  <mergeCells count="3">
    <mergeCell ref="B4:G4"/>
    <mergeCell ref="A4:A5"/>
    <mergeCell ref="I4:N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All by Age Group</vt:lpstr>
      <vt:lpstr>2 All by Disease Group</vt:lpstr>
      <vt:lpstr>3 Elderly by Dis Grp &amp; AgeSex</vt:lpstr>
      <vt:lpstr>4 Elderly by HF &amp;AgeSex</vt:lpstr>
      <vt:lpstr>5 All by HF &amp; Dis in CC</vt:lpstr>
      <vt:lpstr>6 Elderly by FA &amp; AgeSex</vt:lpstr>
      <vt:lpstr>7 All by FA &amp; Dis in CC</vt:lpstr>
      <vt:lpstr>8 Elderly by HP &amp; AgeSex</vt:lpstr>
      <vt:lpstr>9 All by HP &amp; Dis in CC</vt:lpstr>
      <vt:lpstr>10 All by HF &amp; IncQ</vt:lpstr>
      <vt:lpstr>11 By Disease, HF &amp; Income</vt:lpstr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Poquiz</dc:creator>
  <cp:lastModifiedBy>Stephanie</cp:lastModifiedBy>
  <dcterms:created xsi:type="dcterms:W3CDTF">2020-05-12T04:38:21Z</dcterms:created>
  <dcterms:modified xsi:type="dcterms:W3CDTF">2020-08-17T00:42:57Z</dcterms:modified>
</cp:coreProperties>
</file>