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ol_files\DomStat (special release)--annual highlights (DOMSTAT)\2022\Tables\"/>
    </mc:Choice>
  </mc:AlternateContent>
  <xr:revisionPtr revIDLastSave="0" documentId="13_ncr:1_{0D2B794D-6348-4F12-BA26-D537CB474C51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Table 1" sheetId="1" r:id="rId1"/>
    <sheet name="Table 2" sheetId="2" r:id="rId2"/>
    <sheet name="Table 3" sheetId="3" r:id="rId3"/>
    <sheet name="Table 4" sheetId="12" r:id="rId4"/>
  </sheets>
  <definedNames>
    <definedName name="Excel_BuiltIn__FilterDatabase">#REF!</definedName>
    <definedName name="Excel_BuiltIn__FilterDatabase_1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2">#REF!</definedName>
    <definedName name="_xlnm.Print_Area" localSheetId="0">'Table 1'!$A$1:$N$53</definedName>
    <definedName name="_xlnm.Print_Area" localSheetId="3">'Table 4'!$A$1:$G$169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0" i="12" l="1"/>
  <c r="G123" i="12"/>
  <c r="G117" i="12"/>
  <c r="G102" i="12"/>
  <c r="G68" i="12"/>
  <c r="G52" i="12"/>
  <c r="G39" i="12"/>
  <c r="G27" i="12"/>
  <c r="G22" i="12"/>
  <c r="G10" i="12"/>
  <c r="G8" i="12" l="1"/>
</calcChain>
</file>

<file path=xl/sharedStrings.xml><?xml version="1.0" encoding="utf-8"?>
<sst xmlns="http://schemas.openxmlformats.org/spreadsheetml/2006/main" count="1024" uniqueCount="306">
  <si>
    <t>Mode of Transport and Commodity Section</t>
  </si>
  <si>
    <t>Quantity</t>
  </si>
  <si>
    <t>Value</t>
  </si>
  <si>
    <t>Philippines</t>
  </si>
  <si>
    <t xml:space="preserve"> </t>
  </si>
  <si>
    <t>W a t e r</t>
  </si>
  <si>
    <t>A i r</t>
  </si>
  <si>
    <t>Source: Philippine Statistics Authority</t>
  </si>
  <si>
    <t>Mode of Transport and Region</t>
  </si>
  <si>
    <t>I</t>
  </si>
  <si>
    <t>- Ilocos Region</t>
  </si>
  <si>
    <t>II</t>
  </si>
  <si>
    <t>- Cagayan Valley</t>
  </si>
  <si>
    <t>III</t>
  </si>
  <si>
    <t>- Central Luzon</t>
  </si>
  <si>
    <t>- CALABARZON</t>
  </si>
  <si>
    <t>MIMAROPA Region</t>
  </si>
  <si>
    <t>V</t>
  </si>
  <si>
    <t>- Bicol Region</t>
  </si>
  <si>
    <t>VI</t>
  </si>
  <si>
    <t>- Western Visayas</t>
  </si>
  <si>
    <t>VII</t>
  </si>
  <si>
    <t>- Central Visayas</t>
  </si>
  <si>
    <t>VIII</t>
  </si>
  <si>
    <t>- Eastern Visayas</t>
  </si>
  <si>
    <t>IX</t>
  </si>
  <si>
    <t>- Zamboanga Peninsula</t>
  </si>
  <si>
    <t>X</t>
  </si>
  <si>
    <t>- Northern Mindanao</t>
  </si>
  <si>
    <t>XI</t>
  </si>
  <si>
    <t>- Davao Region</t>
  </si>
  <si>
    <t>XII</t>
  </si>
  <si>
    <t>- SOCCSKSARGEN</t>
  </si>
  <si>
    <t>BARMM</t>
  </si>
  <si>
    <t>-</t>
  </si>
  <si>
    <t>Outflow</t>
  </si>
  <si>
    <t>Inflow</t>
  </si>
  <si>
    <t>Balance</t>
  </si>
  <si>
    <t>NCR</t>
  </si>
  <si>
    <t>02150</t>
  </si>
  <si>
    <t>02555</t>
  </si>
  <si>
    <t>05180</t>
  </si>
  <si>
    <t>12510</t>
  </si>
  <si>
    <t>12780</t>
  </si>
  <si>
    <t>12790</t>
  </si>
  <si>
    <t>30135</t>
  </si>
  <si>
    <t>41150</t>
  </si>
  <si>
    <t>42160</t>
  </si>
  <si>
    <t>43110</t>
  </si>
  <si>
    <t>45500</t>
  </si>
  <si>
    <t>45910</t>
  </si>
  <si>
    <t>45958</t>
  </si>
  <si>
    <t>46130</t>
  </si>
  <si>
    <t>46720</t>
  </si>
  <si>
    <t>53160</t>
  </si>
  <si>
    <t>60515</t>
  </si>
  <si>
    <t>61500</t>
  </si>
  <si>
    <t>61740</t>
  </si>
  <si>
    <t>62750</t>
  </si>
  <si>
    <t>63150</t>
  </si>
  <si>
    <t>64500</t>
  </si>
  <si>
    <t>67500</t>
  </si>
  <si>
    <t>73195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</si>
  <si>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</si>
  <si>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</si>
  <si>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</si>
  <si>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</si>
  <si>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</si>
  <si>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</si>
  <si>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</si>
  <si>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</si>
  <si>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PORT CODE</t>
  </si>
  <si>
    <t xml:space="preserve">Region and Port of Origin </t>
  </si>
  <si>
    <t>2 0 1 8</t>
  </si>
  <si>
    <t>2 0 1 9</t>
  </si>
  <si>
    <t>2 0 2 0</t>
  </si>
  <si>
    <t>2 0 2 1</t>
  </si>
  <si>
    <t>T O T A L</t>
  </si>
  <si>
    <t>39150</t>
  </si>
  <si>
    <t xml:space="preserve">  Manila (First District) North Harbor</t>
  </si>
  <si>
    <t>I - Ilocos Region</t>
  </si>
  <si>
    <t>II - Cagayan Valley</t>
  </si>
  <si>
    <t>III - Central Luzon</t>
  </si>
  <si>
    <t>08150</t>
  </si>
  <si>
    <t xml:space="preserve">  Mariveles, Bataan</t>
  </si>
  <si>
    <t>IVA - CALABARZON</t>
  </si>
  <si>
    <t>10110</t>
  </si>
  <si>
    <t>56500</t>
  </si>
  <si>
    <t xml:space="preserve">  Other National Ports (Quezon)</t>
  </si>
  <si>
    <t>40310</t>
  </si>
  <si>
    <t>40510</t>
  </si>
  <si>
    <t xml:space="preserve">  Balanacan, Marinduque</t>
  </si>
  <si>
    <t>40725</t>
  </si>
  <si>
    <t xml:space="preserve">  Boac (Kawit), Boac, Marinduque</t>
  </si>
  <si>
    <t>51500</t>
  </si>
  <si>
    <t xml:space="preserve">  Other National Ports (Occidental Mindoro)</t>
  </si>
  <si>
    <t>52530</t>
  </si>
  <si>
    <t xml:space="preserve">  Calapan, Oriental Mindoro</t>
  </si>
  <si>
    <t xml:space="preserve">  Puerta Princesa City, Palawan</t>
  </si>
  <si>
    <t>53700</t>
  </si>
  <si>
    <t xml:space="preserve">  Other Municipal Ports (Palawan)</t>
  </si>
  <si>
    <t>59700</t>
  </si>
  <si>
    <t xml:space="preserve">  Other Municipal Ports (Romblon)</t>
  </si>
  <si>
    <t>59765</t>
  </si>
  <si>
    <t xml:space="preserve">  Romblon, Romblon</t>
  </si>
  <si>
    <t xml:space="preserve">  Tabaco, Albay</t>
  </si>
  <si>
    <t>17360</t>
  </si>
  <si>
    <t xml:space="preserve">  Pasacao, Camarines Sur</t>
  </si>
  <si>
    <t>20185</t>
  </si>
  <si>
    <t xml:space="preserve">  Virac, Catanduanes</t>
  </si>
  <si>
    <t>20700</t>
  </si>
  <si>
    <t xml:space="preserve">  Other Municipal Ports (Catanduanes)</t>
  </si>
  <si>
    <t xml:space="preserve">  Masbate, Masbate</t>
  </si>
  <si>
    <t>41700</t>
  </si>
  <si>
    <t xml:space="preserve">  Other Municipal Ports (Masbate)</t>
  </si>
  <si>
    <t>41715</t>
  </si>
  <si>
    <t>62510</t>
  </si>
  <si>
    <t xml:space="preserve">  Bulan (Subport), Sorsogon</t>
  </si>
  <si>
    <t>62700</t>
  </si>
  <si>
    <t xml:space="preserve">  Other Municipal Ports (Sorsogon)</t>
  </si>
  <si>
    <t xml:space="preserve">  Matnog Causeway, Matnog, Sorsogon</t>
  </si>
  <si>
    <t>04500</t>
  </si>
  <si>
    <t xml:space="preserve">  Other National Ports (Aklan)</t>
  </si>
  <si>
    <t>04900</t>
  </si>
  <si>
    <t xml:space="preserve">  Other Private Ports (Aklan)</t>
  </si>
  <si>
    <t>19520</t>
  </si>
  <si>
    <t xml:space="preserve">  Culasi, Roxas City, Capiz</t>
  </si>
  <si>
    <t xml:space="preserve">  Iloilo, Iloilo City</t>
  </si>
  <si>
    <t>30715</t>
  </si>
  <si>
    <t xml:space="preserve">  Dumangas, Guimaras,  Iloilo </t>
  </si>
  <si>
    <t>30900</t>
  </si>
  <si>
    <t xml:space="preserve">  Other Private Ports (Iloilo)</t>
  </si>
  <si>
    <t>30972</t>
  </si>
  <si>
    <t xml:space="preserve">  RJL Slipway, Iloilo River Wharf, Iloilo Base Port, Iloilo </t>
  </si>
  <si>
    <t>45160</t>
  </si>
  <si>
    <t xml:space="preserve">  Pulupandan, Negros Occidental</t>
  </si>
  <si>
    <t xml:space="preserve">  Other National Ports (Negros Occidental)</t>
  </si>
  <si>
    <t>45580</t>
  </si>
  <si>
    <t xml:space="preserve">  San Carlos City, Negros Occidental</t>
  </si>
  <si>
    <t>12310</t>
  </si>
  <si>
    <t xml:space="preserve">  Tagbilaran City</t>
  </si>
  <si>
    <t xml:space="preserve">  Jagna, Bohol</t>
  </si>
  <si>
    <t>12735</t>
  </si>
  <si>
    <t>12740</t>
  </si>
  <si>
    <t>12770</t>
  </si>
  <si>
    <t xml:space="preserve">  Talibon Causeway,Bohol</t>
  </si>
  <si>
    <t xml:space="preserve">  Tubigon Causeway/Pier, Bohol</t>
  </si>
  <si>
    <t xml:space="preserve">  Ubay Causeway, Bohol</t>
  </si>
  <si>
    <t>22110</t>
  </si>
  <si>
    <t xml:space="preserve">  Cebu City</t>
  </si>
  <si>
    <t xml:space="preserve">  Dumaguete City</t>
  </si>
  <si>
    <t>46700</t>
  </si>
  <si>
    <t xml:space="preserve">  Other Municipal Ports (Negros Oriental)</t>
  </si>
  <si>
    <t xml:space="preserve">  Danao Escalante Public Wharf, Negros Or.</t>
  </si>
  <si>
    <t>46730</t>
  </si>
  <si>
    <t xml:space="preserve">  Guihulngan, Negros Oriental</t>
  </si>
  <si>
    <t>46770</t>
  </si>
  <si>
    <t xml:space="preserve">  Tampi, San Jose, Negros Oriental</t>
  </si>
  <si>
    <t>46950</t>
  </si>
  <si>
    <t xml:space="preserve">  Matiao, Amlan, Negros Oriental</t>
  </si>
  <si>
    <t>46980</t>
  </si>
  <si>
    <t xml:space="preserve">  Tandayag, Olman, Negros Oriental</t>
  </si>
  <si>
    <t xml:space="preserve">  Other National Ports (Siquijor)</t>
  </si>
  <si>
    <t xml:space="preserve">  Larena, Siquijor</t>
  </si>
  <si>
    <t>61745</t>
  </si>
  <si>
    <t xml:space="preserve">  Lazi, Siquijor</t>
  </si>
  <si>
    <t>37560</t>
  </si>
  <si>
    <t xml:space="preserve">  Palompon, Leyte</t>
  </si>
  <si>
    <t>37700</t>
  </si>
  <si>
    <t xml:space="preserve">  Other Municipal Ports (Leyte)</t>
  </si>
  <si>
    <t>37710</t>
  </si>
  <si>
    <t xml:space="preserve">  Baybay Causeway / Pier, Baybay, Leyte</t>
  </si>
  <si>
    <t>37730</t>
  </si>
  <si>
    <t xml:space="preserve">  Hilongos Causeway / Pier, Hilongos, Leyte</t>
  </si>
  <si>
    <t xml:space="preserve">  Naval, Biliran, Leyte</t>
  </si>
  <si>
    <t>37758</t>
  </si>
  <si>
    <t xml:space="preserve">  Ormoc, Ormoc City Causeway/Pier</t>
  </si>
  <si>
    <t>48700</t>
  </si>
  <si>
    <t>48900</t>
  </si>
  <si>
    <t>60115</t>
  </si>
  <si>
    <t xml:space="preserve">  Catbalogan, Western Samar</t>
  </si>
  <si>
    <t xml:space="preserve">  Calbayog, Western Samar</t>
  </si>
  <si>
    <t>64175</t>
  </si>
  <si>
    <t xml:space="preserve">  Maasin, Southern Leyte</t>
  </si>
  <si>
    <t xml:space="preserve">  Other National Ports (Southern Leyte)</t>
  </si>
  <si>
    <t>72765</t>
  </si>
  <si>
    <t xml:space="preserve">  Pulawan, Dapitan City, Zamboanga Del Norte</t>
  </si>
  <si>
    <t xml:space="preserve">  Zamboanga, Zamboanga Del Sur</t>
  </si>
  <si>
    <t>83310</t>
  </si>
  <si>
    <t xml:space="preserve">  Isabela Wharf, Isabela, Basilan</t>
  </si>
  <si>
    <t>35140</t>
  </si>
  <si>
    <t xml:space="preserve">  Ozamis, Ozamis City</t>
  </si>
  <si>
    <t xml:space="preserve">  Cagayan De Oro</t>
  </si>
  <si>
    <t>43700</t>
  </si>
  <si>
    <t xml:space="preserve">  Other Municipal Ports (Misamis Oriental)</t>
  </si>
  <si>
    <t xml:space="preserve">  Balbagon Port, Mambajao Camiguin</t>
  </si>
  <si>
    <t>43720</t>
  </si>
  <si>
    <t xml:space="preserve">  Balingoan Causeway/Pier, Misamis Oriental</t>
  </si>
  <si>
    <t>18725</t>
  </si>
  <si>
    <t xml:space="preserve">  Benoni Pier, Mahinog Camiguin</t>
  </si>
  <si>
    <t xml:space="preserve">  Makar Wharf, Gen. Santos City</t>
  </si>
  <si>
    <t xml:space="preserve">  South Cotobato</t>
  </si>
  <si>
    <t>XIII - Caraga</t>
  </si>
  <si>
    <t>02510</t>
  </si>
  <si>
    <t xml:space="preserve">  Nasipit Gov'T. (R.C.)Wharf, Nasipit</t>
  </si>
  <si>
    <t>67170</t>
  </si>
  <si>
    <t xml:space="preserve">  Surigao City, Surigao Del Norte</t>
  </si>
  <si>
    <t>67330</t>
  </si>
  <si>
    <t xml:space="preserve">  Dapa, Surigao Del Norte</t>
  </si>
  <si>
    <t xml:space="preserve">  Other National Ports, Surigao Del Norte</t>
  </si>
  <si>
    <t>67700</t>
  </si>
  <si>
    <t xml:space="preserve">  Other Municipal Ports, Surigao Del Norte</t>
  </si>
  <si>
    <t>67705</t>
  </si>
  <si>
    <t>67715</t>
  </si>
  <si>
    <t>67718</t>
  </si>
  <si>
    <t>67725</t>
  </si>
  <si>
    <t>67745</t>
  </si>
  <si>
    <t>67770</t>
  </si>
  <si>
    <t>67773</t>
  </si>
  <si>
    <t>67776</t>
  </si>
  <si>
    <t>67934</t>
  </si>
  <si>
    <t xml:space="preserve"> Hinatuan, Tagana-An, Surigao del Norte</t>
  </si>
  <si>
    <t>07745</t>
  </si>
  <si>
    <t xml:space="preserve">  Lamitan, Basilan Province</t>
  </si>
  <si>
    <t>66140</t>
  </si>
  <si>
    <t xml:space="preserve">  Jolo, Sulu</t>
  </si>
  <si>
    <t>70310</t>
  </si>
  <si>
    <t xml:space="preserve">  Bongao, Tawi-Tawi</t>
  </si>
  <si>
    <t>70370</t>
  </si>
  <si>
    <t xml:space="preserve">  Sitangkai, Tawi-Tawi</t>
  </si>
  <si>
    <t>a</t>
  </si>
  <si>
    <t>b</t>
  </si>
  <si>
    <t>a - no quantity</t>
  </si>
  <si>
    <t>b - no value</t>
  </si>
  <si>
    <t>PSCC - Philippine Standard Commodity Classification</t>
  </si>
  <si>
    <t xml:space="preserve">  Santa Cruz (Buyabod), Santa Cruz, Marinduque</t>
  </si>
  <si>
    <t>Food and Live Animals</t>
  </si>
  <si>
    <t>Beverages and Tobacco</t>
  </si>
  <si>
    <t>Crude Materials, Inedible, Except Fuels</t>
  </si>
  <si>
    <t>Mineral Fuels, Lubricants and Related Materials</t>
  </si>
  <si>
    <t>Animal and Vegetable Oils, Fats and Waxes</t>
  </si>
  <si>
    <t>Chemicals and Related Products, N.E.S.</t>
  </si>
  <si>
    <t>Manufactured Goods Classified Chiefly by Material</t>
  </si>
  <si>
    <t>Machinery and Transport Equipment</t>
  </si>
  <si>
    <t>Miscellaneous Manufactured Articles</t>
  </si>
  <si>
    <t>Commodities and Transactions Not Classified Elsewhere in the PSCC</t>
  </si>
  <si>
    <t>N.E.S. - Not elsewhere specified</t>
  </si>
  <si>
    <t xml:space="preserve">  Jetafe Causeway, Jetafe, Bohol</t>
  </si>
  <si>
    <t xml:space="preserve">   Katagbakan, Loon, Bohol</t>
  </si>
  <si>
    <t xml:space="preserve">  Other Municipal Ports (Northern Samar)</t>
  </si>
  <si>
    <t xml:space="preserve">  Other Private Ports (Northern Samar)</t>
  </si>
  <si>
    <t>Growth Rate
(%)</t>
  </si>
  <si>
    <t>Table 4 - Concluded</t>
  </si>
  <si>
    <t>Percent Share
(%)</t>
  </si>
  <si>
    <t>0.0 - percent share less than 0.05 but not equal to zero</t>
  </si>
  <si>
    <t>NCR - National Capital Region</t>
  </si>
  <si>
    <t>CAR - Cordillera Administrative Region</t>
  </si>
  <si>
    <t>BARMM - Bangsamoro Autonomous Region in Muslim Mindanao</t>
  </si>
  <si>
    <t>c</t>
  </si>
  <si>
    <t>c - growth rate more than 1,000 percent</t>
  </si>
  <si>
    <t>- no percent share and growth rate</t>
  </si>
  <si>
    <t>2021 data were revised due to the inclusion of datafiles from Bataan</t>
  </si>
  <si>
    <t>2 0 2 2</t>
  </si>
  <si>
    <t>67728</t>
  </si>
  <si>
    <t xml:space="preserve">  Danao Escalante Public Wharf, Negros Occ.</t>
  </si>
  <si>
    <t xml:space="preserve">  Del Carmen, Siargao Island, Surigao Del Norte</t>
  </si>
  <si>
    <t xml:space="preserve">  Loreto, Dinagat Island, Surigao Del Norte</t>
  </si>
  <si>
    <t xml:space="preserve">  San Jose, Bayagnan Island, Surigao Del Norte</t>
  </si>
  <si>
    <t xml:space="preserve"> Sta. Monica, Siargao Island, Surigao Del Norte</t>
  </si>
  <si>
    <t xml:space="preserve">  Claver (Jayangabon), Mainland, Surigao Del Norte</t>
  </si>
  <si>
    <t xml:space="preserve">  Cagdianao Causeway, Dinagat Island, Surigao Del Norte</t>
  </si>
  <si>
    <t xml:space="preserve">  Socorro, Bucas Grande Island, Surigao Del Norte</t>
  </si>
  <si>
    <t xml:space="preserve">  Albor Causeway/Landing, Dinagat Island, Surigao Del Norte</t>
  </si>
  <si>
    <t xml:space="preserve">  Butuan Government (R.C.) Wharf, Butuan City</t>
  </si>
  <si>
    <t xml:space="preserve">  Masao Gov'T. Pier, Lumbocan, Butuan City</t>
  </si>
  <si>
    <t xml:space="preserve">  Iligan City, Lanao Del Norte,   Kolambugan, Lanao Del Norte</t>
  </si>
  <si>
    <t xml:space="preserve">  Toledo City</t>
  </si>
  <si>
    <t xml:space="preserve">  Other Municipal Ports (Cebu)</t>
  </si>
  <si>
    <t xml:space="preserve">  Argao Causeway, Argao, Cebu</t>
  </si>
  <si>
    <t xml:space="preserve">  Mandaue, Mandaue City</t>
  </si>
  <si>
    <t xml:space="preserve">  Ernesto C. Ouano Sr. Wharf, Poblacion, Mandaue City</t>
  </si>
  <si>
    <t xml:space="preserve">  Bredco, Reclamation Area, Bacolod City, Negros Occidental</t>
  </si>
  <si>
    <t xml:space="preserve">  Negros Nav. Incorporated,   Bo. Banago, Bacolod City</t>
  </si>
  <si>
    <t xml:space="preserve">  Cataingan Causeway/Pier , Cataingan Masbate</t>
  </si>
  <si>
    <t xml:space="preserve">  Port Of Batangas, Sta. Clara, Batangas</t>
  </si>
  <si>
    <t xml:space="preserve">  Dinagat, Dinagat Island, Surigao del Norte</t>
  </si>
  <si>
    <t xml:space="preserve">          </t>
  </si>
  <si>
    <t>(Quantity in tons and Value in thousand pesos)</t>
  </si>
  <si>
    <t>r - revised</t>
  </si>
  <si>
    <t xml:space="preserve">    Philippines</t>
  </si>
  <si>
    <t>CAR</t>
  </si>
  <si>
    <t>IV-A</t>
  </si>
  <si>
    <t>XIII</t>
  </si>
  <si>
    <t>- Caraga</t>
  </si>
  <si>
    <t xml:space="preserve">    W a t e r</t>
  </si>
  <si>
    <t xml:space="preserve">    A i r</t>
  </si>
  <si>
    <t>(Value in thousand pesos)</t>
  </si>
  <si>
    <t>a - no value for outflow, inflow, and balances</t>
  </si>
  <si>
    <t>b - growth rate more than 1,000 percent</t>
  </si>
  <si>
    <r>
      <t>Table 1. Quantity and Value of Domestic Trade by Mode of Transport and Commodity Section: Philippines, 2021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 xml:space="preserve"> and 2022</t>
    </r>
    <r>
      <rPr>
        <vertAlign val="superscript"/>
        <sz val="10"/>
        <rFont val="Arial"/>
        <family val="2"/>
      </rPr>
      <t>r</t>
    </r>
  </si>
  <si>
    <r>
      <t>2021</t>
    </r>
    <r>
      <rPr>
        <b/>
        <vertAlign val="superscript"/>
        <sz val="10"/>
        <rFont val="Arial"/>
        <family val="2"/>
      </rPr>
      <t>r</t>
    </r>
  </si>
  <si>
    <r>
      <t>2022</t>
    </r>
    <r>
      <rPr>
        <b/>
        <vertAlign val="superscript"/>
        <sz val="10"/>
        <rFont val="Arial"/>
        <family val="2"/>
      </rPr>
      <t>r</t>
    </r>
  </si>
  <si>
    <r>
      <t>Table 2. Quantity and Value of Domestic Trade by Mode of Transport and Region: Philippines, 2021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 xml:space="preserve"> and 2022</t>
    </r>
    <r>
      <rPr>
        <vertAlign val="superscript"/>
        <sz val="10"/>
        <rFont val="Arial"/>
        <family val="2"/>
      </rPr>
      <t>r</t>
    </r>
  </si>
  <si>
    <r>
      <t>Table 3. Total Value of Domestic Trade Outflow, Inflow, and Balances by Mode of Transport and Region: Philippines, 2021</t>
    </r>
    <r>
      <rPr>
        <vertAlign val="superscript"/>
        <sz val="10"/>
        <rFont val="Arial"/>
        <family val="2"/>
      </rPr>
      <t>r</t>
    </r>
    <r>
      <rPr>
        <sz val="10"/>
        <rFont val="Arial"/>
        <family val="2"/>
      </rPr>
      <t xml:space="preserve"> and 2022</t>
    </r>
    <r>
      <rPr>
        <vertAlign val="superscript"/>
        <sz val="10"/>
        <rFont val="Arial"/>
        <family val="2"/>
      </rPr>
      <t>r</t>
    </r>
  </si>
  <si>
    <t>- no passenger</t>
  </si>
  <si>
    <t>Table 4. Number of Passengers Through Water Mode of Transport by Region of Origin, Port of Origin, and Year: Philippines, 2018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</si>
</sst>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_);\(0\)"/>
    <numFmt numFmtId="167" formatCode="_(* #,##0.00_);_(* \(#,##0.00\);_(* &quot;-&quot;_);_(@_)"/>
    <numFmt numFmtId="168" formatCode="_(* #,##0.00_);_(* \(#,##0.00\);_(* \-??_);_(@_)"/>
    <numFmt numFmtId="169" formatCode="#,##0.0"/>
    <numFmt numFmtId="170" formatCode="_-* #,##0_-;\-* #,##0_-;_-* &quot;-&quot;??_-;_-@_-"/>
    <numFmt numFmtId="171" formatCode="_(* #,##0_);_(* \(#,##0\);_(* \-??_);_(@_)"/>
    <numFmt numFmtId="172" formatCode="_(* #,##0.00,_);_(* \-#,###.00,,;_(* &quot;-&quot;??_);_(@_)"/>
    <numFmt numFmtId="173" formatCode="_*#,##0.00,\ ;_(* \-#,##0.00,\ ;_(* &quot;0.00&quot;;_(@_)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1"/>
    </font>
    <font>
      <sz val="9"/>
      <name val="Arial"/>
      <family val="2"/>
    </font>
    <font>
      <sz val="9"/>
      <color rgb="FFFF000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43" fontId="5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" fillId="0" borderId="0"/>
    <xf numFmtId="168" fontId="12" fillId="0" borderId="0" applyBorder="0" applyProtection="0"/>
    <xf numFmtId="0" fontId="9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9">
    <xf numFmtId="0" fontId="0" fillId="0" borderId="0" xfId="0"/>
    <xf numFmtId="164" fontId="9" fillId="0" borderId="0" xfId="7" applyNumberFormat="1"/>
    <xf numFmtId="0" fontId="0" fillId="0" borderId="0" xfId="0" applyAlignment="1">
      <alignment horizontal="center"/>
    </xf>
    <xf numFmtId="164" fontId="9" fillId="0" borderId="0" xfId="7" quotePrefix="1" applyNumberFormat="1"/>
    <xf numFmtId="164" fontId="13" fillId="0" borderId="0" xfId="7" applyNumberFormat="1" applyFont="1"/>
    <xf numFmtId="0" fontId="13" fillId="0" borderId="0" xfId="7" applyFont="1"/>
    <xf numFmtId="0" fontId="13" fillId="0" borderId="0" xfId="0" applyFont="1"/>
    <xf numFmtId="0" fontId="13" fillId="0" borderId="0" xfId="7" applyFont="1" applyProtection="1">
      <protection locked="0"/>
    </xf>
    <xf numFmtId="3" fontId="13" fillId="0" borderId="0" xfId="7" applyNumberFormat="1" applyFont="1"/>
    <xf numFmtId="4" fontId="8" fillId="0" borderId="0" xfId="15" applyNumberFormat="1" applyFont="1" applyFill="1" applyBorder="1" applyAlignment="1">
      <alignment horizontal="right"/>
    </xf>
    <xf numFmtId="4" fontId="7" fillId="0" borderId="0" xfId="6" applyNumberFormat="1" applyFont="1" applyFill="1" applyBorder="1" applyAlignment="1" applyProtection="1">
      <alignment horizontal="right"/>
      <protection locked="0"/>
    </xf>
    <xf numFmtId="4" fontId="7" fillId="0" borderId="0" xfId="6" applyNumberFormat="1" applyFont="1" applyFill="1" applyBorder="1" applyAlignment="1" applyProtection="1">
      <alignment horizontal="right"/>
    </xf>
    <xf numFmtId="4" fontId="0" fillId="0" borderId="0" xfId="6" applyNumberFormat="1" applyFont="1" applyFill="1" applyBorder="1" applyAlignment="1" applyProtection="1">
      <alignment horizontal="right"/>
    </xf>
    <xf numFmtId="4" fontId="6" fillId="0" borderId="0" xfId="6" applyNumberFormat="1" applyFont="1" applyFill="1" applyBorder="1" applyAlignment="1" applyProtection="1">
      <alignment horizontal="right" vertical="center"/>
      <protection locked="0"/>
    </xf>
    <xf numFmtId="4" fontId="7" fillId="0" borderId="0" xfId="6" applyNumberFormat="1" applyFont="1" applyFill="1" applyBorder="1" applyAlignment="1" applyProtection="1">
      <alignment horizontal="right" vertical="center"/>
    </xf>
    <xf numFmtId="4" fontId="9" fillId="0" borderId="0" xfId="6" applyNumberFormat="1" applyFont="1" applyFill="1" applyAlignment="1">
      <alignment horizontal="right"/>
    </xf>
    <xf numFmtId="4" fontId="0" fillId="0" borderId="0" xfId="6" applyNumberFormat="1" applyFont="1" applyFill="1" applyBorder="1" applyAlignment="1" applyProtection="1">
      <alignment horizontal="right" vertical="center"/>
    </xf>
    <xf numFmtId="4" fontId="0" fillId="0" borderId="0" xfId="6" applyNumberFormat="1" applyFont="1" applyFill="1" applyBorder="1" applyAlignment="1" applyProtection="1">
      <alignment horizontal="right" vertical="center"/>
      <protection locked="0"/>
    </xf>
    <xf numFmtId="4" fontId="8" fillId="0" borderId="0" xfId="6" applyNumberFormat="1" applyFont="1" applyFill="1"/>
    <xf numFmtId="4" fontId="10" fillId="0" borderId="0" xfId="15" applyNumberFormat="1" applyFont="1" applyFill="1" applyBorder="1" applyAlignment="1">
      <alignment horizontal="right"/>
    </xf>
    <xf numFmtId="4" fontId="9" fillId="0" borderId="0" xfId="6" applyNumberFormat="1" applyFont="1" applyFill="1" applyBorder="1" applyAlignment="1" applyProtection="1">
      <alignment horizontal="right" vertical="center"/>
    </xf>
    <xf numFmtId="4" fontId="9" fillId="0" borderId="0" xfId="6" applyNumberFormat="1" applyFont="1" applyFill="1" applyBorder="1" applyAlignment="1" applyProtection="1">
      <alignment horizontal="right"/>
      <protection locked="0"/>
    </xf>
    <xf numFmtId="4" fontId="7" fillId="0" borderId="0" xfId="6" applyNumberFormat="1" applyFont="1" applyFill="1" applyBorder="1" applyAlignment="1" applyProtection="1">
      <alignment horizontal="right" vertical="center"/>
      <protection locked="0"/>
    </xf>
    <xf numFmtId="4" fontId="0" fillId="0" borderId="0" xfId="6" applyNumberFormat="1" applyFont="1" applyFill="1" applyAlignment="1">
      <alignment horizontal="right"/>
    </xf>
    <xf numFmtId="4" fontId="9" fillId="0" borderId="0" xfId="6" applyNumberFormat="1" applyFont="1" applyFill="1" applyAlignment="1" applyProtection="1">
      <alignment horizontal="right"/>
      <protection locked="0"/>
    </xf>
    <xf numFmtId="4" fontId="0" fillId="0" borderId="0" xfId="6" applyNumberFormat="1" applyFont="1" applyFill="1" applyAlignment="1" applyProtection="1">
      <alignment horizontal="right"/>
      <protection locked="0"/>
    </xf>
    <xf numFmtId="4" fontId="7" fillId="0" borderId="0" xfId="6" applyNumberFormat="1" applyFont="1" applyFill="1" applyAlignment="1">
      <alignment horizontal="right"/>
    </xf>
    <xf numFmtId="4" fontId="8" fillId="0" borderId="0" xfId="6" applyNumberFormat="1" applyFont="1" applyFill="1" applyBorder="1" applyAlignment="1" applyProtection="1">
      <alignment horizontal="right" vertical="center"/>
    </xf>
    <xf numFmtId="4" fontId="8" fillId="0" borderId="0" xfId="6" applyNumberFormat="1" applyFont="1" applyFill="1" applyBorder="1" applyAlignment="1" applyProtection="1">
      <alignment horizontal="right"/>
    </xf>
    <xf numFmtId="0" fontId="13" fillId="0" borderId="0" xfId="0" applyFont="1" applyAlignment="1">
      <alignment horizontal="left"/>
    </xf>
    <xf numFmtId="0" fontId="13" fillId="0" borderId="0" xfId="5" quotePrefix="1" applyFont="1" applyAlignment="1">
      <alignment horizontal="left" vertical="center"/>
    </xf>
    <xf numFmtId="0" fontId="13" fillId="0" borderId="0" xfId="38" applyFont="1" applyAlignment="1">
      <alignment horizontal="left"/>
    </xf>
    <xf numFmtId="0" fontId="13" fillId="0" borderId="0" xfId="38" applyFont="1"/>
    <xf numFmtId="4" fontId="9" fillId="0" borderId="0" xfId="6" applyNumberFormat="1" applyFont="1" applyFill="1" applyBorder="1" applyAlignment="1">
      <alignment horizontal="right"/>
    </xf>
    <xf numFmtId="4" fontId="8" fillId="0" borderId="0" xfId="6" applyNumberFormat="1" applyFont="1" applyFill="1" applyAlignment="1">
      <alignment horizontal="right"/>
    </xf>
    <xf numFmtId="4" fontId="0" fillId="0" borderId="0" xfId="6" applyNumberFormat="1" applyFont="1" applyFill="1" applyBorder="1" applyAlignment="1" applyProtection="1">
      <alignment horizontal="right"/>
      <protection locked="0"/>
    </xf>
    <xf numFmtId="170" fontId="9" fillId="0" borderId="0" xfId="6" applyNumberFormat="1" applyFont="1" applyFill="1"/>
    <xf numFmtId="4" fontId="9" fillId="0" borderId="0" xfId="15" applyNumberFormat="1" applyFont="1" applyFill="1" applyBorder="1" applyAlignment="1">
      <alignment horizontal="right"/>
    </xf>
    <xf numFmtId="169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6" fontId="7" fillId="0" borderId="11" xfId="0" applyNumberFormat="1" applyFont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 wrapText="1"/>
    </xf>
    <xf numFmtId="166" fontId="7" fillId="0" borderId="22" xfId="0" applyNumberFormat="1" applyFont="1" applyBorder="1" applyAlignment="1">
      <alignment horizontal="center" vertical="center" wrapText="1"/>
    </xf>
    <xf numFmtId="166" fontId="7" fillId="0" borderId="21" xfId="0" applyNumberFormat="1" applyFont="1" applyBorder="1" applyAlignment="1">
      <alignment horizontal="center" vertical="center" wrapText="1"/>
    </xf>
    <xf numFmtId="166" fontId="7" fillId="0" borderId="14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7" fillId="0" borderId="0" xfId="0" applyNumberFormat="1" applyFont="1" applyAlignment="1">
      <alignment horizontal="right"/>
    </xf>
    <xf numFmtId="43" fontId="7" fillId="0" borderId="0" xfId="0" applyNumberFormat="1" applyFont="1"/>
    <xf numFmtId="43" fontId="9" fillId="0" borderId="0" xfId="0" applyNumberFormat="1" applyFont="1"/>
    <xf numFmtId="43" fontId="9" fillId="0" borderId="0" xfId="6" applyFont="1" applyFill="1" applyBorder="1"/>
    <xf numFmtId="169" fontId="9" fillId="0" borderId="0" xfId="6" applyNumberFormat="1" applyFont="1" applyFill="1" applyBorder="1" applyAlignment="1">
      <alignment horizontal="right"/>
    </xf>
    <xf numFmtId="43" fontId="9" fillId="0" borderId="0" xfId="6" applyFont="1" applyFill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69" fontId="9" fillId="0" borderId="2" xfId="0" applyNumberFormat="1" applyFont="1" applyBorder="1" applyAlignment="1">
      <alignment horizontal="right"/>
    </xf>
    <xf numFmtId="0" fontId="9" fillId="0" borderId="0" xfId="7"/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71" fontId="0" fillId="0" borderId="0" xfId="0" applyNumberFormat="1" applyAlignment="1">
      <alignment vertical="center"/>
    </xf>
    <xf numFmtId="169" fontId="7" fillId="0" borderId="0" xfId="0" applyNumberFormat="1" applyFont="1"/>
    <xf numFmtId="169" fontId="9" fillId="0" borderId="0" xfId="0" applyNumberFormat="1" applyFont="1"/>
    <xf numFmtId="172" fontId="7" fillId="0" borderId="0" xfId="0" applyNumberFormat="1" applyFont="1" applyAlignment="1">
      <alignment horizontal="right"/>
    </xf>
    <xf numFmtId="172" fontId="9" fillId="0" borderId="0" xfId="0" applyNumberFormat="1" applyFont="1" applyAlignment="1">
      <alignment horizontal="right"/>
    </xf>
    <xf numFmtId="172" fontId="9" fillId="0" borderId="0" xfId="6" applyNumberFormat="1" applyFont="1" applyFill="1" applyBorder="1" applyAlignment="1">
      <alignment horizontal="right"/>
    </xf>
    <xf numFmtId="172" fontId="9" fillId="0" borderId="0" xfId="6" applyNumberFormat="1" applyFont="1" applyFill="1"/>
    <xf numFmtId="172" fontId="9" fillId="0" borderId="0" xfId="6" applyNumberFormat="1" applyFont="1" applyFill="1" applyAlignment="1">
      <alignment horizontal="right"/>
    </xf>
    <xf numFmtId="0" fontId="14" fillId="0" borderId="0" xfId="0" applyFo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64" fontId="7" fillId="0" borderId="0" xfId="7" applyNumberFormat="1" applyFont="1"/>
    <xf numFmtId="4" fontId="7" fillId="0" borderId="0" xfId="7" applyNumberFormat="1" applyFont="1" applyAlignment="1">
      <alignment horizontal="right"/>
    </xf>
    <xf numFmtId="169" fontId="7" fillId="0" borderId="0" xfId="7" applyNumberFormat="1" applyFont="1" applyAlignment="1">
      <alignment horizontal="right"/>
    </xf>
    <xf numFmtId="167" fontId="7" fillId="0" borderId="0" xfId="7" applyNumberFormat="1" applyFont="1"/>
    <xf numFmtId="167" fontId="9" fillId="0" borderId="0" xfId="7" applyNumberFormat="1"/>
    <xf numFmtId="4" fontId="9" fillId="0" borderId="0" xfId="7" applyNumberFormat="1" applyAlignment="1">
      <alignment horizontal="right"/>
    </xf>
    <xf numFmtId="169" fontId="9" fillId="0" borderId="0" xfId="7" applyNumberFormat="1" applyAlignment="1">
      <alignment horizontal="right"/>
    </xf>
    <xf numFmtId="164" fontId="9" fillId="0" borderId="2" xfId="7" applyNumberFormat="1" applyBorder="1"/>
    <xf numFmtId="0" fontId="7" fillId="0" borderId="0" xfId="0" applyFont="1"/>
    <xf numFmtId="172" fontId="7" fillId="0" borderId="0" xfId="7" applyNumberFormat="1" applyFont="1" applyAlignment="1">
      <alignment horizontal="right"/>
    </xf>
    <xf numFmtId="172" fontId="9" fillId="0" borderId="0" xfId="7" applyNumberFormat="1" applyAlignment="1">
      <alignment horizontal="right"/>
    </xf>
    <xf numFmtId="172" fontId="7" fillId="0" borderId="0" xfId="6" applyNumberFormat="1" applyFont="1" applyFill="1" applyAlignment="1">
      <alignment horizontal="right"/>
    </xf>
    <xf numFmtId="172" fontId="7" fillId="0" borderId="0" xfId="7" applyNumberFormat="1" applyFont="1"/>
    <xf numFmtId="172" fontId="9" fillId="0" borderId="0" xfId="7" applyNumberFormat="1"/>
    <xf numFmtId="0" fontId="7" fillId="0" borderId="8" xfId="7" applyFont="1" applyBorder="1" applyAlignment="1">
      <alignment horizontal="center" vertical="center" wrapText="1"/>
    </xf>
    <xf numFmtId="0" fontId="7" fillId="0" borderId="13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166" fontId="7" fillId="0" borderId="13" xfId="7" applyNumberFormat="1" applyFont="1" applyBorder="1" applyAlignment="1">
      <alignment horizontal="center" vertical="center" wrapText="1"/>
    </xf>
    <xf numFmtId="166" fontId="7" fillId="0" borderId="10" xfId="7" applyNumberFormat="1" applyFont="1" applyBorder="1" applyAlignment="1">
      <alignment horizontal="center" vertical="center" wrapText="1"/>
    </xf>
    <xf numFmtId="166" fontId="7" fillId="0" borderId="7" xfId="7" applyNumberFormat="1" applyFont="1" applyBorder="1" applyAlignment="1">
      <alignment horizontal="center" vertical="center" wrapText="1"/>
    </xf>
    <xf numFmtId="166" fontId="7" fillId="0" borderId="11" xfId="7" applyNumberFormat="1" applyFont="1" applyBorder="1" applyAlignment="1">
      <alignment horizontal="center" vertical="center" wrapText="1"/>
    </xf>
    <xf numFmtId="166" fontId="7" fillId="0" borderId="8" xfId="7" applyNumberFormat="1" applyFont="1" applyBorder="1" applyAlignment="1">
      <alignment horizontal="center" vertical="center" wrapText="1"/>
    </xf>
    <xf numFmtId="0" fontId="7" fillId="0" borderId="0" xfId="7" applyFont="1" applyAlignment="1">
      <alignment horizontal="center" vertical="center" wrapText="1"/>
    </xf>
    <xf numFmtId="166" fontId="7" fillId="0" borderId="0" xfId="7" applyNumberFormat="1" applyFont="1" applyAlignment="1">
      <alignment horizontal="center" vertical="center" wrapText="1"/>
    </xf>
    <xf numFmtId="0" fontId="7" fillId="0" borderId="0" xfId="7" applyFont="1"/>
    <xf numFmtId="0" fontId="9" fillId="0" borderId="2" xfId="7" applyBorder="1"/>
    <xf numFmtId="172" fontId="7" fillId="0" borderId="0" xfId="6" applyNumberFormat="1" applyFont="1" applyFill="1" applyBorder="1" applyAlignment="1">
      <alignment horizontal="right"/>
    </xf>
    <xf numFmtId="173" fontId="7" fillId="0" borderId="0" xfId="7" applyNumberFormat="1" applyFont="1" applyAlignment="1">
      <alignment horizontal="right"/>
    </xf>
    <xf numFmtId="173" fontId="9" fillId="0" borderId="0" xfId="7" applyNumberFormat="1" applyAlignment="1">
      <alignment horizontal="right"/>
    </xf>
    <xf numFmtId="173" fontId="9" fillId="0" borderId="0" xfId="6" applyNumberFormat="1" applyFont="1" applyFill="1" applyBorder="1" applyAlignment="1">
      <alignment horizontal="right"/>
    </xf>
    <xf numFmtId="173" fontId="9" fillId="0" borderId="0" xfId="6" applyNumberFormat="1" applyFont="1" applyFill="1" applyAlignment="1">
      <alignment horizontal="right"/>
    </xf>
    <xf numFmtId="169" fontId="13" fillId="0" borderId="0" xfId="0" applyNumberFormat="1" applyFont="1" applyAlignment="1">
      <alignment vertical="center"/>
    </xf>
    <xf numFmtId="169" fontId="13" fillId="0" borderId="0" xfId="0" applyNumberFormat="1" applyFont="1"/>
    <xf numFmtId="0" fontId="9" fillId="0" borderId="0" xfId="39" applyFont="1"/>
    <xf numFmtId="166" fontId="7" fillId="0" borderId="16" xfId="39" applyNumberFormat="1" applyFont="1" applyBorder="1" applyAlignment="1" applyProtection="1">
      <alignment horizontal="center" vertical="center"/>
      <protection locked="0"/>
    </xf>
    <xf numFmtId="0" fontId="9" fillId="0" borderId="0" xfId="39" applyFont="1" applyProtection="1">
      <protection locked="0"/>
    </xf>
    <xf numFmtId="3" fontId="9" fillId="0" borderId="0" xfId="39" applyNumberFormat="1" applyFont="1"/>
    <xf numFmtId="3" fontId="9" fillId="0" borderId="0" xfId="39" applyNumberFormat="1" applyFont="1" applyProtection="1">
      <protection locked="0"/>
    </xf>
    <xf numFmtId="4" fontId="9" fillId="0" borderId="0" xfId="39" applyNumberFormat="1" applyFont="1"/>
    <xf numFmtId="0" fontId="7" fillId="0" borderId="0" xfId="39" applyFont="1" applyAlignment="1" applyProtection="1">
      <alignment horizontal="center"/>
      <protection locked="0"/>
    </xf>
    <xf numFmtId="170" fontId="7" fillId="0" borderId="0" xfId="39" applyNumberFormat="1" applyFont="1"/>
    <xf numFmtId="43" fontId="9" fillId="0" borderId="0" xfId="39" applyNumberFormat="1" applyFont="1"/>
    <xf numFmtId="0" fontId="9" fillId="0" borderId="0" xfId="39" applyFont="1" applyAlignment="1" applyProtection="1">
      <alignment horizontal="left"/>
      <protection locked="0"/>
    </xf>
    <xf numFmtId="0" fontId="7" fillId="0" borderId="0" xfId="39" applyFont="1" applyAlignment="1" applyProtection="1">
      <alignment horizontal="left"/>
      <protection locked="0"/>
    </xf>
    <xf numFmtId="49" fontId="0" fillId="0" borderId="0" xfId="40" applyNumberFormat="1" applyFont="1" applyBorder="1" applyAlignment="1" applyProtection="1">
      <alignment horizontal="center"/>
      <protection locked="0"/>
    </xf>
    <xf numFmtId="170" fontId="0" fillId="0" borderId="0" xfId="6" applyNumberFormat="1" applyFont="1" applyFill="1"/>
    <xf numFmtId="49" fontId="9" fillId="0" borderId="0" xfId="39" applyNumberFormat="1" applyFont="1" applyAlignment="1" applyProtection="1">
      <alignment horizontal="center"/>
      <protection locked="0"/>
    </xf>
    <xf numFmtId="0" fontId="0" fillId="0" borderId="0" xfId="39" applyFont="1" applyAlignment="1">
      <alignment horizontal="center"/>
    </xf>
    <xf numFmtId="49" fontId="0" fillId="0" borderId="0" xfId="40" applyNumberFormat="1" applyFont="1" applyBorder="1" applyAlignment="1" applyProtection="1">
      <alignment horizontal="center" vertical="center"/>
      <protection locked="0"/>
    </xf>
    <xf numFmtId="0" fontId="8" fillId="0" borderId="0" xfId="38" applyFont="1" applyAlignment="1">
      <alignment wrapText="1"/>
    </xf>
    <xf numFmtId="0" fontId="8" fillId="0" borderId="0" xfId="38" applyFont="1" applyAlignment="1">
      <alignment horizontal="left" wrapText="1"/>
    </xf>
    <xf numFmtId="0" fontId="11" fillId="0" borderId="0" xfId="39" applyFont="1"/>
    <xf numFmtId="0" fontId="9" fillId="0" borderId="0" xfId="39" applyFont="1" applyAlignment="1" applyProtection="1">
      <alignment horizontal="center"/>
      <protection locked="0"/>
    </xf>
    <xf numFmtId="0" fontId="0" fillId="0" borderId="0" xfId="39" applyFont="1" applyAlignment="1">
      <alignment wrapText="1"/>
    </xf>
    <xf numFmtId="49" fontId="9" fillId="0" borderId="0" xfId="39" applyNumberFormat="1" applyFont="1" applyAlignment="1">
      <alignment horizontal="center"/>
    </xf>
    <xf numFmtId="0" fontId="7" fillId="0" borderId="0" xfId="39" applyFont="1" applyAlignment="1">
      <alignment horizontal="left"/>
    </xf>
    <xf numFmtId="0" fontId="9" fillId="0" borderId="0" xfId="39" applyFont="1" applyAlignment="1">
      <alignment horizontal="left"/>
    </xf>
    <xf numFmtId="49" fontId="0" fillId="0" borderId="0" xfId="40" applyNumberFormat="1" applyFont="1" applyBorder="1" applyAlignment="1" applyProtection="1">
      <alignment horizontal="center"/>
    </xf>
    <xf numFmtId="0" fontId="9" fillId="0" borderId="0" xfId="39" applyFont="1" applyAlignment="1">
      <alignment horizontal="center"/>
    </xf>
    <xf numFmtId="0" fontId="7" fillId="0" borderId="0" xfId="39" applyFont="1"/>
    <xf numFmtId="49" fontId="9" fillId="0" borderId="0" xfId="39" applyNumberFormat="1" applyFont="1"/>
    <xf numFmtId="0" fontId="9" fillId="0" borderId="2" xfId="39" applyFont="1" applyBorder="1"/>
    <xf numFmtId="3" fontId="9" fillId="0" borderId="2" xfId="39" applyNumberFormat="1" applyFont="1" applyBorder="1"/>
    <xf numFmtId="0" fontId="17" fillId="0" borderId="0" xfId="0" applyFont="1" applyAlignment="1">
      <alignment horizontal="left"/>
    </xf>
    <xf numFmtId="0" fontId="17" fillId="0" borderId="0" xfId="0" applyFont="1"/>
    <xf numFmtId="0" fontId="13" fillId="0" borderId="0" xfId="5" applyFont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9" fillId="0" borderId="2" xfId="7" applyNumberFormat="1" applyBorder="1" applyAlignment="1">
      <alignment horizontal="center"/>
    </xf>
    <xf numFmtId="0" fontId="9" fillId="0" borderId="0" xfId="7" applyAlignment="1">
      <alignment horizontal="center"/>
    </xf>
    <xf numFmtId="0" fontId="7" fillId="0" borderId="8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9" fillId="0" borderId="2" xfId="7" applyBorder="1" applyAlignment="1">
      <alignment horizontal="center"/>
    </xf>
    <xf numFmtId="0" fontId="7" fillId="0" borderId="1" xfId="7" applyFont="1" applyBorder="1" applyAlignment="1">
      <alignment horizontal="center" vertical="center" wrapText="1"/>
    </xf>
    <xf numFmtId="0" fontId="7" fillId="0" borderId="19" xfId="39" applyFont="1" applyBorder="1" applyAlignment="1" applyProtection="1">
      <alignment horizontal="center" vertical="center"/>
      <protection locked="0"/>
    </xf>
    <xf numFmtId="0" fontId="7" fillId="0" borderId="6" xfId="39" applyFont="1" applyBorder="1" applyAlignment="1" applyProtection="1">
      <alignment horizontal="center" vertical="center"/>
      <protection locked="0"/>
    </xf>
    <xf numFmtId="0" fontId="7" fillId="0" borderId="5" xfId="39" applyFont="1" applyBorder="1" applyAlignment="1" applyProtection="1">
      <alignment horizontal="center" vertical="center"/>
      <protection locked="0"/>
    </xf>
    <xf numFmtId="0" fontId="7" fillId="0" borderId="23" xfId="39" applyFont="1" applyBorder="1" applyAlignment="1" applyProtection="1">
      <alignment horizontal="center" vertical="center"/>
      <protection locked="0"/>
    </xf>
    <xf numFmtId="0" fontId="9" fillId="0" borderId="0" xfId="39" applyFont="1" applyAlignment="1" applyProtection="1">
      <alignment horizontal="center" vertical="center"/>
      <protection locked="0"/>
    </xf>
    <xf numFmtId="0" fontId="7" fillId="0" borderId="20" xfId="39" applyFont="1" applyBorder="1" applyAlignment="1" applyProtection="1">
      <alignment horizontal="center" vertical="center"/>
      <protection locked="0"/>
    </xf>
    <xf numFmtId="0" fontId="7" fillId="0" borderId="3" xfId="39" applyFont="1" applyBorder="1" applyAlignment="1" applyProtection="1">
      <alignment horizontal="center" vertical="center"/>
      <protection locked="0"/>
    </xf>
    <xf numFmtId="0" fontId="7" fillId="0" borderId="4" xfId="39" applyFont="1" applyBorder="1" applyAlignment="1" applyProtection="1">
      <alignment horizontal="center" vertical="center"/>
      <protection locked="0"/>
    </xf>
    <xf numFmtId="49" fontId="9" fillId="0" borderId="0" xfId="39" applyNumberFormat="1" applyFont="1" applyAlignment="1" applyProtection="1">
      <alignment horizontal="left"/>
      <protection locked="0"/>
    </xf>
    <xf numFmtId="0" fontId="9" fillId="0" borderId="2" xfId="39" applyFont="1" applyBorder="1" applyAlignment="1" applyProtection="1">
      <alignment horizontal="center" vertical="center"/>
      <protection locked="0"/>
    </xf>
    <xf numFmtId="0" fontId="7" fillId="0" borderId="18" xfId="39" applyFont="1" applyBorder="1" applyAlignment="1" applyProtection="1">
      <alignment horizontal="center" vertical="center" wrapText="1"/>
      <protection locked="0"/>
    </xf>
    <xf numFmtId="0" fontId="7" fillId="0" borderId="17" xfId="39" applyFont="1" applyBorder="1" applyAlignment="1" applyProtection="1">
      <alignment horizontal="center" vertical="center"/>
      <protection locked="0"/>
    </xf>
    <xf numFmtId="0" fontId="7" fillId="0" borderId="19" xfId="39" applyFont="1" applyBorder="1" applyAlignment="1">
      <alignment horizontal="center" vertical="center"/>
    </xf>
    <xf numFmtId="0" fontId="7" fillId="0" borderId="6" xfId="39" applyFont="1" applyBorder="1" applyAlignment="1">
      <alignment horizontal="center" vertical="center"/>
    </xf>
    <xf numFmtId="0" fontId="7" fillId="0" borderId="5" xfId="39" applyFont="1" applyBorder="1" applyAlignment="1">
      <alignment horizontal="center" vertical="center"/>
    </xf>
  </cellXfs>
  <cellStyles count="44">
    <cellStyle name="Comma" xfId="6" builtinId="3"/>
    <cellStyle name="Comma 2" xfId="43" xr:uid="{63E753E4-F002-47CC-A286-F29F365A88A0}"/>
    <cellStyle name="Comma 22 2" xfId="42" xr:uid="{3BAAF563-0B3E-4CFB-BDC5-529E57A3774F}"/>
    <cellStyle name="Comma 24 2" xfId="15" xr:uid="{150D9AB1-E924-4645-8D06-DCD9CDD2ED2F}"/>
    <cellStyle name="Comma 26 2" xfId="17" xr:uid="{1910D90E-79B0-4716-8FE0-47DD528ABD87}"/>
    <cellStyle name="Comma 28" xfId="2" xr:uid="{00000000-0005-0000-0000-000000000000}"/>
    <cellStyle name="Comma 28 2" xfId="16" xr:uid="{392C9046-BA6C-48F0-9ED7-53BE4EE070CB}"/>
    <cellStyle name="Comma 29" xfId="18" xr:uid="{B536F3DF-17A8-405F-B3A0-3FD2DE00BFA3}"/>
    <cellStyle name="Comma 30" xfId="40" xr:uid="{78876E62-2B19-4ADA-ACF2-8258BC165B1A}"/>
    <cellStyle name="Comma 36" xfId="12" xr:uid="{D7D75D88-3C93-4765-B48F-D5C63A0D68FC}"/>
    <cellStyle name="Comma 37" xfId="13" xr:uid="{A7C6EC11-8737-4A93-8A9B-5A4D355A7DBC}"/>
    <cellStyle name="Comma 39" xfId="19" xr:uid="{CE94CD51-8BED-4C74-A05D-9B1A52EB4280}"/>
    <cellStyle name="Normal" xfId="0" builtinId="0"/>
    <cellStyle name="Normal 10" xfId="26" xr:uid="{A57AB0C4-96E2-4DC5-A330-7C9D672446DC}"/>
    <cellStyle name="Normal 10 2" xfId="37" xr:uid="{7B6E919B-2CC5-494D-9B71-78FFA0372984}"/>
    <cellStyle name="Normal 107" xfId="14" xr:uid="{644D02CF-FFF1-49A6-934B-112DB33D41A8}"/>
    <cellStyle name="Normal 109" xfId="11" xr:uid="{9778A8B1-6AEE-4876-BA72-7DFD91EA69B4}"/>
    <cellStyle name="Normal 11" xfId="27" xr:uid="{FEF0299D-3328-494D-AEBF-0C67A233D870}"/>
    <cellStyle name="Normal 12" xfId="28" xr:uid="{62AEC455-C03F-4495-8866-C441141C4603}"/>
    <cellStyle name="Normal 13" xfId="29" xr:uid="{17F427F9-FF3C-4A3B-BDF2-D8CBD4A12367}"/>
    <cellStyle name="Normal 14" xfId="30" xr:uid="{88640A16-927E-4338-9BE1-8FBBCA2C2DC5}"/>
    <cellStyle name="Normal 15" xfId="31" xr:uid="{F58F89E8-7FDB-4562-8E8E-1FADDD16C807}"/>
    <cellStyle name="Normal 16" xfId="20" xr:uid="{D700B8E6-5256-4483-BA6F-D0CCCA7163BE}"/>
    <cellStyle name="Normal 17" xfId="34" xr:uid="{32AFF68A-2556-49C7-9E7E-68E5E8258C1D}"/>
    <cellStyle name="Normal 2" xfId="38" xr:uid="{07378075-0F4C-44D6-93A1-201D7DC4F345}"/>
    <cellStyle name="Normal 2 2 42" xfId="10" xr:uid="{79313BEE-B2F9-43EA-8635-49DD679375CC}"/>
    <cellStyle name="Normal 2 58" xfId="9" xr:uid="{B927DB07-D5E4-437D-BADC-D397CD2BA649}"/>
    <cellStyle name="Normal 21" xfId="4" xr:uid="{00000000-0005-0000-0000-000002000000}"/>
    <cellStyle name="Normal 21 12" xfId="41" xr:uid="{CBAE2820-1392-42D7-AD40-B609D43A41E3}"/>
    <cellStyle name="Normal 21 2 2" xfId="8" xr:uid="{A944C295-CA3A-4DBD-B6F1-CFED41A21D45}"/>
    <cellStyle name="Normal 22" xfId="35" xr:uid="{4B3FDB3D-EC35-4D20-9319-7F991EED3640}"/>
    <cellStyle name="Normal 23" xfId="3" xr:uid="{00000000-0005-0000-0000-000003000000}"/>
    <cellStyle name="Normal 25" xfId="32" xr:uid="{760C1D1B-49EE-4EE5-8D4E-494367033699}"/>
    <cellStyle name="Normal 29" xfId="33" xr:uid="{7521BAA5-F1FD-45C9-AB67-1E099821D08E}"/>
    <cellStyle name="Normal 3" xfId="7" xr:uid="{07B2ED90-DB3F-4DC5-8B82-57AC73674220}"/>
    <cellStyle name="Normal 34" xfId="5" xr:uid="{00000000-0005-0000-0000-000004000000}"/>
    <cellStyle name="Normal 35" xfId="1" xr:uid="{00000000-0005-0000-0000-000005000000}"/>
    <cellStyle name="Normal 36" xfId="39" xr:uid="{B9B8145A-9D69-4D0B-9016-5194057F1B1C}"/>
    <cellStyle name="Normal 4" xfId="22" xr:uid="{48FBBEFC-AFB7-45FC-831A-51E0CBA21490}"/>
    <cellStyle name="Normal 5" xfId="23" xr:uid="{F597FFA6-5E0D-401B-B856-40590ECF3BB1}"/>
    <cellStyle name="Normal 6" xfId="24" xr:uid="{3E072215-7A50-4428-BDEF-8F994F0677F2}"/>
    <cellStyle name="Normal 7" xfId="21" xr:uid="{4579C48D-330B-4E45-A6DE-9C198C8E0F97}"/>
    <cellStyle name="Normal 78" xfId="36" xr:uid="{6CA71523-AA64-42D3-A698-9A112AD94677}"/>
    <cellStyle name="Normal 9" xfId="25" xr:uid="{6A2F1721-5D63-42A6-8D6B-F39076F585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N1"/>
    </sheetView>
  </sheetViews>
  <sheetFormatPr defaultColWidth="9.140625" defaultRowHeight="12.75" x14ac:dyDescent="0.2"/>
  <cols>
    <col min="1" max="1" width="3.5703125" style="40" customWidth="1"/>
    <col min="2" max="2" width="57.85546875" style="41" customWidth="1"/>
    <col min="3" max="3" width="18" style="41" bestFit="1" customWidth="1"/>
    <col min="4" max="5" width="13.42578125" style="41" customWidth="1"/>
    <col min="6" max="6" width="19.85546875" style="41" bestFit="1" customWidth="1"/>
    <col min="7" max="8" width="13.42578125" style="41" customWidth="1"/>
    <col min="9" max="9" width="19.85546875" style="41" bestFit="1" customWidth="1"/>
    <col min="10" max="11" width="13.42578125" style="41" customWidth="1"/>
    <col min="12" max="12" width="20.85546875" style="41" bestFit="1" customWidth="1"/>
    <col min="13" max="14" width="13.42578125" style="41" customWidth="1"/>
    <col min="15" max="16384" width="9.140625" style="41"/>
  </cols>
  <sheetData>
    <row r="1" spans="1:14" ht="14.25" x14ac:dyDescent="0.2">
      <c r="A1" s="156" t="s">
        <v>299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 t="s">
        <v>287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3"/>
      <c r="B3" s="153"/>
      <c r="C3" s="153"/>
      <c r="D3" s="153"/>
      <c r="E3" s="153"/>
      <c r="F3" s="153"/>
    </row>
    <row r="4" spans="1:14" ht="15.6" customHeight="1" x14ac:dyDescent="0.2">
      <c r="A4" s="154" t="s">
        <v>0</v>
      </c>
      <c r="B4" s="155"/>
      <c r="C4" s="151" t="s">
        <v>300</v>
      </c>
      <c r="D4" s="152"/>
      <c r="E4" s="152"/>
      <c r="F4" s="152"/>
      <c r="G4" s="152"/>
      <c r="H4" s="152"/>
      <c r="I4" s="151" t="s">
        <v>301</v>
      </c>
      <c r="J4" s="152"/>
      <c r="K4" s="152"/>
      <c r="L4" s="152"/>
      <c r="M4" s="152"/>
      <c r="N4" s="152"/>
    </row>
    <row r="5" spans="1:14" ht="39.6" customHeight="1" x14ac:dyDescent="0.2">
      <c r="A5" s="154"/>
      <c r="B5" s="155"/>
      <c r="C5" s="45" t="s">
        <v>1</v>
      </c>
      <c r="D5" s="44" t="s">
        <v>253</v>
      </c>
      <c r="E5" s="46" t="s">
        <v>251</v>
      </c>
      <c r="F5" s="43" t="s">
        <v>2</v>
      </c>
      <c r="G5" s="44" t="s">
        <v>253</v>
      </c>
      <c r="H5" s="47" t="s">
        <v>251</v>
      </c>
      <c r="I5" s="45" t="s">
        <v>1</v>
      </c>
      <c r="J5" s="44" t="s">
        <v>253</v>
      </c>
      <c r="K5" s="46" t="s">
        <v>251</v>
      </c>
      <c r="L5" s="43" t="s">
        <v>2</v>
      </c>
      <c r="M5" s="44" t="s">
        <v>253</v>
      </c>
      <c r="N5" s="47" t="s">
        <v>251</v>
      </c>
    </row>
    <row r="6" spans="1:14" ht="14.1" customHeight="1" x14ac:dyDescent="0.2">
      <c r="A6" s="154"/>
      <c r="B6" s="155"/>
      <c r="C6" s="49">
        <v>-1</v>
      </c>
      <c r="D6" s="48">
        <v>-2</v>
      </c>
      <c r="E6" s="50">
        <v>-3</v>
      </c>
      <c r="F6" s="51">
        <v>-4</v>
      </c>
      <c r="G6" s="48">
        <v>-5</v>
      </c>
      <c r="H6" s="52">
        <v>-6</v>
      </c>
      <c r="I6" s="49">
        <v>-7</v>
      </c>
      <c r="J6" s="48">
        <v>-8</v>
      </c>
      <c r="K6" s="50">
        <v>-9</v>
      </c>
      <c r="L6" s="51">
        <v>-10</v>
      </c>
      <c r="M6" s="48">
        <v>-11</v>
      </c>
      <c r="N6" s="52">
        <v>-12</v>
      </c>
    </row>
    <row r="7" spans="1:14" x14ac:dyDescent="0.2">
      <c r="C7" s="53"/>
      <c r="D7" s="38"/>
      <c r="E7" s="38"/>
      <c r="F7" s="53"/>
      <c r="G7" s="53"/>
      <c r="H7" s="53"/>
    </row>
    <row r="8" spans="1:14" x14ac:dyDescent="0.2">
      <c r="A8" s="64" t="s">
        <v>286</v>
      </c>
      <c r="B8" s="65" t="s">
        <v>3</v>
      </c>
      <c r="C8" s="54">
        <v>23307016.457200002</v>
      </c>
      <c r="D8" s="73">
        <v>100</v>
      </c>
      <c r="E8" s="73">
        <v>43.616837215709836</v>
      </c>
      <c r="F8" s="75">
        <v>746363489955.81006</v>
      </c>
      <c r="G8" s="73">
        <v>100</v>
      </c>
      <c r="H8" s="73">
        <v>26.361260969728374</v>
      </c>
      <c r="I8" s="55">
        <v>18628084.368599996</v>
      </c>
      <c r="J8" s="73">
        <v>100</v>
      </c>
      <c r="K8" s="73">
        <v>-20.075208241227248</v>
      </c>
      <c r="L8" s="75">
        <v>845501119684</v>
      </c>
      <c r="M8" s="73">
        <v>100</v>
      </c>
      <c r="N8" s="73">
        <v>13.282754457088952</v>
      </c>
    </row>
    <row r="9" spans="1:14" x14ac:dyDescent="0.2">
      <c r="A9" s="66"/>
      <c r="B9" s="66"/>
      <c r="C9" s="39"/>
      <c r="D9" s="74"/>
      <c r="E9" s="74"/>
      <c r="F9" s="76"/>
      <c r="G9" s="74"/>
      <c r="H9" s="74"/>
      <c r="J9" s="74"/>
      <c r="K9" s="74"/>
      <c r="L9" s="76"/>
      <c r="M9" s="74"/>
      <c r="N9" s="74"/>
    </row>
    <row r="10" spans="1:14" x14ac:dyDescent="0.2">
      <c r="A10" s="2">
        <v>0</v>
      </c>
      <c r="B10" t="s">
        <v>236</v>
      </c>
      <c r="C10" s="39">
        <v>4811954.2914999994</v>
      </c>
      <c r="D10" s="74">
        <v>20.645947113550395</v>
      </c>
      <c r="E10" s="74">
        <v>8.5894020327021323</v>
      </c>
      <c r="F10" s="76">
        <v>172617925978.23999</v>
      </c>
      <c r="G10" s="74">
        <v>23.12786307224918</v>
      </c>
      <c r="H10" s="74">
        <v>24.973301521568224</v>
      </c>
      <c r="I10" s="56">
        <v>4159417.8839000002</v>
      </c>
      <c r="J10" s="74">
        <v>22.328747291435011</v>
      </c>
      <c r="K10" s="74">
        <v>-13.560735785721445</v>
      </c>
      <c r="L10" s="76">
        <v>188970870776</v>
      </c>
      <c r="M10" s="74">
        <v>22.350162096370322</v>
      </c>
      <c r="N10" s="74">
        <v>9.473491646413045</v>
      </c>
    </row>
    <row r="11" spans="1:14" x14ac:dyDescent="0.2">
      <c r="A11" s="2">
        <v>1</v>
      </c>
      <c r="B11" t="s">
        <v>237</v>
      </c>
      <c r="C11" s="39">
        <v>434718.18849999999</v>
      </c>
      <c r="D11" s="74">
        <v>1.8651816258777594</v>
      </c>
      <c r="E11" s="74">
        <v>-54.034961529094531</v>
      </c>
      <c r="F11" s="76">
        <v>28222114198</v>
      </c>
      <c r="G11" s="74">
        <v>3.7812827901952915</v>
      </c>
      <c r="H11" s="74">
        <v>11.536388615192529</v>
      </c>
      <c r="I11" s="56">
        <v>492291.18699999998</v>
      </c>
      <c r="J11" s="74">
        <v>2.6427365114891757</v>
      </c>
      <c r="K11" s="74">
        <v>13.243751934708836</v>
      </c>
      <c r="L11" s="76">
        <v>39969118076</v>
      </c>
      <c r="M11" s="74">
        <v>4.7272696801322001</v>
      </c>
      <c r="N11" s="74">
        <v>41.623401406378214</v>
      </c>
    </row>
    <row r="12" spans="1:14" x14ac:dyDescent="0.2">
      <c r="A12" s="2">
        <v>2</v>
      </c>
      <c r="B12" t="s">
        <v>238</v>
      </c>
      <c r="C12" s="39">
        <v>2042268.9112</v>
      </c>
      <c r="D12" s="74">
        <v>8.7624639341991042</v>
      </c>
      <c r="E12" s="74">
        <v>141.18566139324335</v>
      </c>
      <c r="F12" s="76">
        <v>16209522512</v>
      </c>
      <c r="G12" s="74">
        <v>2.1718000317726851</v>
      </c>
      <c r="H12" s="74">
        <v>61.026777764365512</v>
      </c>
      <c r="I12" s="56">
        <v>1149993.8644999999</v>
      </c>
      <c r="J12" s="74">
        <v>6.1734413573864888</v>
      </c>
      <c r="K12" s="74">
        <v>-43.690379940010715</v>
      </c>
      <c r="L12" s="76">
        <v>25415731320</v>
      </c>
      <c r="M12" s="74">
        <v>3.0059961753213229</v>
      </c>
      <c r="N12" s="74">
        <v>56.795064760140775</v>
      </c>
    </row>
    <row r="13" spans="1:14" x14ac:dyDescent="0.2">
      <c r="A13" s="2">
        <v>3</v>
      </c>
      <c r="B13" t="s">
        <v>239</v>
      </c>
      <c r="C13" s="39">
        <v>3382744.9640000002</v>
      </c>
      <c r="D13" s="74">
        <v>14.513848094679672</v>
      </c>
      <c r="E13" s="74">
        <v>356.00218523339561</v>
      </c>
      <c r="F13" s="76">
        <v>38173433957</v>
      </c>
      <c r="G13" s="74">
        <v>5.1145902058071107</v>
      </c>
      <c r="H13" s="74">
        <v>82.660779047603299</v>
      </c>
      <c r="I13" s="56">
        <v>3604149.63</v>
      </c>
      <c r="J13" s="74">
        <v>19.347934863743973</v>
      </c>
      <c r="K13" s="74">
        <v>6.5451184867982182</v>
      </c>
      <c r="L13" s="76">
        <v>48065962843</v>
      </c>
      <c r="M13" s="74">
        <v>5.6849082424591373</v>
      </c>
      <c r="N13" s="74">
        <v>25.914694751180424</v>
      </c>
    </row>
    <row r="14" spans="1:14" x14ac:dyDescent="0.2">
      <c r="A14" s="2">
        <v>4</v>
      </c>
      <c r="B14" t="s">
        <v>240</v>
      </c>
      <c r="C14" s="39">
        <v>59696.79</v>
      </c>
      <c r="D14" s="74">
        <v>0.25613226862230354</v>
      </c>
      <c r="E14" s="74">
        <v>-42.062339325350997</v>
      </c>
      <c r="F14" s="76">
        <v>2419996170</v>
      </c>
      <c r="G14" s="74">
        <v>0.32423828370051722</v>
      </c>
      <c r="H14" s="74">
        <v>-46.579545216463337</v>
      </c>
      <c r="I14" s="56">
        <v>80621.760999999999</v>
      </c>
      <c r="J14" s="74">
        <v>0.43279684268500646</v>
      </c>
      <c r="K14" s="74">
        <v>35.052087390293508</v>
      </c>
      <c r="L14" s="76">
        <v>3440805182</v>
      </c>
      <c r="M14" s="74">
        <v>0.40695453878121141</v>
      </c>
      <c r="N14" s="74">
        <v>42.182257338035377</v>
      </c>
    </row>
    <row r="15" spans="1:14" x14ac:dyDescent="0.2">
      <c r="A15" s="2">
        <v>5</v>
      </c>
      <c r="B15" t="s">
        <v>241</v>
      </c>
      <c r="C15" s="39">
        <v>895392.84399999992</v>
      </c>
      <c r="D15" s="74">
        <v>3.8417308609373522</v>
      </c>
      <c r="E15" s="74">
        <v>25.936917835761264</v>
      </c>
      <c r="F15" s="76">
        <v>47691978967</v>
      </c>
      <c r="G15" s="74">
        <v>6.38991317351599</v>
      </c>
      <c r="H15" s="74">
        <v>13.630167392377391</v>
      </c>
      <c r="I15" s="56">
        <v>888882.49349999998</v>
      </c>
      <c r="J15" s="74">
        <v>4.7717332384339226</v>
      </c>
      <c r="K15" s="74">
        <v>-0.72709431883732911</v>
      </c>
      <c r="L15" s="76">
        <v>53586661022</v>
      </c>
      <c r="M15" s="74">
        <v>6.3378580790085337</v>
      </c>
      <c r="N15" s="74">
        <v>12.359902404298984</v>
      </c>
    </row>
    <row r="16" spans="1:14" x14ac:dyDescent="0.2">
      <c r="A16" s="2">
        <v>6</v>
      </c>
      <c r="B16" t="s">
        <v>242</v>
      </c>
      <c r="C16" s="39">
        <v>5544993.1220000004</v>
      </c>
      <c r="D16" s="74">
        <v>23.791089400835951</v>
      </c>
      <c r="E16" s="74">
        <v>92.059722172801585</v>
      </c>
      <c r="F16" s="76">
        <v>160228742755</v>
      </c>
      <c r="G16" s="74">
        <v>21.467923459718893</v>
      </c>
      <c r="H16" s="74">
        <v>21.764425866468272</v>
      </c>
      <c r="I16" s="56">
        <v>3139335.5564999999</v>
      </c>
      <c r="J16" s="74">
        <v>16.852702051273447</v>
      </c>
      <c r="K16" s="74">
        <v>-43.384320098711214</v>
      </c>
      <c r="L16" s="76">
        <v>149234926102</v>
      </c>
      <c r="M16" s="74">
        <v>17.650470546718555</v>
      </c>
      <c r="N16" s="74">
        <v>-6.8613261665606657</v>
      </c>
    </row>
    <row r="17" spans="1:14" x14ac:dyDescent="0.2">
      <c r="A17" s="2">
        <v>7</v>
      </c>
      <c r="B17" t="s">
        <v>243</v>
      </c>
      <c r="C17" s="39">
        <v>2000184.2774999999</v>
      </c>
      <c r="D17" s="74">
        <v>8.5818975636502071</v>
      </c>
      <c r="E17" s="74">
        <v>26.142421045077246</v>
      </c>
      <c r="F17" s="76">
        <v>200551122814.67001</v>
      </c>
      <c r="G17" s="74">
        <v>26.870435855127916</v>
      </c>
      <c r="H17" s="74">
        <v>33.182989781058517</v>
      </c>
      <c r="I17" s="56">
        <v>2870411.9635999999</v>
      </c>
      <c r="J17" s="74">
        <v>15.409056061816234</v>
      </c>
      <c r="K17" s="74">
        <v>43.507375589797384</v>
      </c>
      <c r="L17" s="76">
        <v>265061215858</v>
      </c>
      <c r="M17" s="74">
        <v>31.349599626439851</v>
      </c>
      <c r="N17" s="74">
        <v>32.166408314225194</v>
      </c>
    </row>
    <row r="18" spans="1:14" x14ac:dyDescent="0.2">
      <c r="A18" s="2">
        <v>8</v>
      </c>
      <c r="B18" t="s">
        <v>244</v>
      </c>
      <c r="C18" s="39">
        <v>1088973.1206</v>
      </c>
      <c r="D18" s="74">
        <v>4.6722973856381111</v>
      </c>
      <c r="E18" s="74">
        <v>0.9223322762473174</v>
      </c>
      <c r="F18" s="76">
        <v>37346286811</v>
      </c>
      <c r="G18" s="74">
        <v>5.003766571327219</v>
      </c>
      <c r="H18" s="74">
        <v>51.420553726125881</v>
      </c>
      <c r="I18" s="56">
        <v>701091.80500000005</v>
      </c>
      <c r="J18" s="74">
        <v>3.7636280313491568</v>
      </c>
      <c r="K18" s="74">
        <v>-35.618998142606671</v>
      </c>
      <c r="L18" s="76">
        <v>36329382819</v>
      </c>
      <c r="M18" s="74">
        <v>4.2967870737507541</v>
      </c>
      <c r="N18" s="74">
        <v>-2.7229052171807377</v>
      </c>
    </row>
    <row r="19" spans="1:14" x14ac:dyDescent="0.2">
      <c r="A19" s="2">
        <v>9</v>
      </c>
      <c r="B19" t="s">
        <v>245</v>
      </c>
      <c r="C19" s="39">
        <v>3046089.9479</v>
      </c>
      <c r="D19" s="74">
        <v>13.069411752009133</v>
      </c>
      <c r="E19" s="74">
        <v>5.142134503991791</v>
      </c>
      <c r="F19" s="76">
        <v>42902365792.900002</v>
      </c>
      <c r="G19" s="74">
        <v>5.7481865565851997</v>
      </c>
      <c r="H19" s="74">
        <v>-6.2387785774675741E-2</v>
      </c>
      <c r="I19" s="56">
        <v>1541888.2236000001</v>
      </c>
      <c r="J19" s="74">
        <v>8.2772237503876056</v>
      </c>
      <c r="K19" s="74">
        <v>-49.381395494805048</v>
      </c>
      <c r="L19" s="76">
        <v>35426445686</v>
      </c>
      <c r="M19" s="74">
        <v>4.1899939410181251</v>
      </c>
      <c r="N19" s="74">
        <v>-17.425426241033094</v>
      </c>
    </row>
    <row r="20" spans="1:14" x14ac:dyDescent="0.2">
      <c r="A20" s="67"/>
      <c r="B20" s="68"/>
      <c r="C20" s="39"/>
      <c r="D20" s="74"/>
      <c r="E20" s="74"/>
      <c r="F20" s="76"/>
      <c r="G20" s="74"/>
      <c r="H20" s="74"/>
      <c r="J20" s="74"/>
      <c r="K20" s="74"/>
      <c r="L20" s="76"/>
      <c r="M20" s="74"/>
      <c r="N20" s="74"/>
    </row>
    <row r="21" spans="1:14" x14ac:dyDescent="0.2">
      <c r="A21" s="64"/>
      <c r="B21" s="64" t="s">
        <v>5</v>
      </c>
      <c r="C21" s="54">
        <v>23291452.368000001</v>
      </c>
      <c r="D21" s="73">
        <v>100</v>
      </c>
      <c r="E21" s="73">
        <v>43.650064495985717</v>
      </c>
      <c r="F21" s="75">
        <v>746144610648</v>
      </c>
      <c r="G21" s="73">
        <v>100</v>
      </c>
      <c r="H21" s="73">
        <v>26.366989628070581</v>
      </c>
      <c r="I21" s="55">
        <v>18616907.073999997</v>
      </c>
      <c r="J21" s="73">
        <v>100</v>
      </c>
      <c r="K21" s="73">
        <v>-20.069788779777152</v>
      </c>
      <c r="L21" s="75">
        <v>845325737515</v>
      </c>
      <c r="M21" s="73">
        <v>100</v>
      </c>
      <c r="N21" s="73">
        <v>13.292480499304915</v>
      </c>
    </row>
    <row r="22" spans="1:14" x14ac:dyDescent="0.2">
      <c r="A22" s="66"/>
      <c r="B22" s="66"/>
      <c r="C22" s="39"/>
      <c r="D22" s="74"/>
      <c r="E22" s="74"/>
      <c r="F22" s="76"/>
      <c r="G22" s="74"/>
      <c r="H22" s="74"/>
      <c r="J22" s="74"/>
      <c r="K22" s="74"/>
      <c r="L22" s="76"/>
      <c r="M22" s="74"/>
      <c r="N22" s="74"/>
    </row>
    <row r="23" spans="1:14" x14ac:dyDescent="0.2">
      <c r="A23" s="2">
        <v>0</v>
      </c>
      <c r="B23" t="s">
        <v>236</v>
      </c>
      <c r="C23" s="39">
        <v>4800412.5839999998</v>
      </c>
      <c r="D23" s="74">
        <v>20.610189987959963</v>
      </c>
      <c r="E23" s="74">
        <v>8.5933137954934846</v>
      </c>
      <c r="F23" s="76">
        <v>172530789197</v>
      </c>
      <c r="G23" s="74">
        <v>23.122969292395364</v>
      </c>
      <c r="H23" s="74">
        <v>24.975956588696423</v>
      </c>
      <c r="I23" s="57">
        <v>4150954.3810000001</v>
      </c>
      <c r="J23" s="74">
        <v>22.296691735638198</v>
      </c>
      <c r="K23" s="74">
        <v>-13.529216325377414</v>
      </c>
      <c r="L23" s="77">
        <v>188895767006</v>
      </c>
      <c r="M23" s="74">
        <v>22.345914553754866</v>
      </c>
      <c r="N23" s="74">
        <v>9.4852506530379586</v>
      </c>
    </row>
    <row r="24" spans="1:14" x14ac:dyDescent="0.2">
      <c r="A24" s="2">
        <v>1</v>
      </c>
      <c r="B24" t="s">
        <v>237</v>
      </c>
      <c r="C24" s="39">
        <v>434710.62900000002</v>
      </c>
      <c r="D24" s="74">
        <v>1.8663955434451418</v>
      </c>
      <c r="E24" s="74">
        <v>-54.034804456076643</v>
      </c>
      <c r="F24" s="76">
        <v>28221835028</v>
      </c>
      <c r="G24" s="74">
        <v>3.7823546032839857</v>
      </c>
      <c r="H24" s="74">
        <v>11.540884228405691</v>
      </c>
      <c r="I24" s="57">
        <v>492280.31199999998</v>
      </c>
      <c r="J24" s="74">
        <v>2.6442647537705599</v>
      </c>
      <c r="K24" s="74">
        <v>13.243219548698892</v>
      </c>
      <c r="L24" s="77">
        <v>39968575577</v>
      </c>
      <c r="M24" s="74">
        <v>4.7281862840820903</v>
      </c>
      <c r="N24" s="74">
        <v>41.62288007617363</v>
      </c>
    </row>
    <row r="25" spans="1:14" x14ac:dyDescent="0.2">
      <c r="A25" s="2">
        <v>2</v>
      </c>
      <c r="B25" t="s">
        <v>238</v>
      </c>
      <c r="C25" s="39">
        <v>2042042.625</v>
      </c>
      <c r="D25" s="74">
        <v>8.7673477494497138</v>
      </c>
      <c r="E25" s="74">
        <v>141.19145527252689</v>
      </c>
      <c r="F25" s="76">
        <v>16206662156</v>
      </c>
      <c r="G25" s="74">
        <v>2.1720537714431916</v>
      </c>
      <c r="H25" s="74">
        <v>61.023907447161683</v>
      </c>
      <c r="I25" s="57">
        <v>1149766.014</v>
      </c>
      <c r="J25" s="74">
        <v>6.175923903094195</v>
      </c>
      <c r="K25" s="74">
        <v>-43.695298035220986</v>
      </c>
      <c r="L25" s="77">
        <v>25414054941</v>
      </c>
      <c r="M25" s="74">
        <v>3.0064215264176837</v>
      </c>
      <c r="N25" s="74">
        <v>56.812394164650712</v>
      </c>
    </row>
    <row r="26" spans="1:14" x14ac:dyDescent="0.2">
      <c r="A26" s="2">
        <v>3</v>
      </c>
      <c r="B26" t="s">
        <v>239</v>
      </c>
      <c r="C26" s="39">
        <v>3382738.0610000002</v>
      </c>
      <c r="D26" s="74">
        <v>14.523517072072009</v>
      </c>
      <c r="E26" s="74">
        <v>356.00207531924246</v>
      </c>
      <c r="F26" s="76">
        <v>38173213135</v>
      </c>
      <c r="G26" s="74">
        <v>5.1160609606022511</v>
      </c>
      <c r="H26" s="74">
        <v>82.660547061175521</v>
      </c>
      <c r="I26" s="57">
        <v>3604147.5389999999</v>
      </c>
      <c r="J26" s="74">
        <v>19.359539824063905</v>
      </c>
      <c r="K26" s="74">
        <v>6.5452740947534949</v>
      </c>
      <c r="L26" s="77">
        <v>48065785806</v>
      </c>
      <c r="M26" s="74">
        <v>5.6860667637186539</v>
      </c>
      <c r="N26" s="74">
        <v>25.914959361725209</v>
      </c>
    </row>
    <row r="27" spans="1:14" x14ac:dyDescent="0.2">
      <c r="A27" s="2">
        <v>4</v>
      </c>
      <c r="B27" t="s">
        <v>240</v>
      </c>
      <c r="C27" s="39">
        <v>59695.762999999999</v>
      </c>
      <c r="D27" s="74">
        <v>0.25629901500696317</v>
      </c>
      <c r="E27" s="74">
        <v>-42.06303242162511</v>
      </c>
      <c r="F27" s="76">
        <v>2419987470</v>
      </c>
      <c r="G27" s="74">
        <v>0.32433223204525019</v>
      </c>
      <c r="H27" s="74">
        <v>-46.579402361779543</v>
      </c>
      <c r="I27" s="57">
        <v>80621.679999999993</v>
      </c>
      <c r="J27" s="74">
        <v>0.43305625193023939</v>
      </c>
      <c r="K27" s="74">
        <v>35.054275125020176</v>
      </c>
      <c r="L27" s="77">
        <v>3440800182</v>
      </c>
      <c r="M27" s="74">
        <v>0.4070383793252178</v>
      </c>
      <c r="N27" s="74">
        <v>42.182561879132365</v>
      </c>
    </row>
    <row r="28" spans="1:14" x14ac:dyDescent="0.2">
      <c r="A28" s="2">
        <v>5</v>
      </c>
      <c r="B28" t="s">
        <v>241</v>
      </c>
      <c r="C28" s="39">
        <v>895241.45499999996</v>
      </c>
      <c r="D28" s="74">
        <v>3.8436480510333797</v>
      </c>
      <c r="E28" s="74">
        <v>25.957148219259231</v>
      </c>
      <c r="F28" s="76">
        <v>47685459175</v>
      </c>
      <c r="G28" s="74">
        <v>6.3909138382152051</v>
      </c>
      <c r="H28" s="74">
        <v>13.641550362287202</v>
      </c>
      <c r="I28" s="57">
        <v>888720.52599999995</v>
      </c>
      <c r="J28" s="74">
        <v>4.7737281089035966</v>
      </c>
      <c r="K28" s="74">
        <v>-0.72839890999015777</v>
      </c>
      <c r="L28" s="77">
        <v>53580009585</v>
      </c>
      <c r="M28" s="74">
        <v>6.3383861637182504</v>
      </c>
      <c r="N28" s="74">
        <v>12.361316241849952</v>
      </c>
    </row>
    <row r="29" spans="1:14" x14ac:dyDescent="0.2">
      <c r="A29" s="2">
        <v>6</v>
      </c>
      <c r="B29" t="s">
        <v>242</v>
      </c>
      <c r="C29" s="39">
        <v>5544799.8130000001</v>
      </c>
      <c r="D29" s="74">
        <v>23.806157406559887</v>
      </c>
      <c r="E29" s="74">
        <v>92.070559721861315</v>
      </c>
      <c r="F29" s="76">
        <v>160222905387</v>
      </c>
      <c r="G29" s="74">
        <v>21.473438674019519</v>
      </c>
      <c r="H29" s="74">
        <v>21.777382106667886</v>
      </c>
      <c r="I29" s="57">
        <v>3139234.3840000001</v>
      </c>
      <c r="J29" s="74">
        <v>16.862276701075618</v>
      </c>
      <c r="K29" s="74">
        <v>-43.384170937245706</v>
      </c>
      <c r="L29" s="77">
        <v>149230503811</v>
      </c>
      <c r="M29" s="74">
        <v>17.653609394372896</v>
      </c>
      <c r="N29" s="74">
        <v>-6.8606929511414894</v>
      </c>
    </row>
    <row r="30" spans="1:14" x14ac:dyDescent="0.2">
      <c r="A30" s="2">
        <v>7</v>
      </c>
      <c r="B30" t="s">
        <v>243</v>
      </c>
      <c r="C30" s="39">
        <v>1999111.96</v>
      </c>
      <c r="D30" s="74">
        <v>8.5830283505487568</v>
      </c>
      <c r="E30" s="74">
        <v>26.128382644434577</v>
      </c>
      <c r="F30" s="76">
        <v>200493582045</v>
      </c>
      <c r="G30" s="74">
        <v>26.870606472769193</v>
      </c>
      <c r="H30" s="74">
        <v>33.174596195408881</v>
      </c>
      <c r="I30" s="57">
        <v>2869628.1979999999</v>
      </c>
      <c r="J30" s="74">
        <v>15.414097446979611</v>
      </c>
      <c r="K30" s="74">
        <v>43.545146816089272</v>
      </c>
      <c r="L30" s="77">
        <v>265019032228</v>
      </c>
      <c r="M30" s="74">
        <v>31.351113596407842</v>
      </c>
      <c r="N30" s="74">
        <v>32.183299597349468</v>
      </c>
    </row>
    <row r="31" spans="1:14" x14ac:dyDescent="0.2">
      <c r="A31" s="2">
        <v>8</v>
      </c>
      <c r="B31" t="s">
        <v>244</v>
      </c>
      <c r="C31" s="39">
        <v>1088312.8840000001</v>
      </c>
      <c r="D31" s="74">
        <v>4.6725848899625815</v>
      </c>
      <c r="E31" s="74">
        <v>0.91274464511512665</v>
      </c>
      <c r="F31" s="76">
        <v>37325767883</v>
      </c>
      <c r="G31" s="74">
        <v>5.002484417944653</v>
      </c>
      <c r="H31" s="74">
        <v>51.469852700682893</v>
      </c>
      <c r="I31" s="57">
        <v>700452.70600000001</v>
      </c>
      <c r="J31" s="74">
        <v>3.7624547580099295</v>
      </c>
      <c r="K31" s="74">
        <v>-35.638664551544544</v>
      </c>
      <c r="L31" s="77">
        <v>36308089291</v>
      </c>
      <c r="M31" s="74">
        <v>4.2951595674508525</v>
      </c>
      <c r="N31" s="74">
        <v>-2.7264773096965622</v>
      </c>
    </row>
    <row r="32" spans="1:14" x14ac:dyDescent="0.2">
      <c r="A32" s="2">
        <v>9</v>
      </c>
      <c r="B32" t="s">
        <v>245</v>
      </c>
      <c r="C32" s="39">
        <v>3044386.594</v>
      </c>
      <c r="D32" s="74">
        <v>13.070831933961601</v>
      </c>
      <c r="E32" s="74">
        <v>5.1538057266884874</v>
      </c>
      <c r="F32" s="76">
        <v>42864409172</v>
      </c>
      <c r="G32" s="74">
        <v>5.7447857372813811</v>
      </c>
      <c r="H32" s="74">
        <v>-5.6950272247169309E-2</v>
      </c>
      <c r="I32" s="57">
        <v>1541101.334</v>
      </c>
      <c r="J32" s="74">
        <v>8.277966516534164</v>
      </c>
      <c r="K32" s="74">
        <v>-49.378921289521351</v>
      </c>
      <c r="L32" s="77">
        <v>35403119088</v>
      </c>
      <c r="M32" s="74">
        <v>4.1881037707516615</v>
      </c>
      <c r="N32" s="74">
        <v>-17.406725598527284</v>
      </c>
    </row>
    <row r="33" spans="1:16" x14ac:dyDescent="0.2">
      <c r="A33" s="67" t="s">
        <v>4</v>
      </c>
      <c r="B33" s="68"/>
      <c r="C33" s="39"/>
      <c r="D33" s="74"/>
      <c r="E33" s="74"/>
      <c r="F33" s="76"/>
      <c r="G33" s="74"/>
      <c r="H33" s="74"/>
      <c r="J33" s="74"/>
      <c r="K33" s="74"/>
      <c r="L33" s="76"/>
      <c r="M33" s="74"/>
      <c r="N33" s="74"/>
    </row>
    <row r="34" spans="1:16" x14ac:dyDescent="0.2">
      <c r="A34" s="69"/>
      <c r="B34" s="70" t="s">
        <v>6</v>
      </c>
      <c r="C34" s="54">
        <v>15564.0892</v>
      </c>
      <c r="D34" s="73">
        <v>100</v>
      </c>
      <c r="E34" s="73">
        <v>6.6872565585416543</v>
      </c>
      <c r="F34" s="75">
        <v>218879307.81</v>
      </c>
      <c r="G34" s="73">
        <v>100</v>
      </c>
      <c r="H34" s="73">
        <v>9.4473907410514535</v>
      </c>
      <c r="I34" s="55">
        <v>11177.294600000003</v>
      </c>
      <c r="J34" s="73">
        <v>100</v>
      </c>
      <c r="K34" s="73">
        <v>-28.185360181564612</v>
      </c>
      <c r="L34" s="75">
        <v>175382169</v>
      </c>
      <c r="M34" s="73">
        <v>100</v>
      </c>
      <c r="N34" s="73">
        <v>-19.872659158698568</v>
      </c>
    </row>
    <row r="35" spans="1:16" x14ac:dyDescent="0.2">
      <c r="A35" s="71"/>
      <c r="B35" s="72"/>
      <c r="C35" s="39"/>
      <c r="D35" s="74"/>
      <c r="E35" s="74"/>
      <c r="F35" s="76"/>
      <c r="G35" s="74"/>
      <c r="H35" s="74"/>
      <c r="J35" s="74"/>
      <c r="K35" s="74"/>
      <c r="L35" s="76"/>
      <c r="M35" s="74"/>
      <c r="N35" s="74"/>
    </row>
    <row r="36" spans="1:16" x14ac:dyDescent="0.2">
      <c r="A36" s="2">
        <v>0</v>
      </c>
      <c r="B36" t="s">
        <v>236</v>
      </c>
      <c r="C36" s="33">
        <v>11541.7075</v>
      </c>
      <c r="D36" s="74">
        <v>74.156009720119059</v>
      </c>
      <c r="E36" s="74">
        <v>6.9865002640525642</v>
      </c>
      <c r="F36" s="77">
        <v>87136781.239999995</v>
      </c>
      <c r="G36" s="74">
        <v>39.810424343830533</v>
      </c>
      <c r="H36" s="74">
        <v>19.928584170397379</v>
      </c>
      <c r="I36" s="59">
        <v>8463.5028999999995</v>
      </c>
      <c r="J36" s="74">
        <v>75.720495906048654</v>
      </c>
      <c r="K36" s="74">
        <v>-26.670270408429609</v>
      </c>
      <c r="L36" s="79">
        <v>75103770</v>
      </c>
      <c r="M36" s="74">
        <v>42.822922323420464</v>
      </c>
      <c r="N36" s="74">
        <v>-13.809336389024507</v>
      </c>
    </row>
    <row r="37" spans="1:16" x14ac:dyDescent="0.2">
      <c r="A37" s="2">
        <v>1</v>
      </c>
      <c r="B37" t="s">
        <v>237</v>
      </c>
      <c r="C37" s="33">
        <v>7.5594999999999999</v>
      </c>
      <c r="D37" s="74">
        <v>4.8570140551494653E-2</v>
      </c>
      <c r="E37" s="74">
        <v>-61.58400243927229</v>
      </c>
      <c r="F37" s="77">
        <v>279170</v>
      </c>
      <c r="G37" s="74">
        <v>0.12754517674294541</v>
      </c>
      <c r="H37" s="74">
        <v>-78.020100542076904</v>
      </c>
      <c r="I37" s="59">
        <v>10.875</v>
      </c>
      <c r="J37" s="74">
        <v>9.7295458240851923E-2</v>
      </c>
      <c r="K37" s="74">
        <v>43.858720814868704</v>
      </c>
      <c r="L37" s="79">
        <v>542499</v>
      </c>
      <c r="M37" s="74">
        <v>0.30932391992483571</v>
      </c>
      <c r="N37" s="74">
        <v>94.325679693376799</v>
      </c>
    </row>
    <row r="38" spans="1:16" x14ac:dyDescent="0.2">
      <c r="A38" s="2">
        <v>2</v>
      </c>
      <c r="B38" t="s">
        <v>238</v>
      </c>
      <c r="C38" s="33">
        <v>226.28620000000001</v>
      </c>
      <c r="D38" s="74">
        <v>1.4538994032493722</v>
      </c>
      <c r="E38" s="74">
        <v>98.216729005527299</v>
      </c>
      <c r="F38" s="77">
        <v>2860356</v>
      </c>
      <c r="G38" s="74">
        <v>1.3068188256895239</v>
      </c>
      <c r="H38" s="74">
        <v>79.117274650295172</v>
      </c>
      <c r="I38" s="59">
        <v>227.85050000000001</v>
      </c>
      <c r="J38" s="74">
        <v>2.0385120742903204</v>
      </c>
      <c r="K38" s="74">
        <v>0.69129270808383492</v>
      </c>
      <c r="L38" s="79">
        <v>1676379</v>
      </c>
      <c r="M38" s="74">
        <v>0.95584346433758605</v>
      </c>
      <c r="N38" s="74">
        <v>-41.392644831622363</v>
      </c>
    </row>
    <row r="39" spans="1:16" x14ac:dyDescent="0.2">
      <c r="A39" s="2">
        <v>3</v>
      </c>
      <c r="B39" t="s">
        <v>239</v>
      </c>
      <c r="C39" s="33">
        <v>6.9029999999999996</v>
      </c>
      <c r="D39" s="74">
        <v>4.4352097390960722E-2</v>
      </c>
      <c r="E39" s="74">
        <v>417.07865168539325</v>
      </c>
      <c r="F39" s="76">
        <v>220822</v>
      </c>
      <c r="G39" s="74">
        <v>0.10088756320066872</v>
      </c>
      <c r="H39" s="74">
        <v>134.04557498675146</v>
      </c>
      <c r="I39" s="59">
        <v>2.0910000000000002</v>
      </c>
      <c r="J39" s="74">
        <v>1.8707568108654843E-2</v>
      </c>
      <c r="K39" s="74">
        <v>-69.70882225119513</v>
      </c>
      <c r="L39" s="79">
        <v>177037</v>
      </c>
      <c r="M39" s="74">
        <v>0.10094355715260883</v>
      </c>
      <c r="N39" s="74">
        <v>-19.828187408863251</v>
      </c>
    </row>
    <row r="40" spans="1:16" x14ac:dyDescent="0.2">
      <c r="A40" s="2">
        <v>4</v>
      </c>
      <c r="B40" t="s">
        <v>240</v>
      </c>
      <c r="C40" s="33">
        <v>1.0269999999999999</v>
      </c>
      <c r="D40" s="74">
        <v>6.5985229640035722E-3</v>
      </c>
      <c r="E40" s="74">
        <v>90.185185185185148</v>
      </c>
      <c r="F40" s="77">
        <v>8700</v>
      </c>
      <c r="G40" s="74">
        <v>3.9747932717112333E-3</v>
      </c>
      <c r="H40" s="74">
        <v>-69.366197183098592</v>
      </c>
      <c r="I40" s="59">
        <v>8.1000000000000003E-2</v>
      </c>
      <c r="J40" s="74">
        <v>7.2468341310427643E-4</v>
      </c>
      <c r="K40" s="74">
        <v>-92.112950340798434</v>
      </c>
      <c r="L40" s="79">
        <v>5000</v>
      </c>
      <c r="M40" s="74">
        <v>2.8509169595228351E-3</v>
      </c>
      <c r="N40" s="74">
        <v>-42.52873563218391</v>
      </c>
    </row>
    <row r="41" spans="1:16" x14ac:dyDescent="0.2">
      <c r="A41" s="2">
        <v>5</v>
      </c>
      <c r="B41" t="s">
        <v>241</v>
      </c>
      <c r="C41" s="33">
        <v>151.38900000000001</v>
      </c>
      <c r="D41" s="74">
        <v>0.97268139532379438</v>
      </c>
      <c r="E41" s="74">
        <v>-35.409978048889748</v>
      </c>
      <c r="F41" s="77">
        <v>6519792</v>
      </c>
      <c r="G41" s="74">
        <v>2.9787155602938769</v>
      </c>
      <c r="H41" s="74">
        <v>-34.41662684093221</v>
      </c>
      <c r="I41" s="59">
        <v>161.9675</v>
      </c>
      <c r="J41" s="74">
        <v>1.4490760581724307</v>
      </c>
      <c r="K41" s="74">
        <v>6.987627898988702</v>
      </c>
      <c r="L41" s="79">
        <v>6651437</v>
      </c>
      <c r="M41" s="74">
        <v>3.7925389096995374</v>
      </c>
      <c r="N41" s="74">
        <v>2.019159506929058</v>
      </c>
    </row>
    <row r="42" spans="1:16" x14ac:dyDescent="0.2">
      <c r="A42" s="2">
        <v>6</v>
      </c>
      <c r="B42" t="s">
        <v>242</v>
      </c>
      <c r="C42" s="33">
        <v>193.309</v>
      </c>
      <c r="D42" s="74">
        <v>1.2420193531144759</v>
      </c>
      <c r="E42" s="74">
        <v>-26.651868715613737</v>
      </c>
      <c r="F42" s="77">
        <v>5837368</v>
      </c>
      <c r="G42" s="74">
        <v>2.666934603552007</v>
      </c>
      <c r="H42" s="74">
        <v>-68.939619596316078</v>
      </c>
      <c r="I42" s="59">
        <v>101.1725</v>
      </c>
      <c r="J42" s="74">
        <v>0.90516089644805431</v>
      </c>
      <c r="K42" s="74">
        <v>-47.662809284616856</v>
      </c>
      <c r="L42" s="79">
        <v>4422291</v>
      </c>
      <c r="M42" s="74">
        <v>2.5215168823690397</v>
      </c>
      <c r="N42" s="74">
        <v>-24.241695915008265</v>
      </c>
    </row>
    <row r="43" spans="1:16" x14ac:dyDescent="0.2">
      <c r="A43" s="2">
        <v>7</v>
      </c>
      <c r="B43" t="s">
        <v>243</v>
      </c>
      <c r="C43" s="33">
        <v>1072.3175000000001</v>
      </c>
      <c r="D43" s="74">
        <v>6.8896900179677729</v>
      </c>
      <c r="E43" s="74">
        <v>59.170288499789223</v>
      </c>
      <c r="F43" s="77">
        <v>57540769.670000002</v>
      </c>
      <c r="G43" s="74">
        <v>26.28881196935653</v>
      </c>
      <c r="H43" s="74">
        <v>70.661962828340435</v>
      </c>
      <c r="I43" s="59">
        <v>783.76559999999995</v>
      </c>
      <c r="J43" s="74">
        <v>7.0121225936014939</v>
      </c>
      <c r="K43" s="74">
        <v>-26.909185012834371</v>
      </c>
      <c r="L43" s="79">
        <v>42183630</v>
      </c>
      <c r="M43" s="74">
        <v>24.05240523624725</v>
      </c>
      <c r="N43" s="74">
        <v>-26.689145380004785</v>
      </c>
    </row>
    <row r="44" spans="1:16" x14ac:dyDescent="0.2">
      <c r="A44" s="2">
        <v>8</v>
      </c>
      <c r="B44" t="s">
        <v>244</v>
      </c>
      <c r="C44" s="33">
        <v>660.23659999999995</v>
      </c>
      <c r="D44" s="74">
        <v>4.242050990044441</v>
      </c>
      <c r="E44" s="74">
        <v>19.662708337864366</v>
      </c>
      <c r="F44" s="77">
        <v>20518928</v>
      </c>
      <c r="G44" s="74">
        <v>9.3745398801295678</v>
      </c>
      <c r="H44" s="74">
        <v>-4.8901750914100983</v>
      </c>
      <c r="I44" s="59">
        <v>639.09900000000005</v>
      </c>
      <c r="J44" s="74">
        <v>5.7178326497719745</v>
      </c>
      <c r="K44" s="74">
        <v>-3.2015189706235514</v>
      </c>
      <c r="L44" s="79">
        <v>21293528</v>
      </c>
      <c r="M44" s="74">
        <v>12.14121602065487</v>
      </c>
      <c r="N44" s="74">
        <v>3.7750510163103934</v>
      </c>
    </row>
    <row r="45" spans="1:16" x14ac:dyDescent="0.2">
      <c r="A45" s="2">
        <v>9</v>
      </c>
      <c r="B45" t="s">
        <v>245</v>
      </c>
      <c r="C45" s="33">
        <v>1703.3538999999998</v>
      </c>
      <c r="D45" s="74">
        <v>10.944128359274629</v>
      </c>
      <c r="E45" s="74">
        <v>-12.262721386939656</v>
      </c>
      <c r="F45" s="77">
        <v>37956620.899999999</v>
      </c>
      <c r="G45" s="74">
        <v>17.341347283932642</v>
      </c>
      <c r="H45" s="74">
        <v>-5.847212886447128</v>
      </c>
      <c r="I45" s="59">
        <v>786.88960000000009</v>
      </c>
      <c r="J45" s="74">
        <v>7.0400721119044301</v>
      </c>
      <c r="K45" s="74">
        <v>-53.803516697264129</v>
      </c>
      <c r="L45" s="79">
        <v>23326598</v>
      </c>
      <c r="M45" s="74">
        <v>13.30043876923429</v>
      </c>
      <c r="N45" s="74">
        <v>-38.544060438214615</v>
      </c>
    </row>
    <row r="46" spans="1:16" x14ac:dyDescent="0.2">
      <c r="A46" s="60"/>
      <c r="B46" s="61"/>
      <c r="C46" s="61"/>
      <c r="D46" s="62"/>
      <c r="E46" s="62"/>
      <c r="F46" s="61"/>
      <c r="G46" s="61"/>
      <c r="H46" s="61"/>
      <c r="I46" s="61"/>
      <c r="J46" s="61"/>
      <c r="K46" s="61"/>
      <c r="L46" s="61"/>
      <c r="M46" s="61"/>
      <c r="N46" s="61"/>
    </row>
    <row r="48" spans="1:16" s="6" customFormat="1" ht="12" x14ac:dyDescent="0.2">
      <c r="A48" s="29" t="s">
        <v>246</v>
      </c>
      <c r="O48" s="80"/>
      <c r="P48" s="80"/>
    </row>
    <row r="49" spans="1:16" s="6" customFormat="1" ht="12" x14ac:dyDescent="0.2">
      <c r="A49" s="29" t="s">
        <v>234</v>
      </c>
      <c r="O49" s="80"/>
      <c r="P49" s="80"/>
    </row>
    <row r="50" spans="1:16" s="81" customFormat="1" ht="12" x14ac:dyDescent="0.2">
      <c r="A50" s="30" t="s">
        <v>254</v>
      </c>
      <c r="B50" s="29"/>
      <c r="M50" s="82"/>
      <c r="O50" s="82"/>
    </row>
    <row r="51" spans="1:16" s="4" customFormat="1" ht="12" x14ac:dyDescent="0.2">
      <c r="A51" s="7" t="s">
        <v>261</v>
      </c>
      <c r="B51" s="7"/>
      <c r="C51" s="5"/>
      <c r="D51" s="5"/>
      <c r="E51" s="5"/>
      <c r="F51" s="5"/>
      <c r="G51" s="5"/>
      <c r="H51" s="5"/>
      <c r="I51" s="5"/>
      <c r="J51" s="8"/>
      <c r="K51" s="5"/>
      <c r="L51" s="5"/>
      <c r="O51" s="82"/>
    </row>
    <row r="52" spans="1:16" s="4" customFormat="1" ht="12" x14ac:dyDescent="0.2">
      <c r="A52" s="7" t="s">
        <v>288</v>
      </c>
      <c r="B52" s="7"/>
      <c r="C52" s="5"/>
      <c r="D52" s="5"/>
      <c r="E52" s="5"/>
      <c r="F52" s="5"/>
      <c r="G52" s="5"/>
      <c r="H52" s="5"/>
      <c r="I52" s="5"/>
      <c r="J52" s="8"/>
      <c r="K52" s="5"/>
      <c r="L52" s="5"/>
      <c r="O52" s="82"/>
    </row>
    <row r="53" spans="1:16" customFormat="1" x14ac:dyDescent="0.2">
      <c r="A53" s="81" t="s">
        <v>7</v>
      </c>
      <c r="B53" s="81"/>
    </row>
  </sheetData>
  <mergeCells count="6">
    <mergeCell ref="I4:N4"/>
    <mergeCell ref="A3:F3"/>
    <mergeCell ref="A4:B6"/>
    <mergeCell ref="C4:H4"/>
    <mergeCell ref="A1:N1"/>
    <mergeCell ref="A2:N2"/>
  </mergeCells>
  <printOptions horizontalCentered="1"/>
  <pageMargins left="0.19685039370078741" right="0.19685039370078741" top="0.35433070866141736" bottom="0.35433070866141736" header="0.11811023622047245" footer="0.11811023622047245"/>
  <pageSetup paperSize="9" scale="59" firstPageNumber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1EB38-772C-41DB-AE7A-95B8834875BA}">
  <sheetPr>
    <pageSetUpPr fitToPage="1"/>
  </sheetPr>
  <dimension ref="A1:O79"/>
  <sheetViews>
    <sheetView zoomScale="90" zoomScaleNormal="90" zoomScaleSheetLayoutView="85" workbookViewId="0">
      <selection activeCell="L3" activeCellId="1" sqref="F1:F1048576 L1:L1048576"/>
    </sheetView>
  </sheetViews>
  <sheetFormatPr defaultColWidth="9.140625" defaultRowHeight="12.75" x14ac:dyDescent="0.2"/>
  <cols>
    <col min="1" max="1" width="9.42578125" style="1" customWidth="1"/>
    <col min="2" max="2" width="33.5703125" style="1" customWidth="1"/>
    <col min="3" max="3" width="23.42578125" style="1" customWidth="1"/>
    <col min="4" max="5" width="15.7109375" style="1" customWidth="1"/>
    <col min="6" max="6" width="25.28515625" style="1" customWidth="1"/>
    <col min="7" max="8" width="15.7109375" style="1" customWidth="1"/>
    <col min="9" max="9" width="23.42578125" style="1" customWidth="1"/>
    <col min="10" max="11" width="15.7109375" style="1" customWidth="1"/>
    <col min="12" max="12" width="25.28515625" style="1" customWidth="1"/>
    <col min="13" max="14" width="15.7109375" style="1" customWidth="1"/>
    <col min="15" max="16384" width="9.140625" style="1"/>
  </cols>
  <sheetData>
    <row r="1" spans="1:14" ht="14.25" x14ac:dyDescent="0.2">
      <c r="A1" s="156" t="s">
        <v>302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s="41" customFormat="1" x14ac:dyDescent="0.2">
      <c r="A2" s="156" t="s">
        <v>287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7"/>
      <c r="B3" s="157"/>
      <c r="C3" s="157"/>
      <c r="D3" s="157"/>
      <c r="E3" s="157"/>
      <c r="F3" s="157"/>
      <c r="G3" s="157"/>
      <c r="H3" s="157"/>
    </row>
    <row r="4" spans="1:14" ht="19.149999999999999" customHeight="1" x14ac:dyDescent="0.2">
      <c r="A4" s="154" t="s">
        <v>8</v>
      </c>
      <c r="B4" s="155"/>
      <c r="C4" s="151" t="s">
        <v>300</v>
      </c>
      <c r="D4" s="152"/>
      <c r="E4" s="152"/>
      <c r="F4" s="152"/>
      <c r="G4" s="152"/>
      <c r="H4" s="152"/>
      <c r="I4" s="151" t="s">
        <v>301</v>
      </c>
      <c r="J4" s="152"/>
      <c r="K4" s="152"/>
      <c r="L4" s="152"/>
      <c r="M4" s="152"/>
      <c r="N4" s="152"/>
    </row>
    <row r="5" spans="1:14" ht="38.450000000000003" customHeight="1" x14ac:dyDescent="0.2">
      <c r="A5" s="154"/>
      <c r="B5" s="155"/>
      <c r="C5" s="45" t="s">
        <v>1</v>
      </c>
      <c r="D5" s="44" t="s">
        <v>253</v>
      </c>
      <c r="E5" s="46" t="s">
        <v>251</v>
      </c>
      <c r="F5" s="43" t="s">
        <v>2</v>
      </c>
      <c r="G5" s="44" t="s">
        <v>253</v>
      </c>
      <c r="H5" s="47" t="s">
        <v>251</v>
      </c>
      <c r="I5" s="45" t="s">
        <v>1</v>
      </c>
      <c r="J5" s="44" t="s">
        <v>253</v>
      </c>
      <c r="K5" s="46" t="s">
        <v>251</v>
      </c>
      <c r="L5" s="43" t="s">
        <v>2</v>
      </c>
      <c r="M5" s="44" t="s">
        <v>253</v>
      </c>
      <c r="N5" s="47" t="s">
        <v>251</v>
      </c>
    </row>
    <row r="6" spans="1:14" ht="18" customHeight="1" x14ac:dyDescent="0.2">
      <c r="A6" s="154"/>
      <c r="B6" s="155"/>
      <c r="C6" s="49">
        <v>-1</v>
      </c>
      <c r="D6" s="48">
        <v>-2</v>
      </c>
      <c r="E6" s="50">
        <v>-3</v>
      </c>
      <c r="F6" s="51">
        <v>-4</v>
      </c>
      <c r="G6" s="48">
        <v>-5</v>
      </c>
      <c r="H6" s="52">
        <v>-6</v>
      </c>
      <c r="I6" s="49">
        <v>-7</v>
      </c>
      <c r="J6" s="48">
        <v>-8</v>
      </c>
      <c r="K6" s="50">
        <v>-9</v>
      </c>
      <c r="L6" s="51">
        <v>-10</v>
      </c>
      <c r="M6" s="48">
        <v>-11</v>
      </c>
      <c r="N6" s="52">
        <v>-12</v>
      </c>
    </row>
    <row r="8" spans="1:14" s="85" customFormat="1" x14ac:dyDescent="0.2">
      <c r="A8" s="93"/>
      <c r="B8" s="93" t="s">
        <v>289</v>
      </c>
      <c r="C8" s="86">
        <v>23307016.457199998</v>
      </c>
      <c r="D8" s="87">
        <v>100</v>
      </c>
      <c r="E8" s="87">
        <v>43.616837215709793</v>
      </c>
      <c r="F8" s="94">
        <v>746363489955.81006</v>
      </c>
      <c r="G8" s="87">
        <v>100</v>
      </c>
      <c r="H8" s="87">
        <v>26.361260969728349</v>
      </c>
      <c r="I8" s="88">
        <v>18628084.368599996</v>
      </c>
      <c r="J8" s="87">
        <v>100</v>
      </c>
      <c r="K8" s="87">
        <v>-20.075208241227237</v>
      </c>
      <c r="L8" s="97">
        <v>845501119684</v>
      </c>
      <c r="M8" s="87">
        <v>100</v>
      </c>
      <c r="N8" s="87">
        <v>13.282754457088997</v>
      </c>
    </row>
    <row r="9" spans="1:14" x14ac:dyDescent="0.2">
      <c r="A9"/>
      <c r="B9"/>
      <c r="C9" s="90"/>
      <c r="D9" s="91"/>
      <c r="E9" s="91"/>
      <c r="F9" s="95"/>
      <c r="G9" s="91"/>
      <c r="H9" s="91"/>
      <c r="I9" s="89"/>
      <c r="J9" s="91"/>
      <c r="K9" s="91"/>
      <c r="L9" s="98"/>
      <c r="M9" s="91"/>
      <c r="N9" s="91"/>
    </row>
    <row r="10" spans="1:14" x14ac:dyDescent="0.2">
      <c r="A10" t="s">
        <v>38</v>
      </c>
      <c r="C10" s="90">
        <v>3221100.6529999999</v>
      </c>
      <c r="D10" s="91">
        <v>13.820304537541691</v>
      </c>
      <c r="E10" s="91">
        <v>120.61394285630472</v>
      </c>
      <c r="F10" s="95">
        <v>198174093344</v>
      </c>
      <c r="G10" s="91">
        <v>26.551954377582614</v>
      </c>
      <c r="H10" s="91">
        <v>107.03710316160215</v>
      </c>
      <c r="I10" s="89">
        <v>3297991.2090000003</v>
      </c>
      <c r="J10" s="91">
        <v>17.704403435917349</v>
      </c>
      <c r="K10" s="91">
        <v>2.3870895163858874</v>
      </c>
      <c r="L10" s="98">
        <v>215960903977</v>
      </c>
      <c r="M10" s="91">
        <v>25.54235576384734</v>
      </c>
      <c r="N10" s="91">
        <v>8.9753460368428684</v>
      </c>
    </row>
    <row r="11" spans="1:14" x14ac:dyDescent="0.2">
      <c r="A11" t="s">
        <v>290</v>
      </c>
      <c r="C11" s="90" t="s">
        <v>230</v>
      </c>
      <c r="D11" s="91" t="s">
        <v>34</v>
      </c>
      <c r="E11" s="91" t="s">
        <v>34</v>
      </c>
      <c r="F11" s="95" t="s">
        <v>231</v>
      </c>
      <c r="G11" s="91" t="s">
        <v>34</v>
      </c>
      <c r="H11" s="91" t="s">
        <v>34</v>
      </c>
      <c r="I11" s="90" t="s">
        <v>230</v>
      </c>
      <c r="J11" s="91" t="s">
        <v>34</v>
      </c>
      <c r="K11" s="91" t="s">
        <v>34</v>
      </c>
      <c r="L11" s="95" t="s">
        <v>231</v>
      </c>
      <c r="M11" s="91" t="s">
        <v>34</v>
      </c>
      <c r="N11" s="91" t="s">
        <v>34</v>
      </c>
    </row>
    <row r="12" spans="1:14" x14ac:dyDescent="0.2">
      <c r="A12" s="1" t="s">
        <v>9</v>
      </c>
      <c r="B12" s="1" t="s">
        <v>10</v>
      </c>
      <c r="C12" s="90" t="s">
        <v>230</v>
      </c>
      <c r="D12" s="91" t="s">
        <v>34</v>
      </c>
      <c r="E12" s="91" t="s">
        <v>34</v>
      </c>
      <c r="F12" s="95" t="s">
        <v>231</v>
      </c>
      <c r="G12" s="91" t="s">
        <v>34</v>
      </c>
      <c r="H12" s="91" t="s">
        <v>34</v>
      </c>
      <c r="I12" s="90" t="s">
        <v>230</v>
      </c>
      <c r="J12" s="91" t="s">
        <v>34</v>
      </c>
      <c r="K12" s="91" t="s">
        <v>34</v>
      </c>
      <c r="L12" s="95" t="s">
        <v>231</v>
      </c>
      <c r="M12" s="91" t="s">
        <v>34</v>
      </c>
      <c r="N12" s="91" t="s">
        <v>34</v>
      </c>
    </row>
    <row r="13" spans="1:14" x14ac:dyDescent="0.2">
      <c r="A13" s="1" t="s">
        <v>11</v>
      </c>
      <c r="B13" s="1" t="s">
        <v>12</v>
      </c>
      <c r="C13" s="90" t="s">
        <v>230</v>
      </c>
      <c r="D13" s="91" t="s">
        <v>34</v>
      </c>
      <c r="E13" s="91" t="s">
        <v>34</v>
      </c>
      <c r="F13" s="95" t="s">
        <v>231</v>
      </c>
      <c r="G13" s="91" t="s">
        <v>34</v>
      </c>
      <c r="H13" s="91" t="s">
        <v>34</v>
      </c>
      <c r="I13" s="90" t="s">
        <v>230</v>
      </c>
      <c r="J13" s="91" t="s">
        <v>34</v>
      </c>
      <c r="K13" s="91" t="s">
        <v>34</v>
      </c>
      <c r="L13" s="95" t="s">
        <v>231</v>
      </c>
      <c r="M13" s="91" t="s">
        <v>34</v>
      </c>
      <c r="N13" s="91" t="s">
        <v>34</v>
      </c>
    </row>
    <row r="14" spans="1:14" x14ac:dyDescent="0.2">
      <c r="A14" s="1" t="s">
        <v>13</v>
      </c>
      <c r="B14" s="1" t="s">
        <v>14</v>
      </c>
      <c r="C14" s="90">
        <v>3417714.2119999998</v>
      </c>
      <c r="D14" s="91">
        <v>14.663885522525558</v>
      </c>
      <c r="E14" s="91">
        <v>801.08636336259713</v>
      </c>
      <c r="F14" s="95">
        <v>31175772540</v>
      </c>
      <c r="G14" s="91">
        <v>4.1770227187621183</v>
      </c>
      <c r="H14" s="91">
        <v>765.21549579421787</v>
      </c>
      <c r="I14" s="89">
        <v>3693442.2480000001</v>
      </c>
      <c r="J14" s="91">
        <v>19.827278934949245</v>
      </c>
      <c r="K14" s="91">
        <v>8.067615338692935</v>
      </c>
      <c r="L14" s="98">
        <v>34927977260</v>
      </c>
      <c r="M14" s="91">
        <v>4.1310385577081288</v>
      </c>
      <c r="N14" s="91">
        <v>12.03564311096299</v>
      </c>
    </row>
    <row r="15" spans="1:14" x14ac:dyDescent="0.2">
      <c r="A15" s="1" t="s">
        <v>291</v>
      </c>
      <c r="B15" s="1" t="s">
        <v>15</v>
      </c>
      <c r="C15" s="90">
        <v>1843.627</v>
      </c>
      <c r="D15" s="91">
        <v>7.9101801956743684E-3</v>
      </c>
      <c r="E15" s="91">
        <v>-39.933757379070236</v>
      </c>
      <c r="F15" s="95">
        <v>46718204</v>
      </c>
      <c r="G15" s="91">
        <v>6.2594439075209941E-3</v>
      </c>
      <c r="H15" s="91">
        <v>-42.835301830686632</v>
      </c>
      <c r="I15" s="89">
        <v>5510.6180000000004</v>
      </c>
      <c r="J15" s="91">
        <v>2.9582311798463011E-2</v>
      </c>
      <c r="K15" s="91">
        <v>198.90091650859966</v>
      </c>
      <c r="L15" s="98">
        <v>218253881</v>
      </c>
      <c r="M15" s="91">
        <v>2.5813553160233635E-2</v>
      </c>
      <c r="N15" s="91">
        <v>367.17095759931181</v>
      </c>
    </row>
    <row r="16" spans="1:14" x14ac:dyDescent="0.2">
      <c r="A16" s="3" t="s">
        <v>16</v>
      </c>
      <c r="C16" s="90">
        <v>133160.09510000001</v>
      </c>
      <c r="D16" s="91">
        <v>0.57133050617838399</v>
      </c>
      <c r="E16" s="91">
        <v>-87.31586402905144</v>
      </c>
      <c r="F16" s="95">
        <v>4523422897</v>
      </c>
      <c r="G16" s="91">
        <v>0.6060616519797638</v>
      </c>
      <c r="H16" s="91">
        <v>-45.494127177071583</v>
      </c>
      <c r="I16" s="89">
        <v>524181.84130000003</v>
      </c>
      <c r="J16" s="91">
        <v>2.8139331502254472</v>
      </c>
      <c r="K16" s="91">
        <v>293.64784240079746</v>
      </c>
      <c r="L16" s="98">
        <v>27064152228</v>
      </c>
      <c r="M16" s="91">
        <v>3.2009599511961655</v>
      </c>
      <c r="N16" s="91">
        <v>498.31134174850956</v>
      </c>
    </row>
    <row r="17" spans="1:14" x14ac:dyDescent="0.2">
      <c r="A17" s="1" t="s">
        <v>17</v>
      </c>
      <c r="B17" s="1" t="s">
        <v>18</v>
      </c>
      <c r="C17" s="90">
        <v>2177268.3310999996</v>
      </c>
      <c r="D17" s="91">
        <v>9.3416861617540849</v>
      </c>
      <c r="E17" s="91">
        <v>11.73474485427124</v>
      </c>
      <c r="F17" s="95">
        <v>31471718981.470001</v>
      </c>
      <c r="G17" s="91">
        <v>4.2166745031075079</v>
      </c>
      <c r="H17" s="91">
        <v>5.6226246600371121</v>
      </c>
      <c r="I17" s="89">
        <v>1035702.5482000001</v>
      </c>
      <c r="J17" s="91">
        <v>5.5598983110996016</v>
      </c>
      <c r="K17" s="91">
        <v>-52.431102156492472</v>
      </c>
      <c r="L17" s="98">
        <v>19742767223</v>
      </c>
      <c r="M17" s="91">
        <v>2.3350373835552949</v>
      </c>
      <c r="N17" s="91">
        <v>-37.268227278515688</v>
      </c>
    </row>
    <row r="18" spans="1:14" x14ac:dyDescent="0.2">
      <c r="A18" s="1" t="s">
        <v>19</v>
      </c>
      <c r="B18" s="1" t="s">
        <v>20</v>
      </c>
      <c r="C18" s="90">
        <v>2079212.0474999999</v>
      </c>
      <c r="D18" s="91">
        <v>8.92097043531151</v>
      </c>
      <c r="E18" s="91">
        <v>7.1516106592250495</v>
      </c>
      <c r="F18" s="95">
        <v>117530034635</v>
      </c>
      <c r="G18" s="91">
        <v>15.747023563807849</v>
      </c>
      <c r="H18" s="91">
        <v>7.7835503710997234</v>
      </c>
      <c r="I18" s="89">
        <v>2281071.3010999998</v>
      </c>
      <c r="J18" s="91">
        <v>12.245334817921673</v>
      </c>
      <c r="K18" s="91">
        <v>9.708449594773704</v>
      </c>
      <c r="L18" s="98">
        <v>136456852298</v>
      </c>
      <c r="M18" s="91">
        <v>16.139168727416912</v>
      </c>
      <c r="N18" s="91">
        <v>16.103813567126846</v>
      </c>
    </row>
    <row r="19" spans="1:14" x14ac:dyDescent="0.2">
      <c r="A19" s="1" t="s">
        <v>21</v>
      </c>
      <c r="B19" s="1" t="s">
        <v>22</v>
      </c>
      <c r="C19" s="90">
        <v>7055830.2590000005</v>
      </c>
      <c r="D19" s="91">
        <v>30.273416899829385</v>
      </c>
      <c r="E19" s="91">
        <v>90.49283313219523</v>
      </c>
      <c r="F19" s="95">
        <v>97942730680.339996</v>
      </c>
      <c r="G19" s="91">
        <v>13.122658329139187</v>
      </c>
      <c r="H19" s="91">
        <v>-11.563848350565332</v>
      </c>
      <c r="I19" s="89">
        <v>3927532.9650000003</v>
      </c>
      <c r="J19" s="91">
        <v>21.083933738352378</v>
      </c>
      <c r="K19" s="91">
        <v>-44.336345676821367</v>
      </c>
      <c r="L19" s="98">
        <v>156349457751</v>
      </c>
      <c r="M19" s="91">
        <v>18.491927936113729</v>
      </c>
      <c r="N19" s="91">
        <v>59.633549794812858</v>
      </c>
    </row>
    <row r="20" spans="1:14" x14ac:dyDescent="0.2">
      <c r="A20" s="1" t="s">
        <v>23</v>
      </c>
      <c r="B20" s="1" t="s">
        <v>24</v>
      </c>
      <c r="C20" s="90">
        <v>1325202.7009999999</v>
      </c>
      <c r="D20" s="91">
        <v>5.6858530281365924</v>
      </c>
      <c r="E20" s="91">
        <v>58.40847082718097</v>
      </c>
      <c r="F20" s="95">
        <v>119756515415</v>
      </c>
      <c r="G20" s="91">
        <v>16.045334080059366</v>
      </c>
      <c r="H20" s="91">
        <v>60.527837352192293</v>
      </c>
      <c r="I20" s="89">
        <v>1255059.652</v>
      </c>
      <c r="J20" s="91">
        <v>6.7374595646322195</v>
      </c>
      <c r="K20" s="91">
        <v>-5.2930052849326277</v>
      </c>
      <c r="L20" s="98">
        <v>114809861861</v>
      </c>
      <c r="M20" s="91">
        <v>13.578913047910493</v>
      </c>
      <c r="N20" s="91">
        <v>-4.1305924248530861</v>
      </c>
    </row>
    <row r="21" spans="1:14" x14ac:dyDescent="0.2">
      <c r="A21" s="1" t="s">
        <v>25</v>
      </c>
      <c r="B21" s="1" t="s">
        <v>26</v>
      </c>
      <c r="C21" s="90">
        <v>263657.91649999999</v>
      </c>
      <c r="D21" s="91">
        <v>1.1312383847334988</v>
      </c>
      <c r="E21" s="91">
        <v>10.081239498665795</v>
      </c>
      <c r="F21" s="95">
        <v>8228801378</v>
      </c>
      <c r="G21" s="91">
        <v>1.1025192803157084</v>
      </c>
      <c r="H21" s="91">
        <v>-8.244947698917537</v>
      </c>
      <c r="I21" s="89">
        <v>292202.51449999999</v>
      </c>
      <c r="J21" s="91">
        <v>1.5686127930177536</v>
      </c>
      <c r="K21" s="91">
        <v>10.826376229822031</v>
      </c>
      <c r="L21" s="98">
        <v>10560741209</v>
      </c>
      <c r="M21" s="91">
        <v>1.2490511204700709</v>
      </c>
      <c r="N21" s="91">
        <v>28.338754623905828</v>
      </c>
    </row>
    <row r="22" spans="1:14" x14ac:dyDescent="0.2">
      <c r="A22" s="1" t="s">
        <v>27</v>
      </c>
      <c r="B22" s="1" t="s">
        <v>28</v>
      </c>
      <c r="C22" s="90">
        <v>1796553.1410000001</v>
      </c>
      <c r="D22" s="91">
        <v>7.7082072872738259</v>
      </c>
      <c r="E22" s="91">
        <v>-46.386272647967587</v>
      </c>
      <c r="F22" s="95">
        <v>107490032737</v>
      </c>
      <c r="G22" s="91">
        <v>14.401834251480361</v>
      </c>
      <c r="H22" s="91">
        <v>-3.7210276757463023</v>
      </c>
      <c r="I22" s="89">
        <v>1219466.3425</v>
      </c>
      <c r="J22" s="91">
        <v>6.5463861896372215</v>
      </c>
      <c r="K22" s="91">
        <v>-32.12188859488905</v>
      </c>
      <c r="L22" s="98">
        <v>103851824151</v>
      </c>
      <c r="M22" s="91">
        <v>12.282872456728839</v>
      </c>
      <c r="N22" s="91">
        <v>-3.3846939045053204</v>
      </c>
    </row>
    <row r="23" spans="1:14" x14ac:dyDescent="0.2">
      <c r="A23" s="1" t="s">
        <v>29</v>
      </c>
      <c r="B23" s="1" t="s">
        <v>30</v>
      </c>
      <c r="C23" s="90">
        <v>223205.75400000002</v>
      </c>
      <c r="D23" s="91">
        <v>0.95767621913291845</v>
      </c>
      <c r="E23" s="91">
        <v>-21.128798852996368</v>
      </c>
      <c r="F23" s="95">
        <v>5235508612</v>
      </c>
      <c r="G23" s="91">
        <v>0.70146901375226434</v>
      </c>
      <c r="H23" s="91">
        <v>-50.81790317184938</v>
      </c>
      <c r="I23" s="89">
        <v>2791.415</v>
      </c>
      <c r="J23" s="91">
        <v>1.4984981519115755E-2</v>
      </c>
      <c r="K23" s="91">
        <v>-98.749398279400992</v>
      </c>
      <c r="L23" s="98">
        <v>161194475</v>
      </c>
      <c r="M23" s="91">
        <v>1.9064962925211176E-2</v>
      </c>
      <c r="N23" s="91">
        <v>-96.921130553953532</v>
      </c>
    </row>
    <row r="24" spans="1:14" x14ac:dyDescent="0.2">
      <c r="A24" s="1" t="s">
        <v>31</v>
      </c>
      <c r="B24" s="1" t="s">
        <v>32</v>
      </c>
      <c r="C24" s="90">
        <v>249199.05599999998</v>
      </c>
      <c r="D24" s="91">
        <v>1.069201870851288</v>
      </c>
      <c r="E24" s="91">
        <v>-6.084186777989542</v>
      </c>
      <c r="F24" s="95">
        <v>4441875623</v>
      </c>
      <c r="G24" s="91">
        <v>0.59513570569522245</v>
      </c>
      <c r="H24" s="91">
        <v>-45.826343770471127</v>
      </c>
      <c r="I24" s="89">
        <v>258863.31399999998</v>
      </c>
      <c r="J24" s="91">
        <v>1.3896400127774116</v>
      </c>
      <c r="K24" s="91">
        <v>3.8781278529401719</v>
      </c>
      <c r="L24" s="98">
        <v>5957222688</v>
      </c>
      <c r="M24" s="91">
        <v>0.70457892358870777</v>
      </c>
      <c r="N24" s="91">
        <v>34.115026930370227</v>
      </c>
    </row>
    <row r="25" spans="1:14" x14ac:dyDescent="0.2">
      <c r="A25" s="1" t="s">
        <v>292</v>
      </c>
      <c r="B25" s="3" t="s">
        <v>293</v>
      </c>
      <c r="C25" s="90">
        <v>1261192.2180000001</v>
      </c>
      <c r="D25" s="91">
        <v>5.4112126291067719</v>
      </c>
      <c r="E25" s="91">
        <v>96.099689929368154</v>
      </c>
      <c r="F25" s="95">
        <v>18652735896</v>
      </c>
      <c r="G25" s="91">
        <v>2.4991490268507612</v>
      </c>
      <c r="H25" s="91">
        <v>11.086653685172344</v>
      </c>
      <c r="I25" s="89">
        <v>733929.397</v>
      </c>
      <c r="J25" s="91">
        <v>3.9399080575194909</v>
      </c>
      <c r="K25" s="91">
        <v>-41.806697938251958</v>
      </c>
      <c r="L25" s="98">
        <v>17852293809</v>
      </c>
      <c r="M25" s="91">
        <v>2.1114453184487991</v>
      </c>
      <c r="N25" s="91">
        <v>-4.2912851576462412</v>
      </c>
    </row>
    <row r="26" spans="1:14" x14ac:dyDescent="0.2">
      <c r="A26" s="1" t="s">
        <v>33</v>
      </c>
      <c r="C26" s="90">
        <v>101876.446</v>
      </c>
      <c r="D26" s="91">
        <v>0.43710633742882327</v>
      </c>
      <c r="E26" s="91">
        <v>-18.404965828524755</v>
      </c>
      <c r="F26" s="95">
        <v>1693529013</v>
      </c>
      <c r="G26" s="91">
        <v>0.22690405355978352</v>
      </c>
      <c r="H26" s="91">
        <v>-32.711468250648082</v>
      </c>
      <c r="I26" s="89">
        <v>100339.003</v>
      </c>
      <c r="J26" s="91">
        <v>0.5386437006326541</v>
      </c>
      <c r="K26" s="91">
        <v>-1.5091250827497404</v>
      </c>
      <c r="L26" s="98">
        <v>1587616873</v>
      </c>
      <c r="M26" s="91">
        <v>0.18777229693005731</v>
      </c>
      <c r="N26" s="91">
        <v>-6.2539312398541158</v>
      </c>
    </row>
    <row r="27" spans="1:14" x14ac:dyDescent="0.2">
      <c r="A27"/>
      <c r="B27"/>
      <c r="C27" s="90"/>
      <c r="D27" s="91"/>
      <c r="E27" s="91"/>
      <c r="F27" s="95"/>
      <c r="G27" s="91"/>
      <c r="H27" s="91"/>
      <c r="J27" s="91"/>
      <c r="K27" s="91"/>
      <c r="L27" s="98"/>
      <c r="M27" s="91"/>
      <c r="N27" s="91"/>
    </row>
    <row r="28" spans="1:14" s="85" customFormat="1" x14ac:dyDescent="0.2">
      <c r="A28" s="93"/>
      <c r="B28" s="93" t="s">
        <v>294</v>
      </c>
      <c r="C28" s="54">
        <v>23291452.367999997</v>
      </c>
      <c r="D28" s="87">
        <v>100</v>
      </c>
      <c r="E28" s="87">
        <v>43.650064495985653</v>
      </c>
      <c r="F28" s="75">
        <v>746144610648</v>
      </c>
      <c r="G28" s="87">
        <v>100</v>
      </c>
      <c r="H28" s="87">
        <v>26.366989628070559</v>
      </c>
      <c r="I28" s="88">
        <v>18616907.073999997</v>
      </c>
      <c r="J28" s="87">
        <v>100</v>
      </c>
      <c r="K28" s="87">
        <v>-20.069788779777141</v>
      </c>
      <c r="L28" s="97">
        <v>845325737515</v>
      </c>
      <c r="M28" s="87">
        <v>100</v>
      </c>
      <c r="N28" s="87">
        <v>13.292480499304959</v>
      </c>
    </row>
    <row r="29" spans="1:14" x14ac:dyDescent="0.2">
      <c r="A29"/>
      <c r="B29"/>
      <c r="C29" s="90"/>
      <c r="D29" s="91"/>
      <c r="E29" s="91"/>
      <c r="F29" s="95"/>
      <c r="G29" s="91"/>
      <c r="H29" s="91"/>
      <c r="J29" s="91"/>
      <c r="K29" s="91"/>
      <c r="L29" s="98"/>
      <c r="M29" s="91"/>
      <c r="N29" s="91"/>
    </row>
    <row r="30" spans="1:14" x14ac:dyDescent="0.2">
      <c r="A30" t="s">
        <v>38</v>
      </c>
      <c r="C30" s="39">
        <v>3221100.6529999999</v>
      </c>
      <c r="D30" s="91">
        <v>13.829539704554678</v>
      </c>
      <c r="E30" s="91">
        <v>120.61395736181053</v>
      </c>
      <c r="F30" s="76">
        <v>198174093344</v>
      </c>
      <c r="G30" s="91">
        <v>26.559743314622743</v>
      </c>
      <c r="H30" s="91">
        <v>107.03711397642755</v>
      </c>
      <c r="I30" s="59">
        <v>3297991.2090000003</v>
      </c>
      <c r="J30" s="91">
        <v>17.715032877861379</v>
      </c>
      <c r="K30" s="91">
        <v>2.3870895163858874</v>
      </c>
      <c r="L30" s="78">
        <v>215960903977</v>
      </c>
      <c r="M30" s="91">
        <v>25.547655110071439</v>
      </c>
      <c r="N30" s="91">
        <v>8.9753460368428684</v>
      </c>
    </row>
    <row r="31" spans="1:14" x14ac:dyDescent="0.2">
      <c r="A31" t="s">
        <v>290</v>
      </c>
      <c r="C31" s="90" t="s">
        <v>230</v>
      </c>
      <c r="D31" s="91" t="s">
        <v>34</v>
      </c>
      <c r="E31" s="91" t="s">
        <v>34</v>
      </c>
      <c r="F31" s="95" t="s">
        <v>231</v>
      </c>
      <c r="G31" s="91" t="s">
        <v>34</v>
      </c>
      <c r="H31" s="91" t="s">
        <v>34</v>
      </c>
      <c r="I31" s="90" t="s">
        <v>230</v>
      </c>
      <c r="J31" s="91" t="s">
        <v>34</v>
      </c>
      <c r="K31" s="91" t="s">
        <v>34</v>
      </c>
      <c r="L31" s="95" t="s">
        <v>231</v>
      </c>
      <c r="M31" s="91" t="s">
        <v>34</v>
      </c>
      <c r="N31" s="91" t="s">
        <v>34</v>
      </c>
    </row>
    <row r="32" spans="1:14" x14ac:dyDescent="0.2">
      <c r="A32" s="1" t="s">
        <v>9</v>
      </c>
      <c r="B32" s="1" t="s">
        <v>10</v>
      </c>
      <c r="C32" s="90" t="s">
        <v>230</v>
      </c>
      <c r="D32" s="91" t="s">
        <v>34</v>
      </c>
      <c r="E32" s="91" t="s">
        <v>34</v>
      </c>
      <c r="F32" s="95" t="s">
        <v>231</v>
      </c>
      <c r="G32" s="91" t="s">
        <v>34</v>
      </c>
      <c r="H32" s="91" t="s">
        <v>34</v>
      </c>
      <c r="I32" s="90" t="s">
        <v>230</v>
      </c>
      <c r="J32" s="91" t="s">
        <v>34</v>
      </c>
      <c r="K32" s="91" t="s">
        <v>34</v>
      </c>
      <c r="L32" s="95" t="s">
        <v>231</v>
      </c>
      <c r="M32" s="91" t="s">
        <v>34</v>
      </c>
      <c r="N32" s="91" t="s">
        <v>34</v>
      </c>
    </row>
    <row r="33" spans="1:14" x14ac:dyDescent="0.2">
      <c r="A33" s="1" t="s">
        <v>11</v>
      </c>
      <c r="B33" s="1" t="s">
        <v>12</v>
      </c>
      <c r="C33" s="90" t="s">
        <v>230</v>
      </c>
      <c r="D33" s="91" t="s">
        <v>34</v>
      </c>
      <c r="E33" s="91" t="s">
        <v>34</v>
      </c>
      <c r="F33" s="95" t="s">
        <v>231</v>
      </c>
      <c r="G33" s="91" t="s">
        <v>34</v>
      </c>
      <c r="H33" s="91" t="s">
        <v>34</v>
      </c>
      <c r="I33" s="90" t="s">
        <v>230</v>
      </c>
      <c r="J33" s="91" t="s">
        <v>34</v>
      </c>
      <c r="K33" s="91" t="s">
        <v>34</v>
      </c>
      <c r="L33" s="95" t="s">
        <v>231</v>
      </c>
      <c r="M33" s="91" t="s">
        <v>34</v>
      </c>
      <c r="N33" s="91" t="s">
        <v>34</v>
      </c>
    </row>
    <row r="34" spans="1:14" x14ac:dyDescent="0.2">
      <c r="A34" s="1" t="s">
        <v>13</v>
      </c>
      <c r="B34" s="1" t="s">
        <v>14</v>
      </c>
      <c r="C34" s="39">
        <v>3417714.2119999998</v>
      </c>
      <c r="D34" s="91">
        <v>14.673684397180741</v>
      </c>
      <c r="E34" s="91">
        <v>801.08636336259713</v>
      </c>
      <c r="F34" s="76">
        <v>31175772540</v>
      </c>
      <c r="G34" s="91">
        <v>4.1782480359839305</v>
      </c>
      <c r="H34" s="91">
        <v>765.21549531397466</v>
      </c>
      <c r="I34" s="59">
        <v>3693442.2480000001</v>
      </c>
      <c r="J34" s="91">
        <v>19.839182917543745</v>
      </c>
      <c r="K34" s="91">
        <v>8.067615338692935</v>
      </c>
      <c r="L34" s="78">
        <v>34927977260</v>
      </c>
      <c r="M34" s="91">
        <v>4.1318956361931676</v>
      </c>
      <c r="N34" s="91">
        <v>12.03564311096299</v>
      </c>
    </row>
    <row r="35" spans="1:14" x14ac:dyDescent="0.2">
      <c r="A35" s="1" t="s">
        <v>291</v>
      </c>
      <c r="B35" s="1" t="s">
        <v>15</v>
      </c>
      <c r="C35" s="39">
        <v>1843.627</v>
      </c>
      <c r="D35" s="91">
        <v>7.9154660296450602E-3</v>
      </c>
      <c r="E35" s="91">
        <v>-39.933757379070236</v>
      </c>
      <c r="F35" s="76">
        <v>46718204</v>
      </c>
      <c r="G35" s="91">
        <v>6.2612800968202273E-3</v>
      </c>
      <c r="H35" s="91">
        <v>-42.835301830686632</v>
      </c>
      <c r="I35" s="59">
        <v>5510.6180000000004</v>
      </c>
      <c r="J35" s="91">
        <v>2.9600072547474977E-2</v>
      </c>
      <c r="K35" s="91">
        <v>198.90091650859966</v>
      </c>
      <c r="L35" s="78">
        <v>218253881</v>
      </c>
      <c r="M35" s="91">
        <v>2.5818908772563799E-2</v>
      </c>
      <c r="N35" s="91">
        <v>367.17095759931181</v>
      </c>
    </row>
    <row r="36" spans="1:14" x14ac:dyDescent="0.2">
      <c r="A36" s="3" t="s">
        <v>16</v>
      </c>
      <c r="C36" s="39">
        <v>131352.37299999999</v>
      </c>
      <c r="D36" s="91">
        <v>0.56395097619787904</v>
      </c>
      <c r="E36" s="91">
        <v>-87.476758329733755</v>
      </c>
      <c r="F36" s="76">
        <v>4489040793</v>
      </c>
      <c r="G36" s="91">
        <v>0.60163147048685761</v>
      </c>
      <c r="H36" s="91">
        <v>-45.793018380634919</v>
      </c>
      <c r="I36" s="59">
        <v>521741.02500000002</v>
      </c>
      <c r="J36" s="91">
        <v>2.8025118400502369</v>
      </c>
      <c r="K36" s="91">
        <v>297.20715589965022</v>
      </c>
      <c r="L36" s="78">
        <v>27018662381</v>
      </c>
      <c r="M36" s="91">
        <v>3.1962427241866114</v>
      </c>
      <c r="N36" s="91">
        <v>501.8805269743068</v>
      </c>
    </row>
    <row r="37" spans="1:14" x14ac:dyDescent="0.2">
      <c r="A37" s="1" t="s">
        <v>17</v>
      </c>
      <c r="B37" s="1" t="s">
        <v>18</v>
      </c>
      <c r="C37" s="39">
        <v>2177149.4419999998</v>
      </c>
      <c r="D37" s="91">
        <v>9.3474181326329564</v>
      </c>
      <c r="E37" s="91">
        <v>11.732039773348269</v>
      </c>
      <c r="F37" s="76">
        <v>31470951119</v>
      </c>
      <c r="G37" s="91">
        <v>4.2178085413856445</v>
      </c>
      <c r="H37" s="91">
        <v>5.621022081889504</v>
      </c>
      <c r="I37" s="59">
        <v>1035569.43</v>
      </c>
      <c r="J37" s="91">
        <v>5.5625213462350889</v>
      </c>
      <c r="K37" s="91">
        <v>-52.434618863430316</v>
      </c>
      <c r="L37" s="78">
        <v>19741998505</v>
      </c>
      <c r="M37" s="91">
        <v>2.335430903007337</v>
      </c>
      <c r="N37" s="91">
        <v>-37.269139307705458</v>
      </c>
    </row>
    <row r="38" spans="1:14" x14ac:dyDescent="0.2">
      <c r="A38" s="1" t="s">
        <v>19</v>
      </c>
      <c r="B38" s="1" t="s">
        <v>20</v>
      </c>
      <c r="C38" s="39">
        <v>2124553.4369999999</v>
      </c>
      <c r="D38" s="91">
        <v>9.1216013644512461</v>
      </c>
      <c r="E38" s="91">
        <v>9.5139376163681852</v>
      </c>
      <c r="F38" s="76">
        <v>122220457265</v>
      </c>
      <c r="G38" s="91">
        <v>16.380264029362337</v>
      </c>
      <c r="H38" s="91">
        <v>12.09365480297806</v>
      </c>
      <c r="I38" s="59">
        <v>2280536.5819999999</v>
      </c>
      <c r="J38" s="91">
        <v>12.249814498912938</v>
      </c>
      <c r="K38" s="91">
        <v>7.3419261800379942</v>
      </c>
      <c r="L38" s="78">
        <v>136451861778</v>
      </c>
      <c r="M38" s="91">
        <v>16.1419268008007</v>
      </c>
      <c r="N38" s="91">
        <v>11.644044566240886</v>
      </c>
    </row>
    <row r="39" spans="1:14" x14ac:dyDescent="0.2">
      <c r="A39" s="1" t="s">
        <v>21</v>
      </c>
      <c r="B39" s="1" t="s">
        <v>22</v>
      </c>
      <c r="C39" s="39">
        <v>7004384.1960000005</v>
      </c>
      <c r="D39" s="91">
        <v>30.072766976194607</v>
      </c>
      <c r="E39" s="91">
        <v>89.385162691399913</v>
      </c>
      <c r="F39" s="76">
        <v>93118938512</v>
      </c>
      <c r="G39" s="91">
        <v>12.48001220984891</v>
      </c>
      <c r="H39" s="91">
        <v>-15.81749355403883</v>
      </c>
      <c r="I39" s="59">
        <v>3922995.0550000002</v>
      </c>
      <c r="J39" s="91">
        <v>21.072216987529455</v>
      </c>
      <c r="K39" s="91">
        <v>-43.992291895691437</v>
      </c>
      <c r="L39" s="78">
        <v>156244044795</v>
      </c>
      <c r="M39" s="91">
        <v>18.483294410780609</v>
      </c>
      <c r="N39" s="91">
        <v>67.789761451012694</v>
      </c>
    </row>
    <row r="40" spans="1:14" x14ac:dyDescent="0.2">
      <c r="A40" s="1" t="s">
        <v>23</v>
      </c>
      <c r="B40" s="1" t="s">
        <v>24</v>
      </c>
      <c r="C40" s="39">
        <v>1325187.5589999999</v>
      </c>
      <c r="D40" s="91">
        <v>5.6895874849808337</v>
      </c>
      <c r="E40" s="91">
        <v>58.407478449492409</v>
      </c>
      <c r="F40" s="76">
        <v>119756234257</v>
      </c>
      <c r="G40" s="91">
        <v>16.050003249771649</v>
      </c>
      <c r="H40" s="91">
        <v>60.527486725325311</v>
      </c>
      <c r="I40" s="59">
        <v>1255055.348</v>
      </c>
      <c r="J40" s="91">
        <v>6.741481509314645</v>
      </c>
      <c r="K40" s="91">
        <v>-5.2922479179416948</v>
      </c>
      <c r="L40" s="78">
        <v>114809831961</v>
      </c>
      <c r="M40" s="91">
        <v>13.581726767069213</v>
      </c>
      <c r="N40" s="91">
        <v>-4.1303923145954098</v>
      </c>
    </row>
    <row r="41" spans="1:14" x14ac:dyDescent="0.2">
      <c r="A41" s="1" t="s">
        <v>25</v>
      </c>
      <c r="B41" s="1" t="s">
        <v>26</v>
      </c>
      <c r="C41" s="39">
        <v>263473.90299999999</v>
      </c>
      <c r="D41" s="91">
        <v>1.131204266857937</v>
      </c>
      <c r="E41" s="91">
        <v>10.033404397174062</v>
      </c>
      <c r="F41" s="76">
        <v>8221127885</v>
      </c>
      <c r="G41" s="91">
        <v>1.1018142820679553</v>
      </c>
      <c r="H41" s="91">
        <v>-8.2915349715871223</v>
      </c>
      <c r="I41" s="59">
        <v>291835.04399999999</v>
      </c>
      <c r="J41" s="91">
        <v>1.5675807095130803</v>
      </c>
      <c r="K41" s="91">
        <v>10.764307461600865</v>
      </c>
      <c r="L41" s="78">
        <v>10551160267</v>
      </c>
      <c r="M41" s="91">
        <v>1.2481768623320515</v>
      </c>
      <c r="N41" s="91">
        <v>28.342003853890919</v>
      </c>
    </row>
    <row r="42" spans="1:14" x14ac:dyDescent="0.2">
      <c r="A42" s="1" t="s">
        <v>27</v>
      </c>
      <c r="B42" s="1" t="s">
        <v>28</v>
      </c>
      <c r="C42" s="39">
        <v>1796471.416</v>
      </c>
      <c r="D42" s="91">
        <v>7.7130072767302504</v>
      </c>
      <c r="E42" s="91">
        <v>-46.387565707254211</v>
      </c>
      <c r="F42" s="76">
        <v>107486804749</v>
      </c>
      <c r="G42" s="91">
        <v>14.405626364526247</v>
      </c>
      <c r="H42" s="91">
        <v>-3.723101026085085</v>
      </c>
      <c r="I42" s="59">
        <v>1219421.6200000001</v>
      </c>
      <c r="J42" s="91">
        <v>6.5500763104899429</v>
      </c>
      <c r="K42" s="91">
        <v>-32.121290150268656</v>
      </c>
      <c r="L42" s="78">
        <v>103849447608</v>
      </c>
      <c r="M42" s="91">
        <v>12.285139680389443</v>
      </c>
      <c r="N42" s="91">
        <v>-3.3840034127852747</v>
      </c>
    </row>
    <row r="43" spans="1:14" x14ac:dyDescent="0.2">
      <c r="A43" s="1" t="s">
        <v>29</v>
      </c>
      <c r="B43" s="1" t="s">
        <v>30</v>
      </c>
      <c r="C43" s="39">
        <v>220118.429</v>
      </c>
      <c r="D43" s="91">
        <v>0.94506098427086305</v>
      </c>
      <c r="E43" s="91">
        <v>-20.420796299880461</v>
      </c>
      <c r="F43" s="76">
        <v>5215330054</v>
      </c>
      <c r="G43" s="91">
        <v>0.69897041130816073</v>
      </c>
      <c r="H43" s="91">
        <v>-50.875189008370747</v>
      </c>
      <c r="I43" s="59">
        <v>2791.415</v>
      </c>
      <c r="J43" s="91">
        <v>1.499397826343794E-2</v>
      </c>
      <c r="K43" s="91">
        <v>-98.731857658315377</v>
      </c>
      <c r="L43" s="78">
        <v>161194475</v>
      </c>
      <c r="M43" s="91">
        <v>1.9068918388059804E-2</v>
      </c>
      <c r="N43" s="91">
        <v>-96.909218144758285</v>
      </c>
    </row>
    <row r="44" spans="1:14" x14ac:dyDescent="0.2">
      <c r="A44" s="1" t="s">
        <v>31</v>
      </c>
      <c r="B44" s="1" t="s">
        <v>32</v>
      </c>
      <c r="C44" s="39">
        <v>245034.45699999999</v>
      </c>
      <c r="D44" s="91">
        <v>1.0520359706578519</v>
      </c>
      <c r="E44" s="91">
        <v>-7.2729108706273475</v>
      </c>
      <c r="F44" s="76">
        <v>4422877017</v>
      </c>
      <c r="G44" s="91">
        <v>0.59276405054495929</v>
      </c>
      <c r="H44" s="91">
        <v>-46.017996865124331</v>
      </c>
      <c r="I44" s="59">
        <v>255749.08</v>
      </c>
      <c r="J44" s="91">
        <v>1.3737463424156748</v>
      </c>
      <c r="K44" s="91">
        <v>4.372700530031981</v>
      </c>
      <c r="L44" s="78">
        <v>5950489945</v>
      </c>
      <c r="M44" s="91">
        <v>0.70392863731945821</v>
      </c>
      <c r="N44" s="91">
        <v>34.538896788863617</v>
      </c>
    </row>
    <row r="45" spans="1:14" x14ac:dyDescent="0.2">
      <c r="A45" s="1" t="s">
        <v>292</v>
      </c>
      <c r="B45" s="3" t="s">
        <v>293</v>
      </c>
      <c r="C45" s="39">
        <v>1261192.2180000001</v>
      </c>
      <c r="D45" s="91">
        <v>5.4148285734759307</v>
      </c>
      <c r="E45" s="91">
        <v>96.099689929368154</v>
      </c>
      <c r="F45" s="76">
        <v>18652735896</v>
      </c>
      <c r="G45" s="91">
        <v>2.4998821448031059</v>
      </c>
      <c r="H45" s="91">
        <v>11.086653685172344</v>
      </c>
      <c r="I45" s="59">
        <v>733929.397</v>
      </c>
      <c r="J45" s="91">
        <v>3.9422735155883717</v>
      </c>
      <c r="K45" s="91">
        <v>-41.806697938251958</v>
      </c>
      <c r="L45" s="78">
        <v>17852293809</v>
      </c>
      <c r="M45" s="91">
        <v>2.1118833860992217</v>
      </c>
      <c r="N45" s="91">
        <v>-4.2912851576462412</v>
      </c>
    </row>
    <row r="46" spans="1:14" x14ac:dyDescent="0.2">
      <c r="A46" s="1" t="s">
        <v>33</v>
      </c>
      <c r="C46" s="39">
        <v>101876.446</v>
      </c>
      <c r="D46" s="91">
        <v>0.43739842578459176</v>
      </c>
      <c r="E46" s="91">
        <v>-18.404965828524755</v>
      </c>
      <c r="F46" s="76">
        <v>1693529013</v>
      </c>
      <c r="G46" s="91">
        <v>0.2269706151906975</v>
      </c>
      <c r="H46" s="91">
        <v>-32.711468250648082</v>
      </c>
      <c r="I46" s="59">
        <v>100339.003</v>
      </c>
      <c r="J46" s="91">
        <v>0.53896709373455198</v>
      </c>
      <c r="K46" s="91">
        <v>-1.5091250827497404</v>
      </c>
      <c r="L46" s="78">
        <v>1587616873</v>
      </c>
      <c r="M46" s="91">
        <v>0.18781125459010742</v>
      </c>
      <c r="N46" s="91">
        <v>-6.2539312398541158</v>
      </c>
    </row>
    <row r="47" spans="1:14" x14ac:dyDescent="0.2">
      <c r="A47"/>
      <c r="B47"/>
      <c r="C47" s="90"/>
      <c r="D47" s="91"/>
      <c r="E47" s="91"/>
      <c r="F47" s="95"/>
      <c r="G47" s="91"/>
      <c r="H47" s="91"/>
      <c r="J47" s="91"/>
      <c r="K47" s="91"/>
      <c r="L47" s="98"/>
      <c r="M47" s="91"/>
      <c r="N47" s="91"/>
    </row>
    <row r="48" spans="1:14" s="85" customFormat="1" x14ac:dyDescent="0.2">
      <c r="A48" s="93"/>
      <c r="B48" s="93" t="s">
        <v>295</v>
      </c>
      <c r="C48" s="26">
        <v>15564.0892</v>
      </c>
      <c r="D48" s="87">
        <v>100</v>
      </c>
      <c r="E48" s="87">
        <v>6.6872565585416321</v>
      </c>
      <c r="F48" s="96">
        <v>218879307.81</v>
      </c>
      <c r="G48" s="87">
        <v>100</v>
      </c>
      <c r="H48" s="87">
        <v>9.4473907410514748</v>
      </c>
      <c r="I48" s="88">
        <v>11177.294599999999</v>
      </c>
      <c r="J48" s="87">
        <v>100</v>
      </c>
      <c r="K48" s="87">
        <v>-28.185360181564633</v>
      </c>
      <c r="L48" s="97">
        <v>175382169</v>
      </c>
      <c r="M48" s="87">
        <v>100</v>
      </c>
      <c r="N48" s="87">
        <v>-19.872659158698557</v>
      </c>
    </row>
    <row r="49" spans="1:14" x14ac:dyDescent="0.2">
      <c r="A49"/>
      <c r="B49"/>
      <c r="C49" s="90"/>
      <c r="D49" s="91"/>
      <c r="E49" s="91"/>
      <c r="F49" s="95"/>
      <c r="G49" s="91"/>
      <c r="H49" s="91"/>
      <c r="J49" s="91"/>
      <c r="K49" s="91"/>
      <c r="L49" s="98"/>
      <c r="M49" s="91"/>
      <c r="N49" s="91"/>
    </row>
    <row r="50" spans="1:14" x14ac:dyDescent="0.2">
      <c r="A50" t="s">
        <v>38</v>
      </c>
      <c r="C50" s="90" t="s">
        <v>230</v>
      </c>
      <c r="D50" s="91" t="s">
        <v>34</v>
      </c>
      <c r="E50" s="91" t="s">
        <v>34</v>
      </c>
      <c r="F50" s="95" t="s">
        <v>231</v>
      </c>
      <c r="G50" s="91" t="s">
        <v>34</v>
      </c>
      <c r="H50" s="91" t="s">
        <v>34</v>
      </c>
      <c r="I50" s="90" t="s">
        <v>230</v>
      </c>
      <c r="J50" s="91" t="s">
        <v>34</v>
      </c>
      <c r="K50" s="91" t="s">
        <v>34</v>
      </c>
      <c r="L50" s="95" t="s">
        <v>231</v>
      </c>
      <c r="M50" s="91" t="s">
        <v>34</v>
      </c>
      <c r="N50" s="91" t="s">
        <v>34</v>
      </c>
    </row>
    <row r="51" spans="1:14" x14ac:dyDescent="0.2">
      <c r="A51" t="s">
        <v>290</v>
      </c>
      <c r="C51" s="90" t="s">
        <v>230</v>
      </c>
      <c r="D51" s="91" t="s">
        <v>34</v>
      </c>
      <c r="E51" s="91" t="s">
        <v>34</v>
      </c>
      <c r="F51" s="95" t="s">
        <v>231</v>
      </c>
      <c r="G51" s="91" t="s">
        <v>34</v>
      </c>
      <c r="H51" s="91" t="s">
        <v>34</v>
      </c>
      <c r="I51" s="90" t="s">
        <v>230</v>
      </c>
      <c r="J51" s="91" t="s">
        <v>34</v>
      </c>
      <c r="K51" s="91" t="s">
        <v>34</v>
      </c>
      <c r="L51" s="95" t="s">
        <v>231</v>
      </c>
      <c r="M51" s="91" t="s">
        <v>34</v>
      </c>
      <c r="N51" s="91" t="s">
        <v>34</v>
      </c>
    </row>
    <row r="52" spans="1:14" x14ac:dyDescent="0.2">
      <c r="A52" s="1" t="s">
        <v>9</v>
      </c>
      <c r="B52" s="1" t="s">
        <v>10</v>
      </c>
      <c r="C52" s="90" t="s">
        <v>230</v>
      </c>
      <c r="D52" s="91" t="s">
        <v>34</v>
      </c>
      <c r="E52" s="91" t="s">
        <v>34</v>
      </c>
      <c r="F52" s="95" t="s">
        <v>231</v>
      </c>
      <c r="G52" s="91" t="s">
        <v>34</v>
      </c>
      <c r="H52" s="91" t="s">
        <v>34</v>
      </c>
      <c r="I52" s="90" t="s">
        <v>230</v>
      </c>
      <c r="J52" s="91" t="s">
        <v>34</v>
      </c>
      <c r="K52" s="91" t="s">
        <v>34</v>
      </c>
      <c r="L52" s="95" t="s">
        <v>231</v>
      </c>
      <c r="M52" s="91" t="s">
        <v>34</v>
      </c>
      <c r="N52" s="91" t="s">
        <v>34</v>
      </c>
    </row>
    <row r="53" spans="1:14" x14ac:dyDescent="0.2">
      <c r="A53" s="1" t="s">
        <v>11</v>
      </c>
      <c r="B53" s="1" t="s">
        <v>12</v>
      </c>
      <c r="C53" s="90" t="s">
        <v>230</v>
      </c>
      <c r="D53" s="91" t="s">
        <v>34</v>
      </c>
      <c r="E53" s="91" t="s">
        <v>34</v>
      </c>
      <c r="F53" s="95" t="s">
        <v>231</v>
      </c>
      <c r="G53" s="91" t="s">
        <v>34</v>
      </c>
      <c r="H53" s="91" t="s">
        <v>34</v>
      </c>
      <c r="I53" s="90" t="s">
        <v>230</v>
      </c>
      <c r="J53" s="91" t="s">
        <v>34</v>
      </c>
      <c r="K53" s="91" t="s">
        <v>34</v>
      </c>
      <c r="L53" s="95" t="s">
        <v>231</v>
      </c>
      <c r="M53" s="91" t="s">
        <v>34</v>
      </c>
      <c r="N53" s="91" t="s">
        <v>34</v>
      </c>
    </row>
    <row r="54" spans="1:14" x14ac:dyDescent="0.2">
      <c r="A54" s="1" t="s">
        <v>13</v>
      </c>
      <c r="B54" s="1" t="s">
        <v>14</v>
      </c>
      <c r="C54" s="90" t="s">
        <v>230</v>
      </c>
      <c r="D54" s="91" t="s">
        <v>34</v>
      </c>
      <c r="E54" s="91" t="s">
        <v>34</v>
      </c>
      <c r="F54" s="95" t="s">
        <v>231</v>
      </c>
      <c r="G54" s="91" t="s">
        <v>34</v>
      </c>
      <c r="H54" s="91" t="s">
        <v>34</v>
      </c>
      <c r="I54" s="90" t="s">
        <v>230</v>
      </c>
      <c r="J54" s="91" t="s">
        <v>34</v>
      </c>
      <c r="K54" s="91" t="s">
        <v>34</v>
      </c>
      <c r="L54" s="95" t="s">
        <v>231</v>
      </c>
      <c r="M54" s="91" t="s">
        <v>34</v>
      </c>
      <c r="N54" s="91" t="s">
        <v>34</v>
      </c>
    </row>
    <row r="55" spans="1:14" x14ac:dyDescent="0.2">
      <c r="A55" s="1" t="s">
        <v>291</v>
      </c>
      <c r="B55" s="1" t="s">
        <v>15</v>
      </c>
      <c r="C55" s="90" t="s">
        <v>230</v>
      </c>
      <c r="D55" s="91" t="s">
        <v>34</v>
      </c>
      <c r="E55" s="91" t="s">
        <v>34</v>
      </c>
      <c r="F55" s="95" t="s">
        <v>231</v>
      </c>
      <c r="G55" s="91" t="s">
        <v>34</v>
      </c>
      <c r="H55" s="91" t="s">
        <v>34</v>
      </c>
      <c r="I55" s="90" t="s">
        <v>230</v>
      </c>
      <c r="J55" s="91" t="s">
        <v>34</v>
      </c>
      <c r="K55" s="91" t="s">
        <v>34</v>
      </c>
      <c r="L55" s="95" t="s">
        <v>231</v>
      </c>
      <c r="M55" s="91" t="s">
        <v>34</v>
      </c>
      <c r="N55" s="91" t="s">
        <v>34</v>
      </c>
    </row>
    <row r="56" spans="1:14" x14ac:dyDescent="0.2">
      <c r="A56" s="3" t="s">
        <v>16</v>
      </c>
      <c r="C56" s="39">
        <v>1807.7221</v>
      </c>
      <c r="D56" s="91">
        <v>11.614698918584969</v>
      </c>
      <c r="E56" s="91">
        <v>90.836547861098623</v>
      </c>
      <c r="F56" s="76">
        <v>34382104</v>
      </c>
      <c r="G56" s="91">
        <v>15.708247775456998</v>
      </c>
      <c r="H56" s="91">
        <v>94.602207733917297</v>
      </c>
      <c r="I56" s="59">
        <v>2440.8163</v>
      </c>
      <c r="J56" s="91">
        <v>21.837272679562368</v>
      </c>
      <c r="K56" s="91">
        <v>35.021655153742934</v>
      </c>
      <c r="L56" s="78">
        <v>45489847</v>
      </c>
      <c r="M56" s="91">
        <v>25.93755525967979</v>
      </c>
      <c r="N56" s="91">
        <v>32.306757608551237</v>
      </c>
    </row>
    <row r="57" spans="1:14" x14ac:dyDescent="0.2">
      <c r="A57" s="1" t="s">
        <v>17</v>
      </c>
      <c r="B57" s="1" t="s">
        <v>18</v>
      </c>
      <c r="C57" s="39">
        <v>118.8891</v>
      </c>
      <c r="D57" s="91">
        <v>0.76386801998025045</v>
      </c>
      <c r="E57" s="91">
        <v>100.72785290989211</v>
      </c>
      <c r="F57" s="76">
        <v>767862.47</v>
      </c>
      <c r="G57" s="91">
        <v>0.35081546889144466</v>
      </c>
      <c r="H57" s="91">
        <v>179.32428883230264</v>
      </c>
      <c r="I57" s="59">
        <v>133.11819999999997</v>
      </c>
      <c r="J57" s="91">
        <v>1.1909697718802186</v>
      </c>
      <c r="K57" s="91">
        <v>11.968380616894203</v>
      </c>
      <c r="L57" s="78">
        <v>768718</v>
      </c>
      <c r="M57" s="91">
        <v>0.43831023665809488</v>
      </c>
      <c r="N57" s="91">
        <v>0.1114170874896514</v>
      </c>
    </row>
    <row r="58" spans="1:14" x14ac:dyDescent="0.2">
      <c r="A58" s="1" t="s">
        <v>19</v>
      </c>
      <c r="B58" s="1" t="s">
        <v>20</v>
      </c>
      <c r="C58" s="39">
        <v>723.6105</v>
      </c>
      <c r="D58" s="91">
        <v>4.6492312572970862</v>
      </c>
      <c r="E58" s="91">
        <v>59.084888232176148</v>
      </c>
      <c r="F58" s="76">
        <v>8660870</v>
      </c>
      <c r="G58" s="91">
        <v>3.9569158394443305</v>
      </c>
      <c r="H58" s="91">
        <v>2.9591236276963029</v>
      </c>
      <c r="I58" s="59">
        <v>534.71910000000003</v>
      </c>
      <c r="J58" s="91">
        <v>4.7839760795067532</v>
      </c>
      <c r="K58" s="91">
        <v>-26.104015903583488</v>
      </c>
      <c r="L58" s="78">
        <v>4990520</v>
      </c>
      <c r="M58" s="91">
        <v>2.8455116209675797</v>
      </c>
      <c r="N58" s="91">
        <v>-42.378537029189914</v>
      </c>
    </row>
    <row r="59" spans="1:14" x14ac:dyDescent="0.2">
      <c r="A59" s="1" t="s">
        <v>21</v>
      </c>
      <c r="B59" s="1" t="s">
        <v>22</v>
      </c>
      <c r="C59" s="39">
        <v>5381.0630000000001</v>
      </c>
      <c r="D59" s="91">
        <v>34.573581086903559</v>
      </c>
      <c r="E59" s="91">
        <v>-2.1804007884374532</v>
      </c>
      <c r="F59" s="76">
        <v>124708668.34</v>
      </c>
      <c r="G59" s="91">
        <v>56.975997223206868</v>
      </c>
      <c r="H59" s="91">
        <v>-7.0082909730982745</v>
      </c>
      <c r="I59" s="59">
        <v>4537.91</v>
      </c>
      <c r="J59" s="91">
        <v>40.599359347654669</v>
      </c>
      <c r="K59" s="91">
        <v>-15.668892930634716</v>
      </c>
      <c r="L59" s="78">
        <v>105412956</v>
      </c>
      <c r="M59" s="91">
        <v>60.104716802766866</v>
      </c>
      <c r="N59" s="91">
        <v>-15.472631210681397</v>
      </c>
    </row>
    <row r="60" spans="1:14" x14ac:dyDescent="0.2">
      <c r="A60" s="1" t="s">
        <v>23</v>
      </c>
      <c r="B60" s="1" t="s">
        <v>24</v>
      </c>
      <c r="C60" s="39">
        <v>15.141999999999999</v>
      </c>
      <c r="D60" s="91">
        <v>9.7288057177158799E-2</v>
      </c>
      <c r="E60" s="91">
        <v>250.67160722556741</v>
      </c>
      <c r="F60" s="76">
        <v>281158</v>
      </c>
      <c r="G60" s="91">
        <v>0.12845343984917093</v>
      </c>
      <c r="H60" s="91" t="s">
        <v>258</v>
      </c>
      <c r="I60" s="59">
        <v>4.3040000000000003</v>
      </c>
      <c r="J60" s="91">
        <v>3.8506634691367982E-2</v>
      </c>
      <c r="K60" s="91">
        <v>-71.575749570730423</v>
      </c>
      <c r="L60" s="78">
        <v>29900</v>
      </c>
      <c r="M60" s="91">
        <v>1.7048483417946552E-2</v>
      </c>
      <c r="N60" s="91">
        <v>-89.365410196402024</v>
      </c>
    </row>
    <row r="61" spans="1:14" x14ac:dyDescent="0.2">
      <c r="A61" s="1" t="s">
        <v>25</v>
      </c>
      <c r="B61" s="1" t="s">
        <v>26</v>
      </c>
      <c r="C61" s="39">
        <v>184.01349999999999</v>
      </c>
      <c r="D61" s="91">
        <v>1.182295331486535</v>
      </c>
      <c r="E61" s="91">
        <v>191.57350995476187</v>
      </c>
      <c r="F61" s="76">
        <v>7673493</v>
      </c>
      <c r="G61" s="91">
        <v>3.5058101548187643</v>
      </c>
      <c r="H61" s="91">
        <v>101.32633865673877</v>
      </c>
      <c r="I61" s="59">
        <v>367.47050000000002</v>
      </c>
      <c r="J61" s="91">
        <v>3.2876515574708041</v>
      </c>
      <c r="K61" s="91">
        <v>99.69757653650413</v>
      </c>
      <c r="L61" s="78">
        <v>9580942</v>
      </c>
      <c r="M61" s="91">
        <v>5.4628940072009247</v>
      </c>
      <c r="N61" s="91">
        <v>24.857636541793916</v>
      </c>
    </row>
    <row r="62" spans="1:14" x14ac:dyDescent="0.2">
      <c r="A62" s="1" t="s">
        <v>27</v>
      </c>
      <c r="B62" s="1" t="s">
        <v>28</v>
      </c>
      <c r="C62" s="39">
        <v>81.724999999999994</v>
      </c>
      <c r="D62" s="91">
        <v>0.52508694180447124</v>
      </c>
      <c r="E62" s="91">
        <v>14.113967354119827</v>
      </c>
      <c r="F62" s="76">
        <v>3227988</v>
      </c>
      <c r="G62" s="91">
        <v>1.474779883168345</v>
      </c>
      <c r="H62" s="91">
        <v>240.31695560681641</v>
      </c>
      <c r="I62" s="59">
        <v>44.722499999999997</v>
      </c>
      <c r="J62" s="91">
        <v>0.40011918447600009</v>
      </c>
      <c r="K62" s="91">
        <v>-45.276843071275621</v>
      </c>
      <c r="L62" s="78">
        <v>2376543</v>
      </c>
      <c r="M62" s="91">
        <v>1.3550653487470552</v>
      </c>
      <c r="N62" s="91">
        <v>-26.376956791660934</v>
      </c>
    </row>
    <row r="63" spans="1:14" x14ac:dyDescent="0.2">
      <c r="A63" s="1" t="s">
        <v>29</v>
      </c>
      <c r="B63" s="1" t="s">
        <v>30</v>
      </c>
      <c r="C63" s="39">
        <v>3087.3249999999998</v>
      </c>
      <c r="D63" s="91">
        <v>19.836207312407332</v>
      </c>
      <c r="E63" s="91">
        <v>-51.740700237972867</v>
      </c>
      <c r="F63" s="76">
        <v>20178558</v>
      </c>
      <c r="G63" s="91">
        <v>9.2190340886476871</v>
      </c>
      <c r="H63" s="91">
        <v>-29.59942419517634</v>
      </c>
      <c r="I63" s="90" t="s">
        <v>230</v>
      </c>
      <c r="J63" s="91" t="s">
        <v>34</v>
      </c>
      <c r="K63" s="91" t="s">
        <v>34</v>
      </c>
      <c r="L63" s="95" t="s">
        <v>231</v>
      </c>
      <c r="M63" s="91" t="s">
        <v>34</v>
      </c>
      <c r="N63" s="91" t="s">
        <v>34</v>
      </c>
    </row>
    <row r="64" spans="1:14" x14ac:dyDescent="0.2">
      <c r="A64" s="1" t="s">
        <v>31</v>
      </c>
      <c r="B64" s="1" t="s">
        <v>32</v>
      </c>
      <c r="C64" s="39">
        <v>4164.5990000000002</v>
      </c>
      <c r="D64" s="91">
        <v>26.757743074358629</v>
      </c>
      <c r="E64" s="91">
        <v>282.19532474588215</v>
      </c>
      <c r="F64" s="76">
        <v>18998606</v>
      </c>
      <c r="G64" s="91">
        <v>8.6799461265163984</v>
      </c>
      <c r="H64" s="91">
        <v>212.26444493387731</v>
      </c>
      <c r="I64" s="59">
        <v>3114.2339999999999</v>
      </c>
      <c r="J64" s="91">
        <v>27.862144744757828</v>
      </c>
      <c r="K64" s="91">
        <v>-25.221275805905929</v>
      </c>
      <c r="L64" s="78">
        <v>6732743</v>
      </c>
      <c r="M64" s="91">
        <v>3.83889824056173</v>
      </c>
      <c r="N64" s="91">
        <v>-64.561910489643296</v>
      </c>
    </row>
    <row r="65" spans="1:15" x14ac:dyDescent="0.2">
      <c r="A65" s="1" t="s">
        <v>292</v>
      </c>
      <c r="B65" s="3" t="s">
        <v>293</v>
      </c>
      <c r="C65" s="90" t="s">
        <v>230</v>
      </c>
      <c r="D65" s="91" t="s">
        <v>34</v>
      </c>
      <c r="E65" s="91" t="s">
        <v>34</v>
      </c>
      <c r="F65" s="95" t="s">
        <v>231</v>
      </c>
      <c r="G65" s="91" t="s">
        <v>34</v>
      </c>
      <c r="H65" s="91" t="s">
        <v>34</v>
      </c>
      <c r="I65" s="90" t="s">
        <v>230</v>
      </c>
      <c r="J65" s="91" t="s">
        <v>34</v>
      </c>
      <c r="K65" s="91" t="s">
        <v>34</v>
      </c>
      <c r="L65" s="95" t="s">
        <v>231</v>
      </c>
      <c r="M65" s="91" t="s">
        <v>34</v>
      </c>
      <c r="N65" s="91" t="s">
        <v>34</v>
      </c>
    </row>
    <row r="66" spans="1:15" x14ac:dyDescent="0.2">
      <c r="A66" s="1" t="s">
        <v>33</v>
      </c>
      <c r="C66" s="90" t="s">
        <v>230</v>
      </c>
      <c r="D66" s="91" t="s">
        <v>34</v>
      </c>
      <c r="E66" s="91" t="s">
        <v>34</v>
      </c>
      <c r="F66" s="95" t="s">
        <v>231</v>
      </c>
      <c r="G66" s="91" t="s">
        <v>34</v>
      </c>
      <c r="H66" s="91" t="s">
        <v>34</v>
      </c>
      <c r="I66" s="90" t="s">
        <v>230</v>
      </c>
      <c r="J66" s="91" t="s">
        <v>34</v>
      </c>
      <c r="K66" s="91" t="s">
        <v>34</v>
      </c>
      <c r="L66" s="95" t="s">
        <v>231</v>
      </c>
      <c r="M66" s="91" t="s">
        <v>34</v>
      </c>
      <c r="N66" s="91" t="s">
        <v>34</v>
      </c>
    </row>
    <row r="67" spans="1:15" x14ac:dyDescent="0.2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</row>
    <row r="69" spans="1:15" s="6" customFormat="1" ht="12" x14ac:dyDescent="0.2">
      <c r="A69" s="29" t="s">
        <v>255</v>
      </c>
    </row>
    <row r="70" spans="1:15" s="6" customFormat="1" ht="12" x14ac:dyDescent="0.2">
      <c r="A70" s="29" t="s">
        <v>256</v>
      </c>
    </row>
    <row r="71" spans="1:15" s="6" customFormat="1" ht="12" x14ac:dyDescent="0.2">
      <c r="A71" s="30" t="s">
        <v>257</v>
      </c>
      <c r="B71" s="29"/>
    </row>
    <row r="72" spans="1:15" s="6" customFormat="1" ht="12" x14ac:dyDescent="0.2">
      <c r="A72" s="29" t="s">
        <v>232</v>
      </c>
    </row>
    <row r="73" spans="1:15" s="6" customFormat="1" ht="12" x14ac:dyDescent="0.2">
      <c r="A73" s="29" t="s">
        <v>233</v>
      </c>
    </row>
    <row r="74" spans="1:15" s="6" customFormat="1" ht="12" x14ac:dyDescent="0.2">
      <c r="A74" s="31" t="s">
        <v>259</v>
      </c>
      <c r="B74" s="32"/>
    </row>
    <row r="75" spans="1:15" s="6" customFormat="1" ht="12" x14ac:dyDescent="0.2">
      <c r="A75" s="30" t="s">
        <v>260</v>
      </c>
      <c r="B75" s="29"/>
    </row>
    <row r="76" spans="1:15" s="81" customFormat="1" ht="12" x14ac:dyDescent="0.2">
      <c r="A76" s="30" t="s">
        <v>254</v>
      </c>
      <c r="B76" s="29"/>
      <c r="M76" s="82"/>
      <c r="O76" s="82"/>
    </row>
    <row r="77" spans="1:15" s="4" customFormat="1" ht="12" x14ac:dyDescent="0.2">
      <c r="A77" s="7" t="s">
        <v>261</v>
      </c>
      <c r="B77" s="7"/>
      <c r="C77" s="5"/>
      <c r="D77" s="5"/>
      <c r="E77" s="5"/>
      <c r="F77" s="5"/>
      <c r="G77" s="5"/>
      <c r="H77" s="5"/>
      <c r="I77" s="5"/>
      <c r="J77" s="8"/>
      <c r="K77" s="5"/>
      <c r="L77" s="5"/>
      <c r="O77" s="82"/>
    </row>
    <row r="78" spans="1:15" s="4" customFormat="1" ht="12" x14ac:dyDescent="0.2">
      <c r="A78" s="7" t="s">
        <v>288</v>
      </c>
      <c r="B78" s="7"/>
      <c r="C78" s="5"/>
      <c r="D78" s="5"/>
      <c r="E78" s="5"/>
      <c r="F78" s="5"/>
      <c r="G78" s="5"/>
      <c r="H78" s="5"/>
      <c r="I78" s="5"/>
      <c r="J78" s="8"/>
      <c r="K78" s="5"/>
      <c r="L78" s="5"/>
      <c r="O78" s="82"/>
    </row>
    <row r="79" spans="1:15" customFormat="1" x14ac:dyDescent="0.2">
      <c r="A79" s="81" t="s">
        <v>7</v>
      </c>
      <c r="B79" s="81"/>
    </row>
  </sheetData>
  <mergeCells count="6">
    <mergeCell ref="I4:N4"/>
    <mergeCell ref="A3:H3"/>
    <mergeCell ref="A4:B6"/>
    <mergeCell ref="C4:H4"/>
    <mergeCell ref="A1:N1"/>
    <mergeCell ref="A2:N2"/>
  </mergeCells>
  <printOptions horizontalCentered="1"/>
  <pageMargins left="0.19685039370078741" right="0.19685039370078741" top="0.35433070866141736" bottom="0.35433070866141736" header="0.11811023622047245" footer="0.11811023622047245"/>
  <pageSetup paperSize="9" scale="53" firstPageNumber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2C48F-0B1F-482E-AF98-F509521332FF}">
  <sheetPr>
    <pageSetUpPr fitToPage="1"/>
  </sheetPr>
  <dimension ref="A1:R79"/>
  <sheetViews>
    <sheetView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1" sqref="C11"/>
    </sheetView>
  </sheetViews>
  <sheetFormatPr defaultColWidth="9.140625" defaultRowHeight="12.75" x14ac:dyDescent="0.2"/>
  <cols>
    <col min="1" max="1" width="7.28515625" style="63" customWidth="1"/>
    <col min="2" max="2" width="29.7109375" style="63" customWidth="1"/>
    <col min="3" max="3" width="19.85546875" style="63" customWidth="1"/>
    <col min="4" max="5" width="16.85546875" style="63" customWidth="1"/>
    <col min="6" max="6" width="19.85546875" style="63" customWidth="1"/>
    <col min="7" max="8" width="16.85546875" style="63" customWidth="1"/>
    <col min="9" max="10" width="19.85546875" style="63" customWidth="1"/>
    <col min="11" max="12" width="15.7109375" style="63" customWidth="1"/>
    <col min="13" max="13" width="19.85546875" style="63" customWidth="1"/>
    <col min="14" max="15" width="15.7109375" style="63" customWidth="1"/>
    <col min="16" max="16" width="19.85546875" style="63" customWidth="1"/>
    <col min="17" max="16384" width="9.140625" style="63"/>
  </cols>
  <sheetData>
    <row r="1" spans="1:16" ht="14.25" x14ac:dyDescent="0.2">
      <c r="A1" s="158" t="s">
        <v>303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14.1" customHeight="1" x14ac:dyDescent="0.2">
      <c r="A2" s="156" t="s">
        <v>296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</row>
    <row r="3" spans="1:16" x14ac:dyDescent="0.2">
      <c r="A3" s="162"/>
      <c r="B3" s="162"/>
      <c r="C3" s="162"/>
      <c r="D3" s="162"/>
      <c r="E3" s="162"/>
      <c r="F3" s="162"/>
      <c r="G3" s="162"/>
      <c r="H3" s="162"/>
      <c r="I3" s="162"/>
    </row>
    <row r="4" spans="1:16" ht="17.25" customHeight="1" x14ac:dyDescent="0.2">
      <c r="A4" s="161" t="s">
        <v>8</v>
      </c>
      <c r="B4" s="163"/>
      <c r="C4" s="159" t="s">
        <v>300</v>
      </c>
      <c r="D4" s="160"/>
      <c r="E4" s="160"/>
      <c r="F4" s="160"/>
      <c r="G4" s="160"/>
      <c r="H4" s="160"/>
      <c r="I4" s="160"/>
      <c r="J4" s="159" t="s">
        <v>301</v>
      </c>
      <c r="K4" s="160"/>
      <c r="L4" s="160"/>
      <c r="M4" s="160"/>
      <c r="N4" s="160"/>
      <c r="O4" s="160"/>
      <c r="P4" s="160"/>
    </row>
    <row r="5" spans="1:16" ht="31.5" customHeight="1" x14ac:dyDescent="0.2">
      <c r="A5" s="161"/>
      <c r="B5" s="163"/>
      <c r="C5" s="159" t="s">
        <v>35</v>
      </c>
      <c r="D5" s="160"/>
      <c r="E5" s="161"/>
      <c r="F5" s="159" t="s">
        <v>36</v>
      </c>
      <c r="G5" s="160"/>
      <c r="H5" s="161"/>
      <c r="I5" s="99" t="s">
        <v>37</v>
      </c>
      <c r="J5" s="159" t="s">
        <v>35</v>
      </c>
      <c r="K5" s="160"/>
      <c r="L5" s="161"/>
      <c r="M5" s="159" t="s">
        <v>36</v>
      </c>
      <c r="N5" s="160"/>
      <c r="O5" s="161"/>
      <c r="P5" s="99" t="s">
        <v>37</v>
      </c>
    </row>
    <row r="6" spans="1:16" ht="25.5" x14ac:dyDescent="0.2">
      <c r="A6" s="161"/>
      <c r="B6" s="163"/>
      <c r="C6" s="45" t="s">
        <v>2</v>
      </c>
      <c r="D6" s="100" t="s">
        <v>253</v>
      </c>
      <c r="E6" s="42" t="s">
        <v>251</v>
      </c>
      <c r="F6" s="45" t="s">
        <v>2</v>
      </c>
      <c r="G6" s="101" t="s">
        <v>253</v>
      </c>
      <c r="H6" s="42" t="s">
        <v>251</v>
      </c>
      <c r="I6" s="99" t="s">
        <v>2</v>
      </c>
      <c r="J6" s="45" t="s">
        <v>2</v>
      </c>
      <c r="K6" s="100" t="s">
        <v>253</v>
      </c>
      <c r="L6" s="42" t="s">
        <v>251</v>
      </c>
      <c r="M6" s="45" t="s">
        <v>2</v>
      </c>
      <c r="N6" s="101" t="s">
        <v>253</v>
      </c>
      <c r="O6" s="42" t="s">
        <v>251</v>
      </c>
      <c r="P6" s="99" t="s">
        <v>2</v>
      </c>
    </row>
    <row r="7" spans="1:16" x14ac:dyDescent="0.2">
      <c r="A7" s="161"/>
      <c r="B7" s="163"/>
      <c r="C7" s="103">
        <v>-1</v>
      </c>
      <c r="D7" s="102">
        <v>-2</v>
      </c>
      <c r="E7" s="104">
        <v>-3</v>
      </c>
      <c r="F7" s="103">
        <v>-4</v>
      </c>
      <c r="G7" s="105">
        <v>-5</v>
      </c>
      <c r="H7" s="104">
        <v>-6</v>
      </c>
      <c r="I7" s="106">
        <v>-7</v>
      </c>
      <c r="J7" s="103">
        <v>-8</v>
      </c>
      <c r="K7" s="102">
        <v>-9</v>
      </c>
      <c r="L7" s="104">
        <v>-10</v>
      </c>
      <c r="M7" s="103">
        <v>-11</v>
      </c>
      <c r="N7" s="105">
        <v>-12</v>
      </c>
      <c r="O7" s="104">
        <v>-13</v>
      </c>
      <c r="P7" s="106">
        <v>-14</v>
      </c>
    </row>
    <row r="8" spans="1:16" x14ac:dyDescent="0.2">
      <c r="A8" s="107"/>
      <c r="B8" s="107"/>
      <c r="C8" s="108"/>
      <c r="D8" s="108"/>
      <c r="E8" s="108"/>
      <c r="F8" s="108"/>
      <c r="G8" s="108"/>
      <c r="H8" s="108"/>
      <c r="I8" s="108"/>
    </row>
    <row r="9" spans="1:16" s="109" customFormat="1" x14ac:dyDescent="0.2">
      <c r="A9" s="93"/>
      <c r="B9" s="93" t="s">
        <v>289</v>
      </c>
      <c r="C9" s="94">
        <v>746363489955.81006</v>
      </c>
      <c r="D9" s="87">
        <v>100</v>
      </c>
      <c r="E9" s="87">
        <v>26.361260969728349</v>
      </c>
      <c r="F9" s="94">
        <v>746363489955.81006</v>
      </c>
      <c r="G9" s="87">
        <v>100</v>
      </c>
      <c r="H9" s="87">
        <v>26.361260969728349</v>
      </c>
      <c r="I9" s="112">
        <v>0</v>
      </c>
      <c r="J9" s="94">
        <v>845501119684</v>
      </c>
      <c r="K9" s="87">
        <v>100</v>
      </c>
      <c r="L9" s="87">
        <v>13.282754457088997</v>
      </c>
      <c r="M9" s="94">
        <v>845501119684</v>
      </c>
      <c r="N9" s="87">
        <v>100</v>
      </c>
      <c r="O9" s="87">
        <v>13.282754457088974</v>
      </c>
      <c r="P9" s="112">
        <v>0</v>
      </c>
    </row>
    <row r="10" spans="1:16" x14ac:dyDescent="0.2">
      <c r="A10"/>
      <c r="B10"/>
      <c r="C10" s="95"/>
      <c r="D10" s="91"/>
      <c r="E10" s="91"/>
      <c r="F10" s="95"/>
      <c r="G10" s="91"/>
      <c r="H10" s="91"/>
      <c r="I10" s="113"/>
      <c r="J10" s="95"/>
      <c r="K10" s="91"/>
      <c r="L10" s="91"/>
      <c r="M10" s="95"/>
      <c r="N10" s="91"/>
      <c r="O10" s="91"/>
      <c r="P10" s="113"/>
    </row>
    <row r="11" spans="1:16" x14ac:dyDescent="0.2">
      <c r="A11" t="s">
        <v>38</v>
      </c>
      <c r="B11" s="1"/>
      <c r="C11" s="95">
        <v>198174093344</v>
      </c>
      <c r="D11" s="91">
        <v>26.551954377582614</v>
      </c>
      <c r="E11" s="91">
        <v>107.03710316160215</v>
      </c>
      <c r="F11" s="95">
        <v>79903562143.809998</v>
      </c>
      <c r="G11" s="91">
        <v>10.705716881802575</v>
      </c>
      <c r="H11" s="91">
        <v>40.028023706948716</v>
      </c>
      <c r="I11" s="114">
        <v>118270531200.19</v>
      </c>
      <c r="J11" s="95">
        <v>215960903977</v>
      </c>
      <c r="K11" s="91">
        <v>25.54235576384734</v>
      </c>
      <c r="L11" s="91">
        <v>8.9753460368428684</v>
      </c>
      <c r="M11" s="95">
        <v>64994546338</v>
      </c>
      <c r="N11" s="91">
        <v>7.6871035206069571</v>
      </c>
      <c r="O11" s="91">
        <v>-18.658762395319549</v>
      </c>
      <c r="P11" s="115">
        <v>150966357639</v>
      </c>
    </row>
    <row r="12" spans="1:16" x14ac:dyDescent="0.2">
      <c r="A12" t="s">
        <v>290</v>
      </c>
      <c r="B12" s="1"/>
      <c r="C12" s="95" t="s">
        <v>230</v>
      </c>
      <c r="D12" s="91" t="s">
        <v>34</v>
      </c>
      <c r="E12" s="91" t="s">
        <v>34</v>
      </c>
      <c r="F12" s="95" t="s">
        <v>230</v>
      </c>
      <c r="G12" s="91" t="s">
        <v>34</v>
      </c>
      <c r="H12" s="91" t="s">
        <v>34</v>
      </c>
      <c r="I12" s="95" t="s">
        <v>230</v>
      </c>
      <c r="J12" s="95" t="s">
        <v>230</v>
      </c>
      <c r="K12" s="91" t="s">
        <v>34</v>
      </c>
      <c r="L12" s="91" t="s">
        <v>34</v>
      </c>
      <c r="M12" s="95" t="s">
        <v>230</v>
      </c>
      <c r="N12" s="91" t="s">
        <v>34</v>
      </c>
      <c r="O12" s="91" t="s">
        <v>34</v>
      </c>
      <c r="P12" s="95" t="s">
        <v>230</v>
      </c>
    </row>
    <row r="13" spans="1:16" x14ac:dyDescent="0.2">
      <c r="A13" s="1" t="s">
        <v>9</v>
      </c>
      <c r="B13" s="1" t="s">
        <v>10</v>
      </c>
      <c r="C13" s="95" t="s">
        <v>230</v>
      </c>
      <c r="D13" s="91" t="s">
        <v>34</v>
      </c>
      <c r="E13" s="91" t="s">
        <v>34</v>
      </c>
      <c r="F13" s="95">
        <v>2163845421</v>
      </c>
      <c r="G13" s="91">
        <v>0.28991844458095284</v>
      </c>
      <c r="H13" s="91">
        <v>77.995355820420116</v>
      </c>
      <c r="I13" s="114">
        <v>-2163845420</v>
      </c>
      <c r="J13" s="95" t="s">
        <v>230</v>
      </c>
      <c r="K13" s="91" t="s">
        <v>34</v>
      </c>
      <c r="L13" s="91" t="s">
        <v>34</v>
      </c>
      <c r="M13" s="95">
        <v>1601595406</v>
      </c>
      <c r="N13" s="91">
        <v>0.18942558072526086</v>
      </c>
      <c r="O13" s="91">
        <v>-25.983834591112419</v>
      </c>
      <c r="P13" s="115">
        <v>-1601595406</v>
      </c>
    </row>
    <row r="14" spans="1:16" x14ac:dyDescent="0.2">
      <c r="A14" s="1" t="s">
        <v>11</v>
      </c>
      <c r="B14" s="1" t="s">
        <v>12</v>
      </c>
      <c r="C14" s="95" t="s">
        <v>230</v>
      </c>
      <c r="D14" s="91" t="s">
        <v>34</v>
      </c>
      <c r="E14" s="91" t="s">
        <v>34</v>
      </c>
      <c r="F14" s="95">
        <v>5800000</v>
      </c>
      <c r="G14" s="91">
        <v>7.7710124866148028E-4</v>
      </c>
      <c r="H14" s="91">
        <v>90.151465477673611</v>
      </c>
      <c r="I14" s="114">
        <v>-5800000</v>
      </c>
      <c r="J14" s="95" t="s">
        <v>230</v>
      </c>
      <c r="K14" s="91" t="s">
        <v>34</v>
      </c>
      <c r="L14" s="91" t="s">
        <v>34</v>
      </c>
      <c r="M14" s="95">
        <v>10000000</v>
      </c>
      <c r="N14" s="91">
        <v>1.1827305449030544E-3</v>
      </c>
      <c r="O14" s="91">
        <v>72.41379310344827</v>
      </c>
      <c r="P14" s="115">
        <v>-10000000</v>
      </c>
    </row>
    <row r="15" spans="1:16" x14ac:dyDescent="0.2">
      <c r="A15" s="1" t="s">
        <v>13</v>
      </c>
      <c r="B15" s="1" t="s">
        <v>14</v>
      </c>
      <c r="C15" s="95">
        <v>31175772540</v>
      </c>
      <c r="D15" s="91">
        <v>4.1770227187621183</v>
      </c>
      <c r="E15" s="91">
        <v>765.21549531397466</v>
      </c>
      <c r="F15" s="95">
        <v>2879065603</v>
      </c>
      <c r="G15" s="91">
        <v>0.38574577156372719</v>
      </c>
      <c r="H15" s="91">
        <v>125.24892899528237</v>
      </c>
      <c r="I15" s="114">
        <v>28296706937</v>
      </c>
      <c r="J15" s="95">
        <v>34927977260</v>
      </c>
      <c r="K15" s="91">
        <v>4.1310385577081288</v>
      </c>
      <c r="L15" s="91">
        <v>12.03564311096299</v>
      </c>
      <c r="M15" s="95">
        <v>2997495852</v>
      </c>
      <c r="N15" s="91">
        <v>0.35452299023806055</v>
      </c>
      <c r="O15" s="91">
        <v>4.1134960202572346</v>
      </c>
      <c r="P15" s="115">
        <v>31930481408</v>
      </c>
    </row>
    <row r="16" spans="1:16" x14ac:dyDescent="0.2">
      <c r="A16" s="1" t="s">
        <v>291</v>
      </c>
      <c r="B16" s="1" t="s">
        <v>15</v>
      </c>
      <c r="C16" s="95">
        <v>46718204</v>
      </c>
      <c r="D16" s="91">
        <v>6.2594439075209941E-3</v>
      </c>
      <c r="E16" s="91">
        <v>-42.835301830686632</v>
      </c>
      <c r="F16" s="95">
        <v>16567850443</v>
      </c>
      <c r="G16" s="91">
        <v>2.2198098736020619</v>
      </c>
      <c r="H16" s="91">
        <v>-1.4187565003851099</v>
      </c>
      <c r="I16" s="114">
        <v>-16521132239</v>
      </c>
      <c r="J16" s="95">
        <v>218253881</v>
      </c>
      <c r="K16" s="91">
        <v>2.5813553160233635E-2</v>
      </c>
      <c r="L16" s="91">
        <v>367.17095759931181</v>
      </c>
      <c r="M16" s="95">
        <v>41082603351</v>
      </c>
      <c r="N16" s="91">
        <v>4.8589649847364287</v>
      </c>
      <c r="O16" s="91">
        <v>147.96580275963086</v>
      </c>
      <c r="P16" s="115">
        <v>-40864349470</v>
      </c>
    </row>
    <row r="17" spans="1:16" x14ac:dyDescent="0.2">
      <c r="A17" s="3" t="s">
        <v>16</v>
      </c>
      <c r="B17" s="1"/>
      <c r="C17" s="95">
        <v>4523422897</v>
      </c>
      <c r="D17" s="91">
        <v>0.6060616519797638</v>
      </c>
      <c r="E17" s="91">
        <v>-45.494127177071611</v>
      </c>
      <c r="F17" s="95">
        <v>19594359569</v>
      </c>
      <c r="G17" s="91">
        <v>2.6253105668606769</v>
      </c>
      <c r="H17" s="91">
        <v>32.788167897134812</v>
      </c>
      <c r="I17" s="114">
        <v>-15070936672</v>
      </c>
      <c r="J17" s="95">
        <v>27064152228</v>
      </c>
      <c r="K17" s="91">
        <v>3.2009599511961655</v>
      </c>
      <c r="L17" s="91">
        <v>498.31134174850956</v>
      </c>
      <c r="M17" s="95">
        <v>17394258280</v>
      </c>
      <c r="N17" s="91">
        <v>2.0572720573688872</v>
      </c>
      <c r="O17" s="91">
        <v>-11.228237806152919</v>
      </c>
      <c r="P17" s="115">
        <v>9669893948</v>
      </c>
    </row>
    <row r="18" spans="1:16" x14ac:dyDescent="0.2">
      <c r="A18" s="1" t="s">
        <v>17</v>
      </c>
      <c r="B18" s="1" t="s">
        <v>18</v>
      </c>
      <c r="C18" s="95">
        <v>31471718981.470001</v>
      </c>
      <c r="D18" s="91">
        <v>4.2166745031075079</v>
      </c>
      <c r="E18" s="91">
        <v>5.6226246600371121</v>
      </c>
      <c r="F18" s="95">
        <v>13192772994</v>
      </c>
      <c r="G18" s="91">
        <v>1.7676069598180786</v>
      </c>
      <c r="H18" s="91">
        <v>-13.372436345392991</v>
      </c>
      <c r="I18" s="114">
        <v>18278945987.470001</v>
      </c>
      <c r="J18" s="95">
        <v>19742767223</v>
      </c>
      <c r="K18" s="91">
        <v>2.3350373835552949</v>
      </c>
      <c r="L18" s="91">
        <v>-37.268227278515688</v>
      </c>
      <c r="M18" s="95">
        <v>14010632084</v>
      </c>
      <c r="N18" s="91">
        <v>1.6570802519145535</v>
      </c>
      <c r="O18" s="91">
        <v>6.1992963145197422</v>
      </c>
      <c r="P18" s="115">
        <v>5732135139</v>
      </c>
    </row>
    <row r="19" spans="1:16" x14ac:dyDescent="0.2">
      <c r="A19" s="1" t="s">
        <v>19</v>
      </c>
      <c r="B19" s="1" t="s">
        <v>20</v>
      </c>
      <c r="C19" s="95">
        <v>122229118135</v>
      </c>
      <c r="D19" s="91">
        <v>16.376620745775877</v>
      </c>
      <c r="E19" s="91">
        <v>12.09295013170717</v>
      </c>
      <c r="F19" s="95">
        <v>115013634957</v>
      </c>
      <c r="G19" s="91">
        <v>15.40986885141041</v>
      </c>
      <c r="H19" s="91">
        <v>8.5706219258735672</v>
      </c>
      <c r="I19" s="114">
        <v>7215483178</v>
      </c>
      <c r="J19" s="95">
        <v>136456852298</v>
      </c>
      <c r="K19" s="91">
        <v>16.139168727416912</v>
      </c>
      <c r="L19" s="91">
        <v>11.640216652210245</v>
      </c>
      <c r="M19" s="95">
        <v>135631750264</v>
      </c>
      <c r="N19" s="91">
        <v>16.04158138958957</v>
      </c>
      <c r="O19" s="91">
        <v>17.926670446254889</v>
      </c>
      <c r="P19" s="115">
        <v>825102034.00000894</v>
      </c>
    </row>
    <row r="20" spans="1:16" x14ac:dyDescent="0.2">
      <c r="A20" s="1" t="s">
        <v>21</v>
      </c>
      <c r="B20" s="1" t="s">
        <v>22</v>
      </c>
      <c r="C20" s="95">
        <v>93243647180.339996</v>
      </c>
      <c r="D20" s="91">
        <v>12.493061147171158</v>
      </c>
      <c r="E20" s="91">
        <v>-15.806826447384648</v>
      </c>
      <c r="F20" s="95">
        <v>137055906774</v>
      </c>
      <c r="G20" s="91">
        <v>18.363157981121866</v>
      </c>
      <c r="H20" s="91">
        <v>26.461717392847529</v>
      </c>
      <c r="I20" s="114">
        <v>-43812259593.660004</v>
      </c>
      <c r="J20" s="95">
        <v>156349457751</v>
      </c>
      <c r="K20" s="91">
        <v>18.491927936113729</v>
      </c>
      <c r="L20" s="91">
        <v>67.678402206435322</v>
      </c>
      <c r="M20" s="95">
        <v>193155766882</v>
      </c>
      <c r="N20" s="91">
        <v>22.845122541551522</v>
      </c>
      <c r="O20" s="91">
        <v>40.932099482955195</v>
      </c>
      <c r="P20" s="115">
        <v>-36806309131</v>
      </c>
    </row>
    <row r="21" spans="1:16" x14ac:dyDescent="0.2">
      <c r="A21" s="1" t="s">
        <v>23</v>
      </c>
      <c r="B21" s="1" t="s">
        <v>24</v>
      </c>
      <c r="C21" s="95">
        <v>119756515415</v>
      </c>
      <c r="D21" s="91">
        <v>16.045334080059366</v>
      </c>
      <c r="E21" s="91">
        <v>60.527837352192293</v>
      </c>
      <c r="F21" s="95">
        <v>58673224229</v>
      </c>
      <c r="G21" s="91">
        <v>7.861213070922572</v>
      </c>
      <c r="H21" s="91">
        <v>7.7942607409477338</v>
      </c>
      <c r="I21" s="114">
        <v>61083291186</v>
      </c>
      <c r="J21" s="95">
        <v>114809861861</v>
      </c>
      <c r="K21" s="91">
        <v>13.578913047910493</v>
      </c>
      <c r="L21" s="91">
        <v>-4.1305924248530861</v>
      </c>
      <c r="M21" s="95">
        <v>60889384486</v>
      </c>
      <c r="N21" s="91">
        <v>7.2015734891938372</v>
      </c>
      <c r="O21" s="91">
        <v>3.7771236984529333</v>
      </c>
      <c r="P21" s="115">
        <v>53920477375</v>
      </c>
    </row>
    <row r="22" spans="1:16" x14ac:dyDescent="0.2">
      <c r="A22" s="1" t="s">
        <v>25</v>
      </c>
      <c r="B22" s="1" t="s">
        <v>26</v>
      </c>
      <c r="C22" s="95">
        <v>8228801378</v>
      </c>
      <c r="D22" s="91">
        <v>1.1025192803157084</v>
      </c>
      <c r="E22" s="91">
        <v>-8.2449476989175601</v>
      </c>
      <c r="F22" s="95">
        <v>36330412577</v>
      </c>
      <c r="G22" s="91">
        <v>4.867656720340249</v>
      </c>
      <c r="H22" s="91">
        <v>29.222041159612711</v>
      </c>
      <c r="I22" s="114">
        <v>-28101611199</v>
      </c>
      <c r="J22" s="95">
        <v>10560741209</v>
      </c>
      <c r="K22" s="91">
        <v>1.2490511204700709</v>
      </c>
      <c r="L22" s="91">
        <v>28.338754623905828</v>
      </c>
      <c r="M22" s="95">
        <v>44379640585</v>
      </c>
      <c r="N22" s="91">
        <v>5.2489156491698763</v>
      </c>
      <c r="O22" s="91">
        <v>22.155619595401443</v>
      </c>
      <c r="P22" s="115">
        <v>-33818899376</v>
      </c>
    </row>
    <row r="23" spans="1:16" x14ac:dyDescent="0.2">
      <c r="A23" s="1" t="s">
        <v>27</v>
      </c>
      <c r="B23" s="1" t="s">
        <v>28</v>
      </c>
      <c r="C23" s="95">
        <v>107490032737</v>
      </c>
      <c r="D23" s="91">
        <v>14.401834251480361</v>
      </c>
      <c r="E23" s="91">
        <v>-3.7210276757463245</v>
      </c>
      <c r="F23" s="95">
        <v>70758549378</v>
      </c>
      <c r="G23" s="91">
        <v>9.4804408750204825</v>
      </c>
      <c r="H23" s="91">
        <v>18.860631772062764</v>
      </c>
      <c r="I23" s="114">
        <v>36731483359</v>
      </c>
      <c r="J23" s="95">
        <v>103851824151</v>
      </c>
      <c r="K23" s="91">
        <v>12.282872456728839</v>
      </c>
      <c r="L23" s="91">
        <v>-3.3846939045053204</v>
      </c>
      <c r="M23" s="95">
        <v>73838428710</v>
      </c>
      <c r="N23" s="91">
        <v>8.733096502296366</v>
      </c>
      <c r="O23" s="91">
        <v>4.3526603627032534</v>
      </c>
      <c r="P23" s="115">
        <v>30013395441</v>
      </c>
    </row>
    <row r="24" spans="1:16" x14ac:dyDescent="0.2">
      <c r="A24" s="1" t="s">
        <v>29</v>
      </c>
      <c r="B24" s="1" t="s">
        <v>30</v>
      </c>
      <c r="C24" s="95">
        <v>5235508612</v>
      </c>
      <c r="D24" s="91">
        <v>0.70146901375226434</v>
      </c>
      <c r="E24" s="91">
        <v>-50.81790317184938</v>
      </c>
      <c r="F24" s="95">
        <v>36309190372</v>
      </c>
      <c r="G24" s="91">
        <v>4.8648133062014827</v>
      </c>
      <c r="H24" s="91">
        <v>74.716370915313291</v>
      </c>
      <c r="I24" s="114">
        <v>-31073681760</v>
      </c>
      <c r="J24" s="95">
        <v>161194475</v>
      </c>
      <c r="K24" s="91">
        <v>1.9064962925211176E-2</v>
      </c>
      <c r="L24" s="91">
        <v>-96.921130553953532</v>
      </c>
      <c r="M24" s="95">
        <v>30678839791</v>
      </c>
      <c r="N24" s="91">
        <v>3.6284800903002936</v>
      </c>
      <c r="O24" s="91">
        <v>-15.506681705967962</v>
      </c>
      <c r="P24" s="115">
        <v>-30517645316</v>
      </c>
    </row>
    <row r="25" spans="1:16" x14ac:dyDescent="0.2">
      <c r="A25" s="1" t="s">
        <v>31</v>
      </c>
      <c r="B25" s="1" t="s">
        <v>32</v>
      </c>
      <c r="C25" s="95">
        <v>4441875623</v>
      </c>
      <c r="D25" s="91">
        <v>0.59513570569522245</v>
      </c>
      <c r="E25" s="91">
        <v>-45.826343770471112</v>
      </c>
      <c r="F25" s="95">
        <v>17599175991</v>
      </c>
      <c r="G25" s="91">
        <v>2.3579899375895241</v>
      </c>
      <c r="H25" s="91">
        <v>81.066177634531499</v>
      </c>
      <c r="I25" s="114">
        <v>-13157300368</v>
      </c>
      <c r="J25" s="95">
        <v>5957222688</v>
      </c>
      <c r="K25" s="91">
        <v>0.70457892358870777</v>
      </c>
      <c r="L25" s="91">
        <v>34.115026930370227</v>
      </c>
      <c r="M25" s="95">
        <v>13417130118</v>
      </c>
      <c r="N25" s="91">
        <v>1.586884961549732</v>
      </c>
      <c r="O25" s="91">
        <v>-23.762736818693352</v>
      </c>
      <c r="P25" s="115">
        <v>-7459907430</v>
      </c>
    </row>
    <row r="26" spans="1:16" x14ac:dyDescent="0.2">
      <c r="A26" s="1" t="s">
        <v>292</v>
      </c>
      <c r="B26" s="3" t="s">
        <v>293</v>
      </c>
      <c r="C26" s="95">
        <v>18652735896</v>
      </c>
      <c r="D26" s="91">
        <v>2.4991490268507612</v>
      </c>
      <c r="E26" s="91">
        <v>11.086653685172344</v>
      </c>
      <c r="F26" s="95">
        <v>134286255445</v>
      </c>
      <c r="G26" s="91">
        <v>17.992071859376551</v>
      </c>
      <c r="H26" s="91">
        <v>44.239504808076504</v>
      </c>
      <c r="I26" s="114">
        <v>-115633519549</v>
      </c>
      <c r="J26" s="95">
        <v>17852293809</v>
      </c>
      <c r="K26" s="91">
        <v>2.1114453184487991</v>
      </c>
      <c r="L26" s="91">
        <v>-4.2912851576462412</v>
      </c>
      <c r="M26" s="95">
        <v>137800512779</v>
      </c>
      <c r="N26" s="91">
        <v>16.298087556702701</v>
      </c>
      <c r="O26" s="91">
        <v>2.6169895961090095</v>
      </c>
      <c r="P26" s="115">
        <v>-119948218970</v>
      </c>
    </row>
    <row r="27" spans="1:16" x14ac:dyDescent="0.2">
      <c r="A27" s="1" t="s">
        <v>33</v>
      </c>
      <c r="B27" s="1"/>
      <c r="C27" s="95">
        <v>1693529013</v>
      </c>
      <c r="D27" s="91">
        <v>0.22690405355978352</v>
      </c>
      <c r="E27" s="91">
        <v>-32.711468250648089</v>
      </c>
      <c r="F27" s="95">
        <v>6029884059</v>
      </c>
      <c r="G27" s="91">
        <v>0.80790179854014732</v>
      </c>
      <c r="H27" s="91">
        <v>39.634004442730927</v>
      </c>
      <c r="I27" s="114">
        <v>-4336355046</v>
      </c>
      <c r="J27" s="95">
        <v>1587616873</v>
      </c>
      <c r="K27" s="91">
        <v>0.18777229693005731</v>
      </c>
      <c r="L27" s="91">
        <v>-6.2539312398541158</v>
      </c>
      <c r="M27" s="95">
        <v>13618534758</v>
      </c>
      <c r="N27" s="91">
        <v>1.6107057035110526</v>
      </c>
      <c r="O27" s="91">
        <v>125.85069007543251</v>
      </c>
      <c r="P27" s="115">
        <v>-12030917885</v>
      </c>
    </row>
    <row r="28" spans="1:16" x14ac:dyDescent="0.2">
      <c r="A28"/>
      <c r="B28"/>
      <c r="C28" s="95"/>
      <c r="D28" s="91"/>
      <c r="E28" s="91"/>
      <c r="F28" s="95"/>
      <c r="G28" s="91"/>
      <c r="H28" s="91"/>
      <c r="I28" s="113"/>
      <c r="J28" s="95"/>
      <c r="K28" s="91"/>
      <c r="L28" s="91"/>
      <c r="M28" s="95"/>
      <c r="N28" s="91"/>
      <c r="O28" s="91"/>
      <c r="P28" s="113"/>
    </row>
    <row r="29" spans="1:16" s="109" customFormat="1" x14ac:dyDescent="0.2">
      <c r="A29" s="93"/>
      <c r="B29" s="93" t="s">
        <v>294</v>
      </c>
      <c r="C29" s="75">
        <v>746144610648</v>
      </c>
      <c r="D29" s="87">
        <v>100</v>
      </c>
      <c r="E29" s="87">
        <v>26.366989628070559</v>
      </c>
      <c r="F29" s="75">
        <v>746144610648</v>
      </c>
      <c r="G29" s="87">
        <v>100</v>
      </c>
      <c r="H29" s="87">
        <v>26.366989628070559</v>
      </c>
      <c r="I29" s="112">
        <v>0</v>
      </c>
      <c r="J29" s="94">
        <v>845325737515</v>
      </c>
      <c r="K29" s="87">
        <v>100</v>
      </c>
      <c r="L29" s="87">
        <v>13.292480499304959</v>
      </c>
      <c r="M29" s="94">
        <v>845325737515</v>
      </c>
      <c r="N29" s="87">
        <v>100</v>
      </c>
      <c r="O29" s="87">
        <v>13.292480499304936</v>
      </c>
      <c r="P29" s="112">
        <v>0</v>
      </c>
    </row>
    <row r="30" spans="1:16" x14ac:dyDescent="0.2">
      <c r="A30"/>
      <c r="B30"/>
      <c r="C30" s="95"/>
      <c r="D30" s="91"/>
      <c r="E30" s="91"/>
      <c r="F30" s="95"/>
      <c r="G30" s="91"/>
      <c r="H30" s="91"/>
      <c r="I30" s="113"/>
      <c r="J30" s="95"/>
      <c r="K30" s="91"/>
      <c r="L30" s="91"/>
      <c r="M30" s="95"/>
      <c r="N30" s="91"/>
      <c r="O30" s="91"/>
      <c r="P30" s="113"/>
    </row>
    <row r="31" spans="1:16" x14ac:dyDescent="0.2">
      <c r="A31" t="s">
        <v>38</v>
      </c>
      <c r="B31" s="1"/>
      <c r="C31" s="76">
        <v>198174093344</v>
      </c>
      <c r="D31" s="38">
        <v>26.559743314622743</v>
      </c>
      <c r="E31" s="91">
        <v>107.03711397642755</v>
      </c>
      <c r="F31" s="76">
        <v>79702271761</v>
      </c>
      <c r="G31" s="58">
        <v>10.681879976561305</v>
      </c>
      <c r="H31" s="91">
        <v>40.069404507578653</v>
      </c>
      <c r="I31" s="114">
        <v>118471821583</v>
      </c>
      <c r="J31" s="79">
        <v>215960903977</v>
      </c>
      <c r="K31" s="91">
        <v>25.547655110071439</v>
      </c>
      <c r="L31" s="91">
        <v>8.9753460368428684</v>
      </c>
      <c r="M31" s="79">
        <v>64850384072</v>
      </c>
      <c r="N31" s="91">
        <v>7.671644337086005</v>
      </c>
      <c r="O31" s="91">
        <v>-18.634208738159643</v>
      </c>
      <c r="P31" s="115">
        <v>151110519905</v>
      </c>
    </row>
    <row r="32" spans="1:16" x14ac:dyDescent="0.2">
      <c r="A32" t="s">
        <v>290</v>
      </c>
      <c r="B32" s="1"/>
      <c r="C32" s="95" t="s">
        <v>230</v>
      </c>
      <c r="D32" s="91" t="s">
        <v>34</v>
      </c>
      <c r="E32" s="91" t="s">
        <v>34</v>
      </c>
      <c r="F32" s="95" t="s">
        <v>230</v>
      </c>
      <c r="G32" s="91" t="s">
        <v>34</v>
      </c>
      <c r="H32" s="91" t="s">
        <v>34</v>
      </c>
      <c r="I32" s="95" t="s">
        <v>230</v>
      </c>
      <c r="J32" s="95" t="s">
        <v>230</v>
      </c>
      <c r="K32" s="91" t="s">
        <v>34</v>
      </c>
      <c r="L32" s="91" t="s">
        <v>34</v>
      </c>
      <c r="M32" s="95" t="s">
        <v>230</v>
      </c>
      <c r="N32" s="91" t="s">
        <v>34</v>
      </c>
      <c r="O32" s="91" t="s">
        <v>34</v>
      </c>
      <c r="P32" s="95" t="s">
        <v>230</v>
      </c>
    </row>
    <row r="33" spans="1:16" x14ac:dyDescent="0.2">
      <c r="A33" s="1" t="s">
        <v>9</v>
      </c>
      <c r="B33" s="1" t="s">
        <v>10</v>
      </c>
      <c r="C33" s="95" t="s">
        <v>230</v>
      </c>
      <c r="D33" s="91" t="s">
        <v>34</v>
      </c>
      <c r="E33" s="91" t="s">
        <v>34</v>
      </c>
      <c r="F33" s="76">
        <v>2163845421</v>
      </c>
      <c r="G33" s="58">
        <v>0.29000349129651665</v>
      </c>
      <c r="H33" s="91">
        <v>78.012707910568707</v>
      </c>
      <c r="I33" s="114">
        <v>-2163845420</v>
      </c>
      <c r="J33" s="95" t="s">
        <v>230</v>
      </c>
      <c r="K33" s="91" t="s">
        <v>34</v>
      </c>
      <c r="L33" s="91" t="s">
        <v>34</v>
      </c>
      <c r="M33" s="76">
        <v>1601593006</v>
      </c>
      <c r="N33" s="91">
        <v>0.1894645974826456</v>
      </c>
      <c r="O33" s="91">
        <v>-25.983945504765337</v>
      </c>
      <c r="P33" s="115">
        <v>-1601593010</v>
      </c>
    </row>
    <row r="34" spans="1:16" x14ac:dyDescent="0.2">
      <c r="A34" s="1" t="s">
        <v>11</v>
      </c>
      <c r="B34" s="1" t="s">
        <v>12</v>
      </c>
      <c r="C34" s="95" t="s">
        <v>230</v>
      </c>
      <c r="D34" s="91" t="s">
        <v>34</v>
      </c>
      <c r="E34" s="91" t="s">
        <v>34</v>
      </c>
      <c r="F34" s="76">
        <v>5800000</v>
      </c>
      <c r="G34" s="58">
        <v>7.7732920900720672E-4</v>
      </c>
      <c r="H34" s="91">
        <v>90.163934426229503</v>
      </c>
      <c r="I34" s="114">
        <v>-5800000</v>
      </c>
      <c r="J34" s="95" t="s">
        <v>230</v>
      </c>
      <c r="K34" s="91" t="s">
        <v>34</v>
      </c>
      <c r="L34" s="91" t="s">
        <v>34</v>
      </c>
      <c r="M34" s="76">
        <v>10000000</v>
      </c>
      <c r="N34" s="91">
        <v>1.1829759294206459E-3</v>
      </c>
      <c r="O34" s="91">
        <v>72.41379310344827</v>
      </c>
      <c r="P34" s="115">
        <v>-10000000</v>
      </c>
    </row>
    <row r="35" spans="1:16" x14ac:dyDescent="0.2">
      <c r="A35" s="1" t="s">
        <v>13</v>
      </c>
      <c r="B35" s="1" t="s">
        <v>14</v>
      </c>
      <c r="C35" s="76">
        <v>31175772540</v>
      </c>
      <c r="D35" s="38">
        <v>4.1782480359839305</v>
      </c>
      <c r="E35" s="91">
        <v>765.21549531397466</v>
      </c>
      <c r="F35" s="76">
        <v>2879065603</v>
      </c>
      <c r="G35" s="58">
        <v>0.38585892894135293</v>
      </c>
      <c r="H35" s="91">
        <v>125.24892899528237</v>
      </c>
      <c r="I35" s="114">
        <v>28296706937</v>
      </c>
      <c r="J35" s="79">
        <v>34927977260</v>
      </c>
      <c r="K35" s="91">
        <v>4.1318956361931676</v>
      </c>
      <c r="L35" s="91">
        <v>12.03564311096299</v>
      </c>
      <c r="M35" s="76">
        <v>2997495852</v>
      </c>
      <c r="N35" s="91">
        <v>0.35459654414542308</v>
      </c>
      <c r="O35" s="91">
        <v>4.1134960202572346</v>
      </c>
      <c r="P35" s="115">
        <v>31930481408</v>
      </c>
    </row>
    <row r="36" spans="1:16" x14ac:dyDescent="0.2">
      <c r="A36" s="1" t="s">
        <v>291</v>
      </c>
      <c r="B36" s="1" t="s">
        <v>15</v>
      </c>
      <c r="C36" s="76">
        <v>46718204</v>
      </c>
      <c r="D36" s="38">
        <v>6.2612800968202273E-3</v>
      </c>
      <c r="E36" s="91">
        <v>-42.835301830686632</v>
      </c>
      <c r="F36" s="76">
        <v>16567850443</v>
      </c>
      <c r="G36" s="58">
        <v>2.2204610482425671</v>
      </c>
      <c r="H36" s="91">
        <v>-1.4187565003851099</v>
      </c>
      <c r="I36" s="114">
        <v>-16521132239</v>
      </c>
      <c r="J36" s="79">
        <v>218253881</v>
      </c>
      <c r="K36" s="91">
        <v>2.5818908772563799E-2</v>
      </c>
      <c r="L36" s="91">
        <v>367.17095759931181</v>
      </c>
      <c r="M36" s="76">
        <v>41082603351</v>
      </c>
      <c r="N36" s="91">
        <v>4.859973088216897</v>
      </c>
      <c r="O36" s="91">
        <v>147.96580275963086</v>
      </c>
      <c r="P36" s="115">
        <v>-40864349470</v>
      </c>
    </row>
    <row r="37" spans="1:16" x14ac:dyDescent="0.2">
      <c r="A37" s="3" t="s">
        <v>16</v>
      </c>
      <c r="B37" s="1"/>
      <c r="C37" s="76">
        <v>4489040793</v>
      </c>
      <c r="D37" s="38">
        <v>0.60163147048685761</v>
      </c>
      <c r="E37" s="91">
        <v>-45.793018380634933</v>
      </c>
      <c r="F37" s="76">
        <v>19593822269</v>
      </c>
      <c r="G37" s="58">
        <v>2.6260086837568215</v>
      </c>
      <c r="H37" s="91">
        <v>32.807811186790524</v>
      </c>
      <c r="I37" s="114">
        <v>-15104781476</v>
      </c>
      <c r="J37" s="79">
        <v>27018662381</v>
      </c>
      <c r="K37" s="91">
        <v>3.1962427241866114</v>
      </c>
      <c r="L37" s="91">
        <v>501.8805269743068</v>
      </c>
      <c r="M37" s="76">
        <v>17392657870</v>
      </c>
      <c r="N37" s="91">
        <v>2.0575095608858565</v>
      </c>
      <c r="O37" s="91">
        <v>-11.233971446615254</v>
      </c>
      <c r="P37" s="115">
        <v>9626004511</v>
      </c>
    </row>
    <row r="38" spans="1:16" x14ac:dyDescent="0.2">
      <c r="A38" s="1" t="s">
        <v>17</v>
      </c>
      <c r="B38" s="1" t="s">
        <v>18</v>
      </c>
      <c r="C38" s="76">
        <v>31470951119</v>
      </c>
      <c r="D38" s="38">
        <v>4.2178085413856445</v>
      </c>
      <c r="E38" s="91">
        <v>5.621022081889504</v>
      </c>
      <c r="F38" s="76">
        <v>13192750994</v>
      </c>
      <c r="G38" s="58">
        <v>1.7681225335853554</v>
      </c>
      <c r="H38" s="91">
        <v>-13.369028941726668</v>
      </c>
      <c r="I38" s="114">
        <v>18278200125</v>
      </c>
      <c r="J38" s="79">
        <v>19741998505</v>
      </c>
      <c r="K38" s="91">
        <v>2.335430903007337</v>
      </c>
      <c r="L38" s="91">
        <v>-37.269139307705458</v>
      </c>
      <c r="M38" s="76">
        <v>14010608384</v>
      </c>
      <c r="N38" s="91">
        <v>1.6574212474811092</v>
      </c>
      <c r="O38" s="91">
        <v>6.199293766493108</v>
      </c>
      <c r="P38" s="115">
        <v>5731390121</v>
      </c>
    </row>
    <row r="39" spans="1:16" x14ac:dyDescent="0.2">
      <c r="A39" s="1" t="s">
        <v>19</v>
      </c>
      <c r="B39" s="1" t="s">
        <v>20</v>
      </c>
      <c r="C39" s="76">
        <v>122220457265</v>
      </c>
      <c r="D39" s="38">
        <v>16.380264029362337</v>
      </c>
      <c r="E39" s="91">
        <v>12.093654802978083</v>
      </c>
      <c r="F39" s="76">
        <v>115012589199</v>
      </c>
      <c r="G39" s="58">
        <v>15.414249135849911</v>
      </c>
      <c r="H39" s="91">
        <v>8.5790784773329687</v>
      </c>
      <c r="I39" s="114">
        <v>7207868066</v>
      </c>
      <c r="J39" s="79">
        <v>136451861778</v>
      </c>
      <c r="K39" s="91">
        <v>16.1419268008007</v>
      </c>
      <c r="L39" s="91">
        <v>11.644044566240886</v>
      </c>
      <c r="M39" s="76">
        <v>135626506814</v>
      </c>
      <c r="N39" s="91">
        <v>16.044289295236723</v>
      </c>
      <c r="O39" s="91">
        <v>17.923183678034469</v>
      </c>
      <c r="P39" s="115">
        <v>825354963.99998701</v>
      </c>
    </row>
    <row r="40" spans="1:16" x14ac:dyDescent="0.2">
      <c r="A40" s="1" t="s">
        <v>21</v>
      </c>
      <c r="B40" s="1" t="s">
        <v>22</v>
      </c>
      <c r="C40" s="76">
        <v>93118938512</v>
      </c>
      <c r="D40" s="38">
        <v>12.48001220984891</v>
      </c>
      <c r="E40" s="91">
        <v>-15.81749355403883</v>
      </c>
      <c r="F40" s="76">
        <v>137055362774</v>
      </c>
      <c r="G40" s="58">
        <v>18.368471850915377</v>
      </c>
      <c r="H40" s="91">
        <v>26.462609360008816</v>
      </c>
      <c r="I40" s="114">
        <v>-43936424262</v>
      </c>
      <c r="J40" s="79">
        <v>156244044795</v>
      </c>
      <c r="K40" s="91">
        <v>18.483294410780609</v>
      </c>
      <c r="L40" s="91">
        <v>67.789761451012694</v>
      </c>
      <c r="M40" s="76">
        <v>193155516080</v>
      </c>
      <c r="N40" s="91">
        <v>22.849832615746251</v>
      </c>
      <c r="O40" s="91">
        <v>40.932475877290145</v>
      </c>
      <c r="P40" s="115">
        <v>-36911471285</v>
      </c>
    </row>
    <row r="41" spans="1:16" x14ac:dyDescent="0.2">
      <c r="A41" s="1" t="s">
        <v>23</v>
      </c>
      <c r="B41" s="1" t="s">
        <v>24</v>
      </c>
      <c r="C41" s="76">
        <v>119756234257</v>
      </c>
      <c r="D41" s="38">
        <v>16.050003249771649</v>
      </c>
      <c r="E41" s="91">
        <v>60.527486725325311</v>
      </c>
      <c r="F41" s="76">
        <v>58670964829</v>
      </c>
      <c r="G41" s="58">
        <v>7.8632163245200379</v>
      </c>
      <c r="H41" s="91">
        <v>7.798170982208541</v>
      </c>
      <c r="I41" s="114">
        <v>61085269428</v>
      </c>
      <c r="J41" s="79">
        <v>114809831961</v>
      </c>
      <c r="K41" s="91">
        <v>13.581726767069213</v>
      </c>
      <c r="L41" s="91">
        <v>-4.1303923145954098</v>
      </c>
      <c r="M41" s="76">
        <v>60886639230</v>
      </c>
      <c r="N41" s="91">
        <v>7.2027428632408794</v>
      </c>
      <c r="O41" s="91">
        <v>3.7764410513065672</v>
      </c>
      <c r="P41" s="115">
        <v>53923192731</v>
      </c>
    </row>
    <row r="42" spans="1:16" x14ac:dyDescent="0.2">
      <c r="A42" s="1" t="s">
        <v>25</v>
      </c>
      <c r="B42" s="1" t="s">
        <v>26</v>
      </c>
      <c r="C42" s="76">
        <v>8221127885</v>
      </c>
      <c r="D42" s="38">
        <v>1.1018142820679553</v>
      </c>
      <c r="E42" s="91">
        <v>-8.2915349715871436</v>
      </c>
      <c r="F42" s="76">
        <v>36328944800</v>
      </c>
      <c r="G42" s="58">
        <v>4.868887918181116</v>
      </c>
      <c r="H42" s="91">
        <v>29.221664223620468</v>
      </c>
      <c r="I42" s="114">
        <v>-28107816915</v>
      </c>
      <c r="J42" s="79">
        <v>10551160267</v>
      </c>
      <c r="K42" s="91">
        <v>1.2481768623320515</v>
      </c>
      <c r="L42" s="91">
        <v>28.342003853890919</v>
      </c>
      <c r="M42" s="76">
        <v>44377297343</v>
      </c>
      <c r="N42" s="91">
        <v>5.2497274569511783</v>
      </c>
      <c r="O42" s="91">
        <v>22.15410490810623</v>
      </c>
      <c r="P42" s="115">
        <v>-33826137076</v>
      </c>
    </row>
    <row r="43" spans="1:16" x14ac:dyDescent="0.2">
      <c r="A43" s="1" t="s">
        <v>27</v>
      </c>
      <c r="B43" s="1" t="s">
        <v>28</v>
      </c>
      <c r="C43" s="76">
        <v>107486804749</v>
      </c>
      <c r="D43" s="38">
        <v>14.405626364526247</v>
      </c>
      <c r="E43" s="91">
        <v>-3.7231010260850961</v>
      </c>
      <c r="F43" s="76">
        <v>70755332146</v>
      </c>
      <c r="G43" s="58">
        <v>9.4827907534642009</v>
      </c>
      <c r="H43" s="91">
        <v>18.868174543620064</v>
      </c>
      <c r="I43" s="114">
        <v>36731472603</v>
      </c>
      <c r="J43" s="79">
        <v>103849447608</v>
      </c>
      <c r="K43" s="91">
        <v>12.285139680389443</v>
      </c>
      <c r="L43" s="91">
        <v>-3.3840034127852747</v>
      </c>
      <c r="M43" s="76">
        <v>73834494422</v>
      </c>
      <c r="N43" s="91">
        <v>8.7344429662168945</v>
      </c>
      <c r="O43" s="91">
        <v>4.3518448470375448</v>
      </c>
      <c r="P43" s="115">
        <v>30014953186</v>
      </c>
    </row>
    <row r="44" spans="1:16" x14ac:dyDescent="0.2">
      <c r="A44" s="1" t="s">
        <v>29</v>
      </c>
      <c r="B44" s="1" t="s">
        <v>30</v>
      </c>
      <c r="C44" s="76">
        <v>5215330054</v>
      </c>
      <c r="D44" s="38">
        <v>0.69897041130816073</v>
      </c>
      <c r="E44" s="91">
        <v>-50.875189008370747</v>
      </c>
      <c r="F44" s="76">
        <v>36302888544</v>
      </c>
      <c r="G44" s="58">
        <v>4.8653957994110879</v>
      </c>
      <c r="H44" s="91">
        <v>74.75405465314347</v>
      </c>
      <c r="I44" s="114">
        <v>-31087558490</v>
      </c>
      <c r="J44" s="79">
        <v>161194475</v>
      </c>
      <c r="K44" s="91">
        <v>1.9068918388059804E-2</v>
      </c>
      <c r="L44" s="91">
        <v>-96.909218144758285</v>
      </c>
      <c r="M44" s="76">
        <v>30666354560</v>
      </c>
      <c r="N44" s="91">
        <v>3.627755928755906</v>
      </c>
      <c r="O44" s="91">
        <v>-15.526406327607745</v>
      </c>
      <c r="P44" s="115">
        <v>-30505160085</v>
      </c>
    </row>
    <row r="45" spans="1:16" x14ac:dyDescent="0.2">
      <c r="A45" s="1" t="s">
        <v>31</v>
      </c>
      <c r="B45" s="1" t="s">
        <v>32</v>
      </c>
      <c r="C45" s="76">
        <v>4422877017</v>
      </c>
      <c r="D45" s="38">
        <v>0.59276405054495929</v>
      </c>
      <c r="E45" s="91">
        <v>-46.017996865124331</v>
      </c>
      <c r="F45" s="76">
        <v>17597760841</v>
      </c>
      <c r="G45" s="58">
        <v>2.3584919853159527</v>
      </c>
      <c r="H45" s="91">
        <v>81.125442254672706</v>
      </c>
      <c r="I45" s="114">
        <v>-13174883824</v>
      </c>
      <c r="J45" s="79">
        <v>5950489945</v>
      </c>
      <c r="K45" s="91">
        <v>0.70392863731945821</v>
      </c>
      <c r="L45" s="91">
        <v>34.538896788863617</v>
      </c>
      <c r="M45" s="76">
        <v>13416956576</v>
      </c>
      <c r="N45" s="91">
        <v>1.5871936675490046</v>
      </c>
      <c r="O45" s="91">
        <v>-23.757592245823609</v>
      </c>
      <c r="P45" s="115">
        <v>-7466466631</v>
      </c>
    </row>
    <row r="46" spans="1:16" x14ac:dyDescent="0.2">
      <c r="A46" s="1" t="s">
        <v>292</v>
      </c>
      <c r="B46" s="3" t="s">
        <v>293</v>
      </c>
      <c r="C46" s="76">
        <v>18652735896</v>
      </c>
      <c r="D46" s="38">
        <v>2.4998821448031059</v>
      </c>
      <c r="E46" s="91">
        <v>11.086653685172344</v>
      </c>
      <c r="F46" s="76">
        <v>134285481565</v>
      </c>
      <c r="G46" s="58">
        <v>17.997246063116084</v>
      </c>
      <c r="H46" s="91">
        <v>44.241780376432935</v>
      </c>
      <c r="I46" s="114">
        <v>-115632745669</v>
      </c>
      <c r="J46" s="79">
        <v>17852293809</v>
      </c>
      <c r="K46" s="91">
        <v>2.1118833860992217</v>
      </c>
      <c r="L46" s="91">
        <v>-4.2912851576462412</v>
      </c>
      <c r="M46" s="76">
        <v>137798141897</v>
      </c>
      <c r="N46" s="91">
        <v>16.30118849830416</v>
      </c>
      <c r="O46" s="91">
        <v>2.6158154188096194</v>
      </c>
      <c r="P46" s="115">
        <v>-119945848088</v>
      </c>
    </row>
    <row r="47" spans="1:16" x14ac:dyDescent="0.2">
      <c r="A47" s="1" t="s">
        <v>33</v>
      </c>
      <c r="B47" s="1"/>
      <c r="C47" s="76">
        <v>1693529013</v>
      </c>
      <c r="D47" s="38">
        <v>0.2269706151906975</v>
      </c>
      <c r="E47" s="91">
        <v>-32.711468250648089</v>
      </c>
      <c r="F47" s="76">
        <v>6029879459</v>
      </c>
      <c r="G47" s="58">
        <v>0.80813817763332307</v>
      </c>
      <c r="H47" s="91">
        <v>39.634515522102021</v>
      </c>
      <c r="I47" s="114">
        <v>-4336350446</v>
      </c>
      <c r="J47" s="79">
        <v>1587616873</v>
      </c>
      <c r="K47" s="91">
        <v>0.18781125459010742</v>
      </c>
      <c r="L47" s="91">
        <v>-6.2539312398541158</v>
      </c>
      <c r="M47" s="76">
        <v>13618488058</v>
      </c>
      <c r="N47" s="91">
        <v>1.6110343567716516</v>
      </c>
      <c r="O47" s="91">
        <v>125.85008789310859</v>
      </c>
      <c r="P47" s="115">
        <v>-12030871185</v>
      </c>
    </row>
    <row r="48" spans="1:16" x14ac:dyDescent="0.2">
      <c r="A48"/>
      <c r="B48"/>
      <c r="C48" s="95"/>
      <c r="D48" s="91"/>
      <c r="E48" s="91"/>
      <c r="F48" s="95"/>
      <c r="G48" s="91"/>
      <c r="H48" s="91"/>
      <c r="I48" s="113"/>
      <c r="J48" s="95"/>
      <c r="K48" s="91"/>
      <c r="L48" s="91"/>
      <c r="M48" s="95"/>
      <c r="N48" s="91"/>
      <c r="O48" s="91"/>
      <c r="P48" s="115"/>
    </row>
    <row r="49" spans="1:16" s="109" customFormat="1" x14ac:dyDescent="0.2">
      <c r="A49" s="93"/>
      <c r="B49" s="93" t="s">
        <v>295</v>
      </c>
      <c r="C49" s="111">
        <v>218879307.81</v>
      </c>
      <c r="D49" s="87">
        <v>100</v>
      </c>
      <c r="E49" s="87">
        <v>9.4473907410514748</v>
      </c>
      <c r="F49" s="111">
        <v>218879307.81</v>
      </c>
      <c r="G49" s="87">
        <v>100</v>
      </c>
      <c r="H49" s="87">
        <v>9.4473907410514979</v>
      </c>
      <c r="I49" s="112">
        <v>0</v>
      </c>
      <c r="J49" s="94">
        <v>175382169</v>
      </c>
      <c r="K49" s="87">
        <v>100</v>
      </c>
      <c r="L49" s="87">
        <v>-19.872659158698557</v>
      </c>
      <c r="M49" s="94">
        <v>175382169</v>
      </c>
      <c r="N49" s="87">
        <v>100</v>
      </c>
      <c r="O49" s="87">
        <v>-19.872659158698557</v>
      </c>
      <c r="P49" s="112">
        <v>0</v>
      </c>
    </row>
    <row r="50" spans="1:16" x14ac:dyDescent="0.2">
      <c r="A50"/>
      <c r="B50"/>
      <c r="C50" s="95"/>
      <c r="D50" s="91"/>
      <c r="E50" s="91"/>
      <c r="F50" s="95"/>
      <c r="G50" s="91"/>
      <c r="H50" s="91"/>
      <c r="I50" s="113"/>
      <c r="J50" s="95"/>
      <c r="K50" s="91"/>
      <c r="L50" s="91"/>
      <c r="M50" s="95"/>
      <c r="N50" s="91"/>
      <c r="O50" s="91"/>
      <c r="P50" s="113"/>
    </row>
    <row r="51" spans="1:16" x14ac:dyDescent="0.2">
      <c r="A51" t="s">
        <v>38</v>
      </c>
      <c r="B51" s="1"/>
      <c r="C51" s="95" t="s">
        <v>230</v>
      </c>
      <c r="D51" s="91" t="s">
        <v>34</v>
      </c>
      <c r="E51" s="91" t="s">
        <v>34</v>
      </c>
      <c r="F51" s="76">
        <v>201290382.81</v>
      </c>
      <c r="G51" s="38">
        <v>91.96409876475478</v>
      </c>
      <c r="H51" s="91">
        <v>25.36330568152534</v>
      </c>
      <c r="I51" s="114">
        <v>-201290382.81</v>
      </c>
      <c r="J51" s="95" t="s">
        <v>230</v>
      </c>
      <c r="K51" s="91" t="s">
        <v>34</v>
      </c>
      <c r="L51" s="91" t="s">
        <v>34</v>
      </c>
      <c r="M51" s="79">
        <v>144162266</v>
      </c>
      <c r="N51" s="91">
        <v>82.198929812528419</v>
      </c>
      <c r="O51" s="91">
        <v>-28.380946974463161</v>
      </c>
      <c r="P51" s="113">
        <v>-144162270</v>
      </c>
    </row>
    <row r="52" spans="1:16" x14ac:dyDescent="0.2">
      <c r="A52" t="s">
        <v>290</v>
      </c>
      <c r="B52" s="1"/>
      <c r="C52" s="95" t="s">
        <v>230</v>
      </c>
      <c r="D52" s="91" t="s">
        <v>34</v>
      </c>
      <c r="E52" s="91" t="s">
        <v>34</v>
      </c>
      <c r="F52" s="95" t="s">
        <v>230</v>
      </c>
      <c r="G52" s="91" t="s">
        <v>34</v>
      </c>
      <c r="H52" s="91" t="s">
        <v>34</v>
      </c>
      <c r="I52" s="95" t="s">
        <v>230</v>
      </c>
      <c r="J52" s="95" t="s">
        <v>230</v>
      </c>
      <c r="K52" s="91" t="s">
        <v>34</v>
      </c>
      <c r="L52" s="91" t="s">
        <v>34</v>
      </c>
      <c r="M52" s="95" t="s">
        <v>230</v>
      </c>
      <c r="N52" s="91" t="s">
        <v>34</v>
      </c>
      <c r="O52" s="91" t="s">
        <v>34</v>
      </c>
      <c r="P52" s="95" t="s">
        <v>230</v>
      </c>
    </row>
    <row r="53" spans="1:16" x14ac:dyDescent="0.2">
      <c r="A53" s="1" t="s">
        <v>9</v>
      </c>
      <c r="B53" s="1" t="s">
        <v>10</v>
      </c>
      <c r="C53" s="95" t="s">
        <v>230</v>
      </c>
      <c r="D53" s="91" t="s">
        <v>34</v>
      </c>
      <c r="E53" s="91" t="s">
        <v>34</v>
      </c>
      <c r="F53" s="95" t="s">
        <v>230</v>
      </c>
      <c r="G53" s="91" t="s">
        <v>34</v>
      </c>
      <c r="H53" s="91" t="s">
        <v>34</v>
      </c>
      <c r="I53" s="95" t="s">
        <v>230</v>
      </c>
      <c r="J53" s="95" t="s">
        <v>230</v>
      </c>
      <c r="K53" s="91" t="s">
        <v>34</v>
      </c>
      <c r="L53" s="91" t="s">
        <v>34</v>
      </c>
      <c r="M53" s="79">
        <v>2400</v>
      </c>
      <c r="N53" s="91">
        <v>1.3684401405709605E-3</v>
      </c>
      <c r="O53" s="91" t="s">
        <v>34</v>
      </c>
      <c r="P53" s="113">
        <v>-2400</v>
      </c>
    </row>
    <row r="54" spans="1:16" x14ac:dyDescent="0.2">
      <c r="A54" s="1" t="s">
        <v>11</v>
      </c>
      <c r="B54" s="1" t="s">
        <v>12</v>
      </c>
      <c r="C54" s="95" t="s">
        <v>230</v>
      </c>
      <c r="D54" s="91" t="s">
        <v>34</v>
      </c>
      <c r="E54" s="91" t="s">
        <v>34</v>
      </c>
      <c r="F54" s="95" t="s">
        <v>230</v>
      </c>
      <c r="G54" s="91" t="s">
        <v>34</v>
      </c>
      <c r="H54" s="91" t="s">
        <v>34</v>
      </c>
      <c r="I54" s="95" t="s">
        <v>230</v>
      </c>
      <c r="J54" s="95" t="s">
        <v>230</v>
      </c>
      <c r="K54" s="91" t="s">
        <v>34</v>
      </c>
      <c r="L54" s="91" t="s">
        <v>34</v>
      </c>
      <c r="M54" s="95" t="s">
        <v>230</v>
      </c>
      <c r="N54" s="91" t="s">
        <v>34</v>
      </c>
      <c r="O54" s="91" t="s">
        <v>34</v>
      </c>
      <c r="P54" s="95" t="s">
        <v>230</v>
      </c>
    </row>
    <row r="55" spans="1:16" x14ac:dyDescent="0.2">
      <c r="A55" s="1" t="s">
        <v>13</v>
      </c>
      <c r="B55" s="1" t="s">
        <v>14</v>
      </c>
      <c r="C55" s="95" t="s">
        <v>230</v>
      </c>
      <c r="D55" s="91" t="s">
        <v>34</v>
      </c>
      <c r="E55" s="91" t="s">
        <v>34</v>
      </c>
      <c r="F55" s="95" t="s">
        <v>230</v>
      </c>
      <c r="G55" s="91" t="s">
        <v>34</v>
      </c>
      <c r="H55" s="91" t="s">
        <v>34</v>
      </c>
      <c r="I55" s="95" t="s">
        <v>230</v>
      </c>
      <c r="J55" s="95" t="s">
        <v>230</v>
      </c>
      <c r="K55" s="91" t="s">
        <v>34</v>
      </c>
      <c r="L55" s="91" t="s">
        <v>34</v>
      </c>
      <c r="M55" s="95" t="s">
        <v>230</v>
      </c>
      <c r="N55" s="91" t="s">
        <v>34</v>
      </c>
      <c r="O55" s="91" t="s">
        <v>34</v>
      </c>
      <c r="P55" s="95" t="s">
        <v>230</v>
      </c>
    </row>
    <row r="56" spans="1:16" x14ac:dyDescent="0.2">
      <c r="A56" s="1" t="s">
        <v>291</v>
      </c>
      <c r="B56" s="1" t="s">
        <v>15</v>
      </c>
      <c r="C56" s="95" t="s">
        <v>230</v>
      </c>
      <c r="D56" s="91" t="s">
        <v>34</v>
      </c>
      <c r="E56" s="91" t="s">
        <v>34</v>
      </c>
      <c r="F56" s="95" t="s">
        <v>230</v>
      </c>
      <c r="G56" s="91" t="s">
        <v>34</v>
      </c>
      <c r="H56" s="91" t="s">
        <v>34</v>
      </c>
      <c r="I56" s="95" t="s">
        <v>230</v>
      </c>
      <c r="J56" s="95" t="s">
        <v>230</v>
      </c>
      <c r="K56" s="91" t="s">
        <v>34</v>
      </c>
      <c r="L56" s="91" t="s">
        <v>34</v>
      </c>
      <c r="M56" s="95" t="s">
        <v>230</v>
      </c>
      <c r="N56" s="91" t="s">
        <v>34</v>
      </c>
      <c r="O56" s="91" t="s">
        <v>34</v>
      </c>
      <c r="P56" s="95" t="s">
        <v>230</v>
      </c>
    </row>
    <row r="57" spans="1:16" x14ac:dyDescent="0.2">
      <c r="A57" s="3" t="s">
        <v>16</v>
      </c>
      <c r="B57" s="1"/>
      <c r="C57" s="76">
        <v>34382104</v>
      </c>
      <c r="D57" s="91">
        <v>15.708247775456998</v>
      </c>
      <c r="E57" s="91">
        <v>94.602207733917297</v>
      </c>
      <c r="F57" s="76">
        <v>537300</v>
      </c>
      <c r="G57" s="38">
        <v>0.24547774998740754</v>
      </c>
      <c r="H57" s="91">
        <v>-79.231652307014386</v>
      </c>
      <c r="I57" s="115">
        <v>33844804</v>
      </c>
      <c r="J57" s="79">
        <v>45489847</v>
      </c>
      <c r="K57" s="91">
        <v>25.93755525967979</v>
      </c>
      <c r="L57" s="91">
        <v>32.306757608551237</v>
      </c>
      <c r="M57" s="79">
        <v>1600410</v>
      </c>
      <c r="N57" s="91">
        <v>0.912527202237988</v>
      </c>
      <c r="O57" s="91">
        <v>197.86152987158013</v>
      </c>
      <c r="P57" s="115">
        <v>43889437</v>
      </c>
    </row>
    <row r="58" spans="1:16" x14ac:dyDescent="0.2">
      <c r="A58" s="1" t="s">
        <v>17</v>
      </c>
      <c r="B58" s="1" t="s">
        <v>18</v>
      </c>
      <c r="C58" s="76">
        <v>767862.47</v>
      </c>
      <c r="D58" s="91">
        <v>0.35081546889144466</v>
      </c>
      <c r="E58" s="91">
        <v>179.32428883230264</v>
      </c>
      <c r="F58" s="76">
        <v>22000</v>
      </c>
      <c r="G58" s="38">
        <v>1.0051201376741051E-2</v>
      </c>
      <c r="H58" s="91">
        <v>-96.47661755285074</v>
      </c>
      <c r="I58" s="115">
        <v>745862.47</v>
      </c>
      <c r="J58" s="79">
        <v>768718</v>
      </c>
      <c r="K58" s="91">
        <v>0.43831023665809488</v>
      </c>
      <c r="L58" s="91">
        <v>0.1114170874896514</v>
      </c>
      <c r="M58" s="79">
        <v>23700</v>
      </c>
      <c r="N58" s="91">
        <v>1.3513346388138234E-2</v>
      </c>
      <c r="O58" s="91">
        <v>7.727272727272716</v>
      </c>
      <c r="P58" s="115">
        <v>745018</v>
      </c>
    </row>
    <row r="59" spans="1:16" x14ac:dyDescent="0.2">
      <c r="A59" s="1" t="s">
        <v>19</v>
      </c>
      <c r="B59" s="1" t="s">
        <v>20</v>
      </c>
      <c r="C59" s="76">
        <v>8660870</v>
      </c>
      <c r="D59" s="91">
        <v>3.9569158394443305</v>
      </c>
      <c r="E59" s="91">
        <v>2.9591236276963029</v>
      </c>
      <c r="F59" s="76">
        <v>1045758</v>
      </c>
      <c r="G59" s="38">
        <v>0.4777783749699076</v>
      </c>
      <c r="H59" s="91">
        <v>-88.649971824577818</v>
      </c>
      <c r="I59" s="115">
        <v>7615112</v>
      </c>
      <c r="J59" s="79">
        <v>4990520</v>
      </c>
      <c r="K59" s="91">
        <v>2.8455116209675797</v>
      </c>
      <c r="L59" s="91">
        <v>-42.378537029189914</v>
      </c>
      <c r="M59" s="79">
        <v>5243450</v>
      </c>
      <c r="N59" s="91">
        <v>2.9897281062820014</v>
      </c>
      <c r="O59" s="91">
        <v>401.40185396621393</v>
      </c>
      <c r="P59" s="115">
        <v>-252929.99999999901</v>
      </c>
    </row>
    <row r="60" spans="1:16" x14ac:dyDescent="0.2">
      <c r="A60" s="1" t="s">
        <v>21</v>
      </c>
      <c r="B60" s="1" t="s">
        <v>22</v>
      </c>
      <c r="C60" s="76">
        <v>124708668.34</v>
      </c>
      <c r="D60" s="91">
        <v>56.975997223206868</v>
      </c>
      <c r="E60" s="91">
        <v>-7.0082909730982745</v>
      </c>
      <c r="F60" s="76">
        <v>544000</v>
      </c>
      <c r="G60" s="38">
        <v>0.24853879767941506</v>
      </c>
      <c r="H60" s="91">
        <v>-54.460791494883118</v>
      </c>
      <c r="I60" s="115">
        <v>124164668.34</v>
      </c>
      <c r="J60" s="79">
        <v>105412956</v>
      </c>
      <c r="K60" s="91">
        <v>60.104716802766866</v>
      </c>
      <c r="L60" s="91">
        <v>-15.472631210681397</v>
      </c>
      <c r="M60" s="79">
        <v>250802</v>
      </c>
      <c r="N60" s="91">
        <v>0.14300313505644918</v>
      </c>
      <c r="O60" s="91">
        <v>-53.89669117647059</v>
      </c>
      <c r="P60" s="115">
        <v>105162154</v>
      </c>
    </row>
    <row r="61" spans="1:16" x14ac:dyDescent="0.2">
      <c r="A61" s="1" t="s">
        <v>23</v>
      </c>
      <c r="B61" s="1" t="s">
        <v>24</v>
      </c>
      <c r="C61" s="76">
        <v>281158</v>
      </c>
      <c r="D61" s="91">
        <v>0.12845343984917093</v>
      </c>
      <c r="E61" s="91" t="s">
        <v>231</v>
      </c>
      <c r="F61" s="76">
        <v>2259400</v>
      </c>
      <c r="G61" s="38">
        <v>1.0322583813913058</v>
      </c>
      <c r="H61" s="91">
        <v>-44.491396338407419</v>
      </c>
      <c r="I61" s="115">
        <v>-1978242</v>
      </c>
      <c r="J61" s="79">
        <v>29900</v>
      </c>
      <c r="K61" s="91">
        <v>1.7048483417946552E-2</v>
      </c>
      <c r="L61" s="91">
        <v>-89.365410196402024</v>
      </c>
      <c r="M61" s="79">
        <v>2745256</v>
      </c>
      <c r="N61" s="91">
        <v>1.5652993777263635</v>
      </c>
      <c r="O61" s="91">
        <v>21.503762060724085</v>
      </c>
      <c r="P61" s="115">
        <v>-2715356</v>
      </c>
    </row>
    <row r="62" spans="1:16" x14ac:dyDescent="0.2">
      <c r="A62" s="1" t="s">
        <v>25</v>
      </c>
      <c r="B62" s="1" t="s">
        <v>26</v>
      </c>
      <c r="C62" s="76">
        <v>7673493</v>
      </c>
      <c r="D62" s="91">
        <v>3.5058101548187643</v>
      </c>
      <c r="E62" s="91">
        <v>101.32633865673877</v>
      </c>
      <c r="F62" s="76">
        <v>1467777</v>
      </c>
      <c r="G62" s="38">
        <v>0.67058737287040215</v>
      </c>
      <c r="H62" s="91">
        <v>39.277601176638058</v>
      </c>
      <c r="I62" s="115">
        <v>6205716</v>
      </c>
      <c r="J62" s="79">
        <v>9580942</v>
      </c>
      <c r="K62" s="91">
        <v>5.4628940072009247</v>
      </c>
      <c r="L62" s="91">
        <v>24.857636541793916</v>
      </c>
      <c r="M62" s="79">
        <v>2343242</v>
      </c>
      <c r="N62" s="91">
        <v>1.3360776716132414</v>
      </c>
      <c r="O62" s="91">
        <v>59.645640993148149</v>
      </c>
      <c r="P62" s="115">
        <v>7237700</v>
      </c>
    </row>
    <row r="63" spans="1:16" x14ac:dyDescent="0.2">
      <c r="A63" s="1" t="s">
        <v>27</v>
      </c>
      <c r="B63" s="1" t="s">
        <v>28</v>
      </c>
      <c r="C63" s="76">
        <v>3227988</v>
      </c>
      <c r="D63" s="91">
        <v>1.474779883168345</v>
      </c>
      <c r="E63" s="91">
        <v>240.31695560681646</v>
      </c>
      <c r="F63" s="76">
        <v>3217232</v>
      </c>
      <c r="G63" s="38">
        <v>1.4698657594406983</v>
      </c>
      <c r="H63" s="91">
        <v>-50.382522088749802</v>
      </c>
      <c r="I63" s="115">
        <v>10755.9999999999</v>
      </c>
      <c r="J63" s="79">
        <v>2376543</v>
      </c>
      <c r="K63" s="91">
        <v>1.3550653487470552</v>
      </c>
      <c r="L63" s="91">
        <v>-26.376956791660934</v>
      </c>
      <c r="M63" s="79">
        <v>3934288</v>
      </c>
      <c r="N63" s="91">
        <v>2.2432656765694348</v>
      </c>
      <c r="O63" s="91">
        <v>22.287979231836562</v>
      </c>
      <c r="P63" s="115">
        <v>-1557745</v>
      </c>
    </row>
    <row r="64" spans="1:16" x14ac:dyDescent="0.2">
      <c r="A64" s="1" t="s">
        <v>29</v>
      </c>
      <c r="B64" s="1" t="s">
        <v>30</v>
      </c>
      <c r="C64" s="76">
        <v>20178558</v>
      </c>
      <c r="D64" s="91">
        <v>9.2190340886476871</v>
      </c>
      <c r="E64" s="91">
        <v>-29.599424195176351</v>
      </c>
      <c r="F64" s="76">
        <v>6301828</v>
      </c>
      <c r="G64" s="38">
        <v>2.8791337395266048</v>
      </c>
      <c r="H64" s="91">
        <v>-22.079127084350592</v>
      </c>
      <c r="I64" s="115">
        <v>13876730</v>
      </c>
      <c r="J64" s="95" t="s">
        <v>230</v>
      </c>
      <c r="K64" s="91" t="s">
        <v>34</v>
      </c>
      <c r="L64" s="91" t="s">
        <v>34</v>
      </c>
      <c r="M64" s="79">
        <v>12485231</v>
      </c>
      <c r="N64" s="91">
        <v>7.1188713602920481</v>
      </c>
      <c r="O64" s="91">
        <v>98.120783366350196</v>
      </c>
      <c r="P64" s="115">
        <v>-12485230</v>
      </c>
    </row>
    <row r="65" spans="1:18" x14ac:dyDescent="0.2">
      <c r="A65" s="1" t="s">
        <v>31</v>
      </c>
      <c r="B65" s="1" t="s">
        <v>32</v>
      </c>
      <c r="C65" s="76">
        <v>18998606</v>
      </c>
      <c r="D65" s="91">
        <v>8.6799461265163984</v>
      </c>
      <c r="E65" s="91">
        <v>212.26444493387726</v>
      </c>
      <c r="F65" s="76">
        <v>1415150</v>
      </c>
      <c r="G65" s="38">
        <v>0.6465435285588681</v>
      </c>
      <c r="H65" s="91">
        <v>-64.278601414417437</v>
      </c>
      <c r="I65" s="115">
        <v>17583456</v>
      </c>
      <c r="J65" s="79">
        <v>6732743</v>
      </c>
      <c r="K65" s="91">
        <v>3.83889824056173</v>
      </c>
      <c r="L65" s="91">
        <v>-64.561910489643296</v>
      </c>
      <c r="M65" s="79">
        <v>173542</v>
      </c>
      <c r="N65" s="91">
        <v>9.8950766197902357E-2</v>
      </c>
      <c r="O65" s="91">
        <v>-87.736847683991087</v>
      </c>
      <c r="P65" s="115">
        <v>6559201</v>
      </c>
    </row>
    <row r="66" spans="1:18" x14ac:dyDescent="0.2">
      <c r="A66" s="1" t="s">
        <v>292</v>
      </c>
      <c r="B66" s="3" t="s">
        <v>293</v>
      </c>
      <c r="C66" s="95" t="s">
        <v>230</v>
      </c>
      <c r="D66" s="91" t="s">
        <v>34</v>
      </c>
      <c r="E66" s="91" t="s">
        <v>34</v>
      </c>
      <c r="F66" s="76">
        <v>773880</v>
      </c>
      <c r="G66" s="38">
        <v>0.35356471461056194</v>
      </c>
      <c r="H66" s="91">
        <v>-61.407498279524852</v>
      </c>
      <c r="I66" s="115">
        <v>-773880</v>
      </c>
      <c r="J66" s="95" t="s">
        <v>230</v>
      </c>
      <c r="K66" s="91" t="s">
        <v>34</v>
      </c>
      <c r="L66" s="91" t="s">
        <v>34</v>
      </c>
      <c r="M66" s="79">
        <v>2370882</v>
      </c>
      <c r="N66" s="91">
        <v>1.3518375405654834</v>
      </c>
      <c r="O66" s="91">
        <v>206.36300201581642</v>
      </c>
      <c r="P66" s="113">
        <v>-2370880</v>
      </c>
    </row>
    <row r="67" spans="1:18" x14ac:dyDescent="0.2">
      <c r="A67" s="1" t="s">
        <v>33</v>
      </c>
      <c r="B67" s="1"/>
      <c r="C67" s="95" t="s">
        <v>230</v>
      </c>
      <c r="D67" s="91" t="s">
        <v>34</v>
      </c>
      <c r="E67" s="91" t="s">
        <v>34</v>
      </c>
      <c r="F67" s="76">
        <v>4600</v>
      </c>
      <c r="G67" s="38">
        <v>2.1016148333185829E-3</v>
      </c>
      <c r="H67" s="91">
        <v>-75.916230366492158</v>
      </c>
      <c r="I67" s="115">
        <v>-4600</v>
      </c>
      <c r="J67" s="95" t="s">
        <v>230</v>
      </c>
      <c r="K67" s="91" t="s">
        <v>34</v>
      </c>
      <c r="L67" s="91" t="s">
        <v>34</v>
      </c>
      <c r="M67" s="79">
        <v>46700</v>
      </c>
      <c r="N67" s="91">
        <v>2.662756440194328E-2</v>
      </c>
      <c r="O67" s="91">
        <v>915.21739130434798</v>
      </c>
      <c r="P67" s="113">
        <v>-46700</v>
      </c>
    </row>
    <row r="68" spans="1:18" x14ac:dyDescent="0.2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</row>
    <row r="70" spans="1:18" s="6" customFormat="1" ht="12" x14ac:dyDescent="0.2">
      <c r="A70" s="29" t="s">
        <v>255</v>
      </c>
    </row>
    <row r="71" spans="1:18" s="6" customFormat="1" ht="12" x14ac:dyDescent="0.2">
      <c r="A71" s="29" t="s">
        <v>256</v>
      </c>
    </row>
    <row r="72" spans="1:18" s="6" customFormat="1" ht="12" x14ac:dyDescent="0.2">
      <c r="A72" s="30" t="s">
        <v>257</v>
      </c>
      <c r="B72" s="29"/>
    </row>
    <row r="73" spans="1:18" s="6" customFormat="1" ht="12" x14ac:dyDescent="0.2">
      <c r="A73" s="29" t="s">
        <v>297</v>
      </c>
    </row>
    <row r="74" spans="1:18" s="6" customFormat="1" ht="12" x14ac:dyDescent="0.2">
      <c r="A74" s="31" t="s">
        <v>298</v>
      </c>
      <c r="B74" s="32"/>
      <c r="C74" s="32"/>
    </row>
    <row r="75" spans="1:18" s="6" customFormat="1" ht="12" x14ac:dyDescent="0.2">
      <c r="A75" s="30" t="s">
        <v>260</v>
      </c>
      <c r="B75" s="29"/>
    </row>
    <row r="76" spans="1:18" s="81" customFormat="1" ht="12" x14ac:dyDescent="0.2">
      <c r="A76" s="30" t="s">
        <v>254</v>
      </c>
      <c r="B76" s="29"/>
      <c r="C76" s="6"/>
      <c r="M76" s="82"/>
      <c r="O76" s="82"/>
      <c r="R76" s="116"/>
    </row>
    <row r="77" spans="1:18" s="4" customFormat="1" ht="12" x14ac:dyDescent="0.2">
      <c r="A77" s="7" t="s">
        <v>261</v>
      </c>
      <c r="B77" s="7"/>
      <c r="C77" s="5"/>
      <c r="D77" s="5"/>
      <c r="E77" s="5"/>
      <c r="F77" s="5"/>
      <c r="G77" s="5"/>
      <c r="H77" s="5"/>
      <c r="I77" s="5"/>
      <c r="J77" s="8"/>
      <c r="K77" s="5"/>
      <c r="L77" s="5"/>
      <c r="O77" s="82"/>
    </row>
    <row r="78" spans="1:18" s="6" customFormat="1" ht="12" x14ac:dyDescent="0.2">
      <c r="A78" s="83" t="s">
        <v>288</v>
      </c>
      <c r="B78" s="84"/>
      <c r="C78" s="81"/>
      <c r="O78" s="117"/>
    </row>
    <row r="79" spans="1:18" customFormat="1" x14ac:dyDescent="0.2">
      <c r="A79" s="6" t="s">
        <v>7</v>
      </c>
      <c r="B79" s="6"/>
      <c r="C79" s="6"/>
    </row>
  </sheetData>
  <mergeCells count="10">
    <mergeCell ref="A1:P1"/>
    <mergeCell ref="A2:P2"/>
    <mergeCell ref="J4:P4"/>
    <mergeCell ref="J5:L5"/>
    <mergeCell ref="M5:O5"/>
    <mergeCell ref="C4:I4"/>
    <mergeCell ref="A3:I3"/>
    <mergeCell ref="A4:B7"/>
    <mergeCell ref="C5:E5"/>
    <mergeCell ref="F5:H5"/>
  </mergeCells>
  <printOptions horizontalCentered="1"/>
  <pageMargins left="0.19685039370078741" right="0.19685039370078741" top="0.35433070866141736" bottom="0.35433070866141736" header="0.11811023622047245" footer="0.11811023622047245"/>
  <pageSetup paperSize="9" scale="51" firstPageNumber="1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B17EB-31DA-47C3-925B-F79F70B492F3}">
  <sheetPr>
    <pageSetUpPr fitToPage="1"/>
  </sheetPr>
  <dimension ref="A1:H169"/>
  <sheetViews>
    <sheetView tabSelected="1" topLeftCell="A148" zoomScale="80" zoomScaleNormal="80" workbookViewId="0">
      <selection activeCell="I17" sqref="I17"/>
    </sheetView>
  </sheetViews>
  <sheetFormatPr defaultColWidth="9.140625" defaultRowHeight="12.75" x14ac:dyDescent="0.2"/>
  <cols>
    <col min="1" max="1" width="8.85546875" style="118" customWidth="1"/>
    <col min="2" max="2" width="54.5703125" style="118" customWidth="1"/>
    <col min="3" max="3" width="17.28515625" style="118" customWidth="1"/>
    <col min="4" max="5" width="17.28515625" style="121" customWidth="1"/>
    <col min="6" max="6" width="17.28515625" style="118" customWidth="1"/>
    <col min="7" max="7" width="15.42578125" style="118" customWidth="1"/>
    <col min="8" max="16384" width="9.140625" style="118"/>
  </cols>
  <sheetData>
    <row r="1" spans="1:8" x14ac:dyDescent="0.2">
      <c r="A1" s="168" t="s">
        <v>305</v>
      </c>
      <c r="B1" s="168"/>
      <c r="C1" s="168"/>
      <c r="D1" s="168"/>
      <c r="E1" s="168"/>
      <c r="F1" s="168"/>
    </row>
    <row r="2" spans="1:8" x14ac:dyDescent="0.2">
      <c r="A2" s="173"/>
      <c r="B2" s="173"/>
      <c r="C2" s="173"/>
      <c r="D2" s="173"/>
      <c r="E2" s="173"/>
    </row>
    <row r="3" spans="1:8" x14ac:dyDescent="0.2">
      <c r="A3" s="174" t="s">
        <v>71</v>
      </c>
      <c r="B3" s="175" t="s">
        <v>72</v>
      </c>
      <c r="C3" s="176" t="s">
        <v>73</v>
      </c>
      <c r="D3" s="164" t="s">
        <v>74</v>
      </c>
      <c r="E3" s="164" t="s">
        <v>75</v>
      </c>
      <c r="F3" s="169" t="s">
        <v>76</v>
      </c>
      <c r="G3" s="167" t="s">
        <v>262</v>
      </c>
    </row>
    <row r="4" spans="1:8" x14ac:dyDescent="0.2">
      <c r="A4" s="174"/>
      <c r="B4" s="175"/>
      <c r="C4" s="177"/>
      <c r="D4" s="165"/>
      <c r="E4" s="165"/>
      <c r="F4" s="170"/>
      <c r="G4" s="167"/>
    </row>
    <row r="5" spans="1:8" x14ac:dyDescent="0.2">
      <c r="A5" s="174"/>
      <c r="B5" s="175"/>
      <c r="C5" s="178"/>
      <c r="D5" s="166"/>
      <c r="E5" s="166"/>
      <c r="F5" s="171"/>
      <c r="G5" s="167"/>
    </row>
    <row r="6" spans="1:8" x14ac:dyDescent="0.2">
      <c r="A6" s="174"/>
      <c r="B6" s="175"/>
      <c r="C6" s="119">
        <v>-1</v>
      </c>
      <c r="D6" s="119">
        <v>-2</v>
      </c>
      <c r="E6" s="119">
        <v>-3</v>
      </c>
      <c r="F6" s="119">
        <v>-4</v>
      </c>
      <c r="G6" s="119">
        <v>-5</v>
      </c>
    </row>
    <row r="7" spans="1:8" x14ac:dyDescent="0.2">
      <c r="A7" s="120"/>
      <c r="B7" s="120"/>
      <c r="C7" s="121"/>
      <c r="D7" s="122"/>
      <c r="E7" s="122"/>
      <c r="F7" s="123"/>
    </row>
    <row r="8" spans="1:8" x14ac:dyDescent="0.2">
      <c r="A8" s="120"/>
      <c r="B8" s="124" t="s">
        <v>77</v>
      </c>
      <c r="C8" s="10">
        <v>39245111</v>
      </c>
      <c r="D8" s="10">
        <v>28133642</v>
      </c>
      <c r="E8" s="11">
        <v>7275364</v>
      </c>
      <c r="F8" s="26">
        <v>5194951</v>
      </c>
      <c r="G8" s="125">
        <f>SUM(G10,G14,G16,G18,G22,G27,G39,G52,G68,G102,G117,G123,G133,G135,G140,G160)</f>
        <v>14098739</v>
      </c>
      <c r="H8" s="126"/>
    </row>
    <row r="9" spans="1:8" x14ac:dyDescent="0.2">
      <c r="A9" s="120"/>
      <c r="B9" s="127"/>
      <c r="C9" s="12"/>
      <c r="D9" s="24"/>
      <c r="E9" s="24"/>
      <c r="F9" s="15"/>
    </row>
    <row r="10" spans="1:8" x14ac:dyDescent="0.2">
      <c r="A10" s="120"/>
      <c r="B10" s="128" t="s">
        <v>38</v>
      </c>
      <c r="C10" s="10">
        <v>512902</v>
      </c>
      <c r="D10" s="11">
        <v>504770</v>
      </c>
      <c r="E10" s="11">
        <v>108900</v>
      </c>
      <c r="F10" s="26">
        <v>73570</v>
      </c>
      <c r="G10" s="125">
        <f>G12</f>
        <v>117183</v>
      </c>
    </row>
    <row r="11" spans="1:8" x14ac:dyDescent="0.2">
      <c r="A11" s="120"/>
      <c r="B11" s="127"/>
      <c r="C11" s="12"/>
      <c r="D11" s="24"/>
      <c r="E11" s="24"/>
      <c r="F11" s="15"/>
    </row>
    <row r="12" spans="1:8" x14ac:dyDescent="0.2">
      <c r="A12" s="129" t="s">
        <v>78</v>
      </c>
      <c r="B12" s="120" t="s">
        <v>79</v>
      </c>
      <c r="C12" s="34">
        <v>512902</v>
      </c>
      <c r="D12" s="34">
        <v>504770</v>
      </c>
      <c r="E12" s="23">
        <v>108900</v>
      </c>
      <c r="F12" s="15">
        <v>73570</v>
      </c>
      <c r="G12" s="130">
        <v>117183</v>
      </c>
    </row>
    <row r="13" spans="1:8" x14ac:dyDescent="0.2">
      <c r="A13" s="129"/>
      <c r="B13" s="127"/>
      <c r="C13" s="12"/>
      <c r="D13" s="24"/>
      <c r="E13" s="24"/>
      <c r="F13" s="15"/>
    </row>
    <row r="14" spans="1:8" x14ac:dyDescent="0.2">
      <c r="A14" s="129"/>
      <c r="B14" s="128" t="s">
        <v>80</v>
      </c>
      <c r="C14" s="19" t="s">
        <v>34</v>
      </c>
      <c r="D14" s="19" t="s">
        <v>34</v>
      </c>
      <c r="E14" s="19" t="s">
        <v>34</v>
      </c>
      <c r="F14" s="19" t="s">
        <v>34</v>
      </c>
      <c r="G14" s="19" t="s">
        <v>34</v>
      </c>
    </row>
    <row r="15" spans="1:8" x14ac:dyDescent="0.2">
      <c r="A15" s="129"/>
      <c r="B15" s="128"/>
      <c r="C15" s="14"/>
      <c r="D15" s="13"/>
      <c r="E15" s="13"/>
      <c r="F15" s="15"/>
    </row>
    <row r="16" spans="1:8" x14ac:dyDescent="0.2">
      <c r="A16" s="129"/>
      <c r="B16" s="128" t="s">
        <v>81</v>
      </c>
      <c r="C16" s="19" t="s">
        <v>34</v>
      </c>
      <c r="D16" s="19" t="s">
        <v>34</v>
      </c>
      <c r="E16" s="19" t="s">
        <v>34</v>
      </c>
      <c r="F16" s="19" t="s">
        <v>34</v>
      </c>
      <c r="G16" s="19" t="s">
        <v>34</v>
      </c>
    </row>
    <row r="17" spans="1:7" x14ac:dyDescent="0.2">
      <c r="A17" s="129"/>
      <c r="B17" s="128"/>
      <c r="C17" s="11"/>
      <c r="D17" s="24"/>
      <c r="E17" s="24"/>
      <c r="F17" s="15"/>
    </row>
    <row r="18" spans="1:7" x14ac:dyDescent="0.2">
      <c r="A18" s="129"/>
      <c r="B18" s="128" t="s">
        <v>82</v>
      </c>
      <c r="C18" s="14">
        <v>27211</v>
      </c>
      <c r="D18" s="14">
        <v>43276</v>
      </c>
      <c r="E18" s="10">
        <v>6198</v>
      </c>
      <c r="F18" s="19" t="s">
        <v>34</v>
      </c>
      <c r="G18" s="19" t="s">
        <v>34</v>
      </c>
    </row>
    <row r="19" spans="1:7" x14ac:dyDescent="0.2">
      <c r="A19" s="129"/>
      <c r="B19" s="128"/>
      <c r="C19" s="14"/>
      <c r="D19" s="10"/>
      <c r="E19" s="10"/>
      <c r="F19" s="15"/>
    </row>
    <row r="20" spans="1:7" x14ac:dyDescent="0.2">
      <c r="A20" s="129" t="s">
        <v>83</v>
      </c>
      <c r="B20" s="127" t="s">
        <v>84</v>
      </c>
      <c r="C20" s="20">
        <v>27211</v>
      </c>
      <c r="D20" s="34">
        <v>43276</v>
      </c>
      <c r="E20" s="21">
        <v>6198</v>
      </c>
      <c r="F20" s="9" t="s">
        <v>34</v>
      </c>
      <c r="G20" s="9" t="s">
        <v>34</v>
      </c>
    </row>
    <row r="21" spans="1:7" x14ac:dyDescent="0.2">
      <c r="A21" s="129"/>
      <c r="B21" s="127"/>
      <c r="C21" s="12"/>
      <c r="D21" s="24"/>
      <c r="E21" s="24"/>
      <c r="F21" s="15"/>
    </row>
    <row r="22" spans="1:7" x14ac:dyDescent="0.2">
      <c r="A22" s="129"/>
      <c r="B22" s="128" t="s">
        <v>85</v>
      </c>
      <c r="C22" s="14">
        <v>16690294</v>
      </c>
      <c r="D22" s="14">
        <v>461604</v>
      </c>
      <c r="E22" s="22">
        <v>147567</v>
      </c>
      <c r="F22" s="26">
        <v>169080</v>
      </c>
      <c r="G22" s="125">
        <f>G25</f>
        <v>450293</v>
      </c>
    </row>
    <row r="23" spans="1:7" x14ac:dyDescent="0.2">
      <c r="A23" s="129"/>
      <c r="B23" s="127"/>
      <c r="C23" s="12"/>
      <c r="D23" s="35"/>
      <c r="E23" s="35"/>
      <c r="F23" s="15"/>
    </row>
    <row r="24" spans="1:7" x14ac:dyDescent="0.2">
      <c r="A24" s="129" t="s">
        <v>86</v>
      </c>
      <c r="B24" s="120" t="s">
        <v>284</v>
      </c>
      <c r="C24" s="23">
        <v>16253003</v>
      </c>
      <c r="D24" s="9" t="s">
        <v>34</v>
      </c>
      <c r="E24" s="9" t="s">
        <v>34</v>
      </c>
      <c r="F24" s="9" t="s">
        <v>34</v>
      </c>
      <c r="G24" s="9" t="s">
        <v>34</v>
      </c>
    </row>
    <row r="25" spans="1:7" x14ac:dyDescent="0.2">
      <c r="A25" s="131" t="s">
        <v>87</v>
      </c>
      <c r="B25" s="120" t="s">
        <v>88</v>
      </c>
      <c r="C25" s="34">
        <v>437291</v>
      </c>
      <c r="D25" s="34">
        <v>461604</v>
      </c>
      <c r="E25" s="23">
        <v>147567</v>
      </c>
      <c r="F25" s="15">
        <v>169080</v>
      </c>
      <c r="G25" s="130">
        <v>450293</v>
      </c>
    </row>
    <row r="26" spans="1:7" x14ac:dyDescent="0.2">
      <c r="A26" s="129"/>
      <c r="B26" s="127"/>
      <c r="C26" s="12"/>
      <c r="D26" s="35"/>
      <c r="E26" s="35"/>
      <c r="F26" s="15"/>
    </row>
    <row r="27" spans="1:7" x14ac:dyDescent="0.2">
      <c r="A27" s="129"/>
      <c r="B27" s="128" t="s">
        <v>16</v>
      </c>
      <c r="C27" s="14">
        <v>3991653</v>
      </c>
      <c r="D27" s="14">
        <v>4451404</v>
      </c>
      <c r="E27" s="22">
        <v>1067236</v>
      </c>
      <c r="F27" s="26">
        <v>690484</v>
      </c>
      <c r="G27" s="125">
        <f>G30+G32+G33+G34</f>
        <v>1776826</v>
      </c>
    </row>
    <row r="28" spans="1:7" x14ac:dyDescent="0.2">
      <c r="A28" s="129"/>
      <c r="B28" s="127"/>
      <c r="C28" s="12"/>
      <c r="D28" s="35"/>
      <c r="E28" s="35"/>
      <c r="F28" s="15"/>
    </row>
    <row r="29" spans="1:7" x14ac:dyDescent="0.2">
      <c r="A29" s="131" t="s">
        <v>89</v>
      </c>
      <c r="B29" s="127" t="s">
        <v>235</v>
      </c>
      <c r="C29" s="9" t="s">
        <v>34</v>
      </c>
      <c r="D29" s="9" t="s">
        <v>34</v>
      </c>
      <c r="E29" s="9" t="s">
        <v>34</v>
      </c>
      <c r="F29" s="35">
        <v>165</v>
      </c>
      <c r="G29" s="9" t="s">
        <v>34</v>
      </c>
    </row>
    <row r="30" spans="1:7" x14ac:dyDescent="0.2">
      <c r="A30" s="131" t="s">
        <v>90</v>
      </c>
      <c r="B30" s="120" t="s">
        <v>91</v>
      </c>
      <c r="C30" s="34">
        <v>452199</v>
      </c>
      <c r="D30" s="34">
        <v>415907</v>
      </c>
      <c r="E30" s="23">
        <v>120580</v>
      </c>
      <c r="F30" s="23">
        <v>115584</v>
      </c>
      <c r="G30" s="130">
        <v>315047</v>
      </c>
    </row>
    <row r="31" spans="1:7" x14ac:dyDescent="0.2">
      <c r="A31" s="131" t="s">
        <v>92</v>
      </c>
      <c r="B31" s="120" t="s">
        <v>93</v>
      </c>
      <c r="C31" s="9" t="s">
        <v>34</v>
      </c>
      <c r="D31" s="23">
        <v>25528</v>
      </c>
      <c r="E31" s="23">
        <v>24</v>
      </c>
      <c r="F31" s="9" t="s">
        <v>34</v>
      </c>
      <c r="G31" s="9" t="s">
        <v>34</v>
      </c>
    </row>
    <row r="32" spans="1:7" x14ac:dyDescent="0.2">
      <c r="A32" s="131" t="s">
        <v>94</v>
      </c>
      <c r="B32" s="120" t="s">
        <v>95</v>
      </c>
      <c r="C32" s="34">
        <v>584470</v>
      </c>
      <c r="D32" s="34">
        <v>841686</v>
      </c>
      <c r="E32" s="15">
        <v>295149</v>
      </c>
      <c r="F32" s="15">
        <v>33359</v>
      </c>
      <c r="G32" s="130">
        <v>279850</v>
      </c>
    </row>
    <row r="33" spans="1:7" x14ac:dyDescent="0.2">
      <c r="A33" s="131" t="s">
        <v>96</v>
      </c>
      <c r="B33" s="120" t="s">
        <v>97</v>
      </c>
      <c r="C33" s="34">
        <v>2482094</v>
      </c>
      <c r="D33" s="34">
        <v>2732694</v>
      </c>
      <c r="E33" s="23">
        <v>563169</v>
      </c>
      <c r="F33" s="23">
        <v>516174</v>
      </c>
      <c r="G33" s="36">
        <v>1089197</v>
      </c>
    </row>
    <row r="34" spans="1:7" x14ac:dyDescent="0.2">
      <c r="A34" s="131" t="s">
        <v>54</v>
      </c>
      <c r="B34" s="120" t="s">
        <v>98</v>
      </c>
      <c r="C34" s="34">
        <v>154223</v>
      </c>
      <c r="D34" s="34">
        <v>167220</v>
      </c>
      <c r="E34" s="23">
        <v>28096</v>
      </c>
      <c r="F34" s="23">
        <v>20724</v>
      </c>
      <c r="G34" s="130">
        <v>92732</v>
      </c>
    </row>
    <row r="35" spans="1:7" x14ac:dyDescent="0.2">
      <c r="A35" s="131" t="s">
        <v>99</v>
      </c>
      <c r="B35" s="120" t="s">
        <v>100</v>
      </c>
      <c r="C35" s="34">
        <v>1159</v>
      </c>
      <c r="D35" s="23">
        <v>98</v>
      </c>
      <c r="E35" s="9" t="s">
        <v>34</v>
      </c>
      <c r="F35" s="9" t="s">
        <v>34</v>
      </c>
      <c r="G35" s="9" t="s">
        <v>34</v>
      </c>
    </row>
    <row r="36" spans="1:7" x14ac:dyDescent="0.2">
      <c r="A36" s="131" t="s">
        <v>101</v>
      </c>
      <c r="B36" s="120" t="s">
        <v>102</v>
      </c>
      <c r="C36" s="34">
        <v>196001</v>
      </c>
      <c r="D36" s="34">
        <v>187183</v>
      </c>
      <c r="E36" s="23">
        <v>44384</v>
      </c>
      <c r="F36" s="9" t="s">
        <v>34</v>
      </c>
      <c r="G36" s="9" t="s">
        <v>34</v>
      </c>
    </row>
    <row r="37" spans="1:7" x14ac:dyDescent="0.2">
      <c r="A37" s="131" t="s">
        <v>103</v>
      </c>
      <c r="B37" s="120" t="s">
        <v>104</v>
      </c>
      <c r="C37" s="34">
        <v>121507</v>
      </c>
      <c r="D37" s="34">
        <v>81088</v>
      </c>
      <c r="E37" s="23">
        <v>15834</v>
      </c>
      <c r="F37" s="23">
        <v>4478</v>
      </c>
      <c r="G37" s="9" t="s">
        <v>34</v>
      </c>
    </row>
    <row r="38" spans="1:7" x14ac:dyDescent="0.2">
      <c r="A38" s="131"/>
      <c r="B38" s="127"/>
      <c r="C38" s="12"/>
      <c r="D38" s="35"/>
      <c r="E38" s="35"/>
      <c r="F38" s="15"/>
    </row>
    <row r="39" spans="1:7" x14ac:dyDescent="0.2">
      <c r="A39" s="131"/>
      <c r="B39" s="128" t="s">
        <v>63</v>
      </c>
      <c r="C39" s="10">
        <v>1512697</v>
      </c>
      <c r="D39" s="10">
        <v>3315160</v>
      </c>
      <c r="E39" s="10">
        <v>977400</v>
      </c>
      <c r="F39" s="10">
        <v>1220550</v>
      </c>
      <c r="G39" s="125">
        <f>G41+G43+G44+G45+G46+G48+G49+G50</f>
        <v>1490982</v>
      </c>
    </row>
    <row r="40" spans="1:7" x14ac:dyDescent="0.2">
      <c r="A40" s="131"/>
      <c r="B40" s="127"/>
      <c r="C40" s="12"/>
      <c r="D40" s="35"/>
      <c r="E40" s="35"/>
      <c r="F40" s="15"/>
    </row>
    <row r="41" spans="1:7" x14ac:dyDescent="0.2">
      <c r="A41" s="129" t="s">
        <v>41</v>
      </c>
      <c r="B41" s="120" t="s">
        <v>105</v>
      </c>
      <c r="C41" s="34">
        <v>261503</v>
      </c>
      <c r="D41" s="34">
        <v>316777</v>
      </c>
      <c r="E41" s="23">
        <v>78462</v>
      </c>
      <c r="F41" s="23">
        <v>225973</v>
      </c>
      <c r="G41" s="130">
        <v>265229</v>
      </c>
    </row>
    <row r="42" spans="1:7" x14ac:dyDescent="0.2">
      <c r="A42" s="129" t="s">
        <v>106</v>
      </c>
      <c r="B42" s="120" t="s">
        <v>107</v>
      </c>
      <c r="C42" s="9" t="s">
        <v>34</v>
      </c>
      <c r="D42" s="9" t="s">
        <v>34</v>
      </c>
      <c r="E42" s="9" t="s">
        <v>34</v>
      </c>
      <c r="F42" s="9" t="s">
        <v>34</v>
      </c>
      <c r="G42" s="9" t="s">
        <v>34</v>
      </c>
    </row>
    <row r="43" spans="1:7" x14ac:dyDescent="0.2">
      <c r="A43" s="129" t="s">
        <v>108</v>
      </c>
      <c r="B43" s="120" t="s">
        <v>109</v>
      </c>
      <c r="C43" s="34">
        <v>40792</v>
      </c>
      <c r="D43" s="34">
        <v>43680</v>
      </c>
      <c r="E43" s="23">
        <v>15930</v>
      </c>
      <c r="F43" s="23">
        <v>21196</v>
      </c>
      <c r="G43" s="130">
        <v>33427</v>
      </c>
    </row>
    <row r="44" spans="1:7" x14ac:dyDescent="0.2">
      <c r="A44" s="129" t="s">
        <v>110</v>
      </c>
      <c r="B44" s="120" t="s">
        <v>111</v>
      </c>
      <c r="C44" s="34">
        <v>189377</v>
      </c>
      <c r="D44" s="34">
        <v>272205</v>
      </c>
      <c r="E44" s="23">
        <v>59039</v>
      </c>
      <c r="F44" s="23">
        <v>64528</v>
      </c>
      <c r="G44" s="130">
        <v>196874</v>
      </c>
    </row>
    <row r="45" spans="1:7" x14ac:dyDescent="0.2">
      <c r="A45" s="131" t="s">
        <v>46</v>
      </c>
      <c r="B45" s="120" t="s">
        <v>112</v>
      </c>
      <c r="C45" s="34">
        <v>128459</v>
      </c>
      <c r="D45" s="34">
        <v>553913</v>
      </c>
      <c r="E45" s="23">
        <v>140180</v>
      </c>
      <c r="F45" s="23">
        <v>177030</v>
      </c>
      <c r="G45" s="130">
        <v>311317</v>
      </c>
    </row>
    <row r="46" spans="1:7" x14ac:dyDescent="0.2">
      <c r="A46" s="131" t="s">
        <v>113</v>
      </c>
      <c r="B46" s="120" t="s">
        <v>114</v>
      </c>
      <c r="C46" s="34">
        <v>11324</v>
      </c>
      <c r="D46" s="34">
        <v>51924</v>
      </c>
      <c r="E46" s="24">
        <v>7251</v>
      </c>
      <c r="F46" s="24">
        <v>9758</v>
      </c>
      <c r="G46" s="130">
        <v>7759</v>
      </c>
    </row>
    <row r="47" spans="1:7" x14ac:dyDescent="0.2">
      <c r="A47" s="131" t="s">
        <v>115</v>
      </c>
      <c r="B47" s="120" t="s">
        <v>283</v>
      </c>
      <c r="C47" s="34">
        <v>22373</v>
      </c>
      <c r="D47" s="34">
        <v>95794</v>
      </c>
      <c r="E47" s="23">
        <v>6929</v>
      </c>
      <c r="F47" s="23">
        <v>256</v>
      </c>
      <c r="G47" s="9" t="s">
        <v>34</v>
      </c>
    </row>
    <row r="48" spans="1:7" x14ac:dyDescent="0.2">
      <c r="A48" s="131" t="s">
        <v>116</v>
      </c>
      <c r="B48" s="120" t="s">
        <v>117</v>
      </c>
      <c r="C48" s="34">
        <v>39612</v>
      </c>
      <c r="D48" s="34">
        <v>102614</v>
      </c>
      <c r="E48" s="23">
        <v>43664</v>
      </c>
      <c r="F48" s="23">
        <v>29037</v>
      </c>
      <c r="G48" s="130">
        <v>2687</v>
      </c>
    </row>
    <row r="49" spans="1:7" x14ac:dyDescent="0.2">
      <c r="A49" s="131" t="s">
        <v>118</v>
      </c>
      <c r="B49" s="120" t="s">
        <v>119</v>
      </c>
      <c r="C49" s="34">
        <v>155228</v>
      </c>
      <c r="D49" s="34">
        <v>213245</v>
      </c>
      <c r="E49" s="23">
        <v>52754</v>
      </c>
      <c r="F49" s="23">
        <v>16963</v>
      </c>
      <c r="G49" s="130">
        <v>19709</v>
      </c>
    </row>
    <row r="50" spans="1:7" x14ac:dyDescent="0.2">
      <c r="A50" s="131" t="s">
        <v>58</v>
      </c>
      <c r="B50" s="120" t="s">
        <v>120</v>
      </c>
      <c r="C50" s="34">
        <v>664029</v>
      </c>
      <c r="D50" s="34">
        <v>1665008</v>
      </c>
      <c r="E50" s="23">
        <v>573191</v>
      </c>
      <c r="F50" s="23">
        <v>675809</v>
      </c>
      <c r="G50" s="130">
        <v>653980</v>
      </c>
    </row>
    <row r="51" spans="1:7" x14ac:dyDescent="0.2">
      <c r="A51" s="131"/>
      <c r="B51" s="120"/>
      <c r="C51" s="23"/>
      <c r="D51" s="23"/>
      <c r="E51" s="23"/>
      <c r="F51" s="15"/>
    </row>
    <row r="52" spans="1:7" x14ac:dyDescent="0.2">
      <c r="A52" s="131"/>
      <c r="B52" s="128" t="s">
        <v>64</v>
      </c>
      <c r="C52" s="10">
        <v>3835142</v>
      </c>
      <c r="D52" s="10">
        <v>4320594</v>
      </c>
      <c r="E52" s="10">
        <v>1681315</v>
      </c>
      <c r="F52" s="10">
        <v>1017266</v>
      </c>
      <c r="G52" s="125">
        <f>G54+G56+G57+G58+G63+G64+G65+G66</f>
        <v>2878847</v>
      </c>
    </row>
    <row r="53" spans="1:7" x14ac:dyDescent="0.2">
      <c r="A53" s="131"/>
      <c r="B53" s="127"/>
      <c r="C53" s="12"/>
      <c r="D53" s="35"/>
      <c r="E53" s="35"/>
      <c r="F53" s="15"/>
    </row>
    <row r="54" spans="1:7" x14ac:dyDescent="0.2">
      <c r="A54" s="129" t="s">
        <v>121</v>
      </c>
      <c r="B54" s="120" t="s">
        <v>122</v>
      </c>
      <c r="C54" s="34">
        <v>843626</v>
      </c>
      <c r="D54" s="34">
        <v>801197</v>
      </c>
      <c r="E54" s="15">
        <v>209712</v>
      </c>
      <c r="F54" s="15">
        <v>176281</v>
      </c>
      <c r="G54" s="130">
        <v>469749</v>
      </c>
    </row>
    <row r="55" spans="1:7" x14ac:dyDescent="0.2">
      <c r="A55" s="129" t="s">
        <v>123</v>
      </c>
      <c r="B55" s="120" t="s">
        <v>124</v>
      </c>
      <c r="C55" s="9" t="s">
        <v>34</v>
      </c>
      <c r="D55" s="34">
        <v>50563</v>
      </c>
      <c r="E55" s="9" t="s">
        <v>34</v>
      </c>
      <c r="F55" s="9" t="s">
        <v>34</v>
      </c>
      <c r="G55" s="9" t="s">
        <v>34</v>
      </c>
    </row>
    <row r="56" spans="1:7" x14ac:dyDescent="0.2">
      <c r="A56" s="129" t="s">
        <v>125</v>
      </c>
      <c r="B56" s="120" t="s">
        <v>126</v>
      </c>
      <c r="C56" s="34">
        <v>16814</v>
      </c>
      <c r="D56" s="34">
        <v>718268</v>
      </c>
      <c r="E56" s="23">
        <v>4537</v>
      </c>
      <c r="F56" s="23">
        <v>3195</v>
      </c>
      <c r="G56" s="130">
        <v>3250</v>
      </c>
    </row>
    <row r="57" spans="1:7" x14ac:dyDescent="0.2">
      <c r="A57" s="129" t="s">
        <v>45</v>
      </c>
      <c r="B57" s="120" t="s">
        <v>127</v>
      </c>
      <c r="C57" s="34">
        <v>357492</v>
      </c>
      <c r="D57" s="34">
        <v>7821</v>
      </c>
      <c r="E57" s="23">
        <v>545463</v>
      </c>
      <c r="F57" s="23">
        <v>491423</v>
      </c>
      <c r="G57" s="130">
        <v>1546238</v>
      </c>
    </row>
    <row r="58" spans="1:7" x14ac:dyDescent="0.2">
      <c r="A58" s="129" t="s">
        <v>128</v>
      </c>
      <c r="B58" s="120" t="s">
        <v>129</v>
      </c>
      <c r="C58" s="34">
        <v>129301</v>
      </c>
      <c r="D58" s="34">
        <v>416855</v>
      </c>
      <c r="E58" s="23">
        <v>278581</v>
      </c>
      <c r="F58" s="23">
        <v>195628</v>
      </c>
      <c r="G58" s="130">
        <v>577319</v>
      </c>
    </row>
    <row r="59" spans="1:7" x14ac:dyDescent="0.2">
      <c r="A59" s="129" t="s">
        <v>130</v>
      </c>
      <c r="B59" s="120" t="s">
        <v>131</v>
      </c>
      <c r="C59" s="9" t="s">
        <v>34</v>
      </c>
      <c r="D59" s="34">
        <v>2336</v>
      </c>
      <c r="E59" s="9" t="s">
        <v>34</v>
      </c>
      <c r="F59" s="9" t="s">
        <v>34</v>
      </c>
      <c r="G59" s="9" t="s">
        <v>34</v>
      </c>
    </row>
    <row r="60" spans="1:7" x14ac:dyDescent="0.2">
      <c r="A60" s="129" t="s">
        <v>132</v>
      </c>
      <c r="B60" s="120" t="s">
        <v>133</v>
      </c>
      <c r="C60" s="9" t="s">
        <v>34</v>
      </c>
      <c r="D60" s="34">
        <v>80237</v>
      </c>
      <c r="E60" s="9" t="s">
        <v>34</v>
      </c>
      <c r="F60" s="9" t="s">
        <v>34</v>
      </c>
      <c r="G60" s="9" t="s">
        <v>34</v>
      </c>
    </row>
    <row r="61" spans="1:7" x14ac:dyDescent="0.2">
      <c r="A61" s="129" t="s">
        <v>134</v>
      </c>
      <c r="B61" s="120" t="s">
        <v>135</v>
      </c>
      <c r="C61" s="34">
        <v>170319</v>
      </c>
      <c r="D61" s="34">
        <v>93222</v>
      </c>
      <c r="E61" s="23">
        <v>26599</v>
      </c>
      <c r="F61" s="9" t="s">
        <v>34</v>
      </c>
      <c r="G61" s="9" t="s">
        <v>34</v>
      </c>
    </row>
    <row r="62" spans="1:7" x14ac:dyDescent="0.2">
      <c r="A62" s="132" t="s">
        <v>49</v>
      </c>
      <c r="B62" s="127" t="s">
        <v>136</v>
      </c>
      <c r="C62" s="34">
        <v>41426</v>
      </c>
      <c r="D62" s="34">
        <v>56036</v>
      </c>
      <c r="E62" s="23">
        <v>21547</v>
      </c>
      <c r="F62" s="9" t="s">
        <v>34</v>
      </c>
      <c r="G62" s="9" t="s">
        <v>34</v>
      </c>
    </row>
    <row r="63" spans="1:7" x14ac:dyDescent="0.2">
      <c r="A63" s="131" t="s">
        <v>137</v>
      </c>
      <c r="B63" s="120" t="s">
        <v>138</v>
      </c>
      <c r="C63" s="34">
        <v>509786</v>
      </c>
      <c r="D63" s="34">
        <v>472949</v>
      </c>
      <c r="E63" s="23">
        <v>115719</v>
      </c>
      <c r="F63" s="23">
        <v>12582</v>
      </c>
      <c r="G63" s="130">
        <v>32174</v>
      </c>
    </row>
    <row r="64" spans="1:7" x14ac:dyDescent="0.2">
      <c r="A64" s="131" t="s">
        <v>53</v>
      </c>
      <c r="B64" s="120" t="s">
        <v>264</v>
      </c>
      <c r="C64" s="9" t="s">
        <v>34</v>
      </c>
      <c r="D64" s="9" t="s">
        <v>34</v>
      </c>
      <c r="E64" s="9" t="s">
        <v>34</v>
      </c>
      <c r="F64" s="9" t="s">
        <v>34</v>
      </c>
      <c r="G64" s="130">
        <v>10547</v>
      </c>
    </row>
    <row r="65" spans="1:7" x14ac:dyDescent="0.2">
      <c r="A65" s="131" t="s">
        <v>50</v>
      </c>
      <c r="B65" s="120" t="s">
        <v>281</v>
      </c>
      <c r="C65" s="34">
        <v>1424692</v>
      </c>
      <c r="D65" s="34">
        <v>1303579</v>
      </c>
      <c r="E65" s="23">
        <v>392727</v>
      </c>
      <c r="F65" s="23">
        <v>119850</v>
      </c>
      <c r="G65" s="130">
        <v>204654</v>
      </c>
    </row>
    <row r="66" spans="1:7" x14ac:dyDescent="0.2">
      <c r="A66" s="131" t="s">
        <v>51</v>
      </c>
      <c r="B66" s="120" t="s">
        <v>282</v>
      </c>
      <c r="C66" s="34">
        <v>341686</v>
      </c>
      <c r="D66" s="34">
        <v>317531</v>
      </c>
      <c r="E66" s="35">
        <v>86430</v>
      </c>
      <c r="F66" s="35">
        <v>18307</v>
      </c>
      <c r="G66" s="130">
        <v>34916</v>
      </c>
    </row>
    <row r="67" spans="1:7" x14ac:dyDescent="0.2">
      <c r="A67" s="120"/>
      <c r="B67" s="120"/>
      <c r="C67" s="15"/>
      <c r="D67" s="24"/>
      <c r="E67" s="24"/>
      <c r="F67" s="15"/>
    </row>
    <row r="68" spans="1:7" x14ac:dyDescent="0.2">
      <c r="A68" s="131"/>
      <c r="B68" s="128" t="s">
        <v>65</v>
      </c>
      <c r="C68" s="10">
        <v>5799991</v>
      </c>
      <c r="D68" s="10">
        <v>6984958</v>
      </c>
      <c r="E68" s="10">
        <v>1560319</v>
      </c>
      <c r="F68" s="26">
        <v>917405</v>
      </c>
      <c r="G68" s="125">
        <f>G70+G71+G72+G73+G74+G75+G76+G77+G78+G79+G80+G81+G82+G83+G84+G86+G87+G90+G99</f>
        <v>3755345</v>
      </c>
    </row>
    <row r="69" spans="1:7" x14ac:dyDescent="0.2">
      <c r="A69" s="120"/>
      <c r="B69" s="120"/>
      <c r="C69" s="15"/>
      <c r="D69" s="24"/>
      <c r="E69" s="24"/>
      <c r="F69" s="15"/>
    </row>
    <row r="70" spans="1:7" x14ac:dyDescent="0.2">
      <c r="A70" s="129" t="s">
        <v>139</v>
      </c>
      <c r="B70" s="120" t="s">
        <v>140</v>
      </c>
      <c r="C70" s="34">
        <v>518068</v>
      </c>
      <c r="D70" s="34">
        <v>591621</v>
      </c>
      <c r="E70" s="23">
        <v>61699</v>
      </c>
      <c r="F70" s="23">
        <v>67159</v>
      </c>
      <c r="G70" s="130">
        <v>558810</v>
      </c>
    </row>
    <row r="71" spans="1:7" x14ac:dyDescent="0.2">
      <c r="A71" s="129" t="s">
        <v>42</v>
      </c>
      <c r="B71" s="120" t="s">
        <v>141</v>
      </c>
      <c r="C71" s="34">
        <v>158767</v>
      </c>
      <c r="D71" s="34">
        <v>239106</v>
      </c>
      <c r="E71" s="23">
        <v>34011</v>
      </c>
      <c r="F71" s="23">
        <v>9701</v>
      </c>
      <c r="G71" s="130">
        <v>98772</v>
      </c>
    </row>
    <row r="72" spans="1:7" x14ac:dyDescent="0.2">
      <c r="A72" s="129" t="s">
        <v>142</v>
      </c>
      <c r="B72" s="120" t="s">
        <v>247</v>
      </c>
      <c r="C72" s="9" t="s">
        <v>34</v>
      </c>
      <c r="D72" s="9" t="s">
        <v>34</v>
      </c>
      <c r="E72" s="9" t="s">
        <v>34</v>
      </c>
      <c r="F72" s="23">
        <v>13776</v>
      </c>
      <c r="G72" s="130">
        <v>200425</v>
      </c>
    </row>
    <row r="73" spans="1:7" x14ac:dyDescent="0.2">
      <c r="A73" s="129" t="s">
        <v>143</v>
      </c>
      <c r="B73" s="120" t="s">
        <v>248</v>
      </c>
      <c r="C73" s="9" t="s">
        <v>34</v>
      </c>
      <c r="D73" s="9" t="s">
        <v>34</v>
      </c>
      <c r="E73" s="9" t="s">
        <v>34</v>
      </c>
      <c r="F73" s="23">
        <v>2668</v>
      </c>
      <c r="G73" s="130">
        <v>26413</v>
      </c>
    </row>
    <row r="74" spans="1:7" x14ac:dyDescent="0.2">
      <c r="A74" s="129" t="s">
        <v>144</v>
      </c>
      <c r="B74" s="120" t="s">
        <v>145</v>
      </c>
      <c r="C74" s="34">
        <v>49893</v>
      </c>
      <c r="D74" s="34">
        <v>57189</v>
      </c>
      <c r="E74" s="23">
        <v>4634</v>
      </c>
      <c r="F74" s="23">
        <v>1412</v>
      </c>
      <c r="G74" s="130">
        <v>33039</v>
      </c>
    </row>
    <row r="75" spans="1:7" x14ac:dyDescent="0.2">
      <c r="A75" s="129" t="s">
        <v>43</v>
      </c>
      <c r="B75" s="120" t="s">
        <v>146</v>
      </c>
      <c r="C75" s="34">
        <v>176628</v>
      </c>
      <c r="D75" s="34">
        <v>235378</v>
      </c>
      <c r="E75" s="23">
        <v>27847</v>
      </c>
      <c r="F75" s="23">
        <v>31190</v>
      </c>
      <c r="G75" s="130">
        <v>250021</v>
      </c>
    </row>
    <row r="76" spans="1:7" x14ac:dyDescent="0.2">
      <c r="A76" s="133" t="s">
        <v>44</v>
      </c>
      <c r="B76" s="120" t="s">
        <v>147</v>
      </c>
      <c r="C76" s="34">
        <v>124119</v>
      </c>
      <c r="D76" s="34">
        <v>109316</v>
      </c>
      <c r="E76" s="23">
        <v>8581</v>
      </c>
      <c r="F76" s="23">
        <v>8905</v>
      </c>
      <c r="G76" s="130">
        <v>48134</v>
      </c>
    </row>
    <row r="77" spans="1:7" x14ac:dyDescent="0.2">
      <c r="A77" s="129" t="s">
        <v>148</v>
      </c>
      <c r="B77" s="120" t="s">
        <v>149</v>
      </c>
      <c r="C77" s="34">
        <v>2381088</v>
      </c>
      <c r="D77" s="34">
        <v>2694882</v>
      </c>
      <c r="E77" s="23">
        <v>568633</v>
      </c>
      <c r="F77" s="23">
        <v>400642</v>
      </c>
      <c r="G77" s="130">
        <v>1264412</v>
      </c>
    </row>
    <row r="78" spans="1:7" x14ac:dyDescent="0.2">
      <c r="A78" s="2">
        <v>22370</v>
      </c>
      <c r="B78" s="134" t="s">
        <v>276</v>
      </c>
      <c r="C78" s="9" t="s">
        <v>34</v>
      </c>
      <c r="D78" s="9" t="s">
        <v>34</v>
      </c>
      <c r="E78" s="9" t="s">
        <v>34</v>
      </c>
      <c r="F78" s="9" t="s">
        <v>34</v>
      </c>
      <c r="G78" s="130">
        <v>29657</v>
      </c>
    </row>
    <row r="79" spans="1:7" x14ac:dyDescent="0.2">
      <c r="A79" s="2">
        <v>22700</v>
      </c>
      <c r="B79" s="134" t="s">
        <v>277</v>
      </c>
      <c r="C79" s="9" t="s">
        <v>34</v>
      </c>
      <c r="D79" s="9" t="s">
        <v>34</v>
      </c>
      <c r="E79" s="9" t="s">
        <v>34</v>
      </c>
      <c r="F79" s="9" t="s">
        <v>34</v>
      </c>
      <c r="G79" s="130">
        <v>5337</v>
      </c>
    </row>
    <row r="80" spans="1:7" x14ac:dyDescent="0.2">
      <c r="A80" s="2">
        <v>22703</v>
      </c>
      <c r="B80" s="134" t="s">
        <v>278</v>
      </c>
      <c r="C80" s="9" t="s">
        <v>34</v>
      </c>
      <c r="D80" s="9" t="s">
        <v>34</v>
      </c>
      <c r="E80" s="9" t="s">
        <v>34</v>
      </c>
      <c r="F80" s="9" t="s">
        <v>34</v>
      </c>
      <c r="G80" s="130">
        <v>14241</v>
      </c>
    </row>
    <row r="81" spans="1:7" x14ac:dyDescent="0.2">
      <c r="A81" s="2">
        <v>22740</v>
      </c>
      <c r="B81" s="135" t="s">
        <v>279</v>
      </c>
      <c r="C81" s="9" t="s">
        <v>34</v>
      </c>
      <c r="D81" s="9" t="s">
        <v>34</v>
      </c>
      <c r="E81" s="9" t="s">
        <v>34</v>
      </c>
      <c r="F81" s="9" t="s">
        <v>34</v>
      </c>
      <c r="G81" s="130">
        <v>11274</v>
      </c>
    </row>
    <row r="82" spans="1:7" x14ac:dyDescent="0.2">
      <c r="A82" s="2">
        <v>22940</v>
      </c>
      <c r="B82" s="135" t="s">
        <v>280</v>
      </c>
      <c r="C82" s="9" t="s">
        <v>34</v>
      </c>
      <c r="D82" s="9" t="s">
        <v>34</v>
      </c>
      <c r="E82" s="9" t="s">
        <v>34</v>
      </c>
      <c r="F82" s="9" t="s">
        <v>34</v>
      </c>
      <c r="G82" s="130">
        <v>6367</v>
      </c>
    </row>
    <row r="83" spans="1:7" x14ac:dyDescent="0.2">
      <c r="A83" s="131" t="s">
        <v>52</v>
      </c>
      <c r="B83" s="127" t="s">
        <v>150</v>
      </c>
      <c r="C83" s="34">
        <v>532787</v>
      </c>
      <c r="D83" s="34">
        <v>686631</v>
      </c>
      <c r="E83" s="23">
        <v>209535</v>
      </c>
      <c r="F83" s="23">
        <v>85647</v>
      </c>
      <c r="G83" s="130">
        <v>326598</v>
      </c>
    </row>
    <row r="84" spans="1:7" x14ac:dyDescent="0.2">
      <c r="A84" s="131" t="s">
        <v>151</v>
      </c>
      <c r="B84" s="127" t="s">
        <v>152</v>
      </c>
      <c r="C84" s="34">
        <v>461741</v>
      </c>
      <c r="D84" s="34">
        <v>617801</v>
      </c>
      <c r="E84" s="25">
        <v>120470</v>
      </c>
      <c r="F84" s="25">
        <v>50555</v>
      </c>
      <c r="G84" s="130">
        <v>164889</v>
      </c>
    </row>
    <row r="85" spans="1:7" s="136" customFormat="1" x14ac:dyDescent="0.2">
      <c r="A85" s="131" t="s">
        <v>53</v>
      </c>
      <c r="B85" s="127" t="s">
        <v>153</v>
      </c>
      <c r="C85" s="15">
        <v>412122</v>
      </c>
      <c r="D85" s="15">
        <v>368014</v>
      </c>
      <c r="E85" s="15">
        <v>88151</v>
      </c>
      <c r="F85" s="37" t="s">
        <v>34</v>
      </c>
      <c r="G85" s="37" t="s">
        <v>34</v>
      </c>
    </row>
    <row r="86" spans="1:7" x14ac:dyDescent="0.2">
      <c r="A86" s="131" t="s">
        <v>154</v>
      </c>
      <c r="B86" s="127" t="s">
        <v>155</v>
      </c>
      <c r="C86" s="34">
        <v>163216</v>
      </c>
      <c r="D86" s="34">
        <v>251256</v>
      </c>
      <c r="E86" s="25">
        <v>45470</v>
      </c>
      <c r="F86" s="25">
        <v>30482</v>
      </c>
      <c r="G86" s="130">
        <v>96279</v>
      </c>
    </row>
    <row r="87" spans="1:7" x14ac:dyDescent="0.2">
      <c r="A87" s="131" t="s">
        <v>156</v>
      </c>
      <c r="B87" s="127" t="s">
        <v>157</v>
      </c>
      <c r="C87" s="34">
        <v>230864</v>
      </c>
      <c r="D87" s="34">
        <v>396977</v>
      </c>
      <c r="E87" s="25">
        <v>180812</v>
      </c>
      <c r="F87" s="25">
        <v>178033</v>
      </c>
      <c r="G87" s="130">
        <v>287991</v>
      </c>
    </row>
    <row r="88" spans="1:7" x14ac:dyDescent="0.2">
      <c r="A88" s="131" t="s">
        <v>158</v>
      </c>
      <c r="B88" s="127" t="s">
        <v>159</v>
      </c>
      <c r="C88" s="9" t="s">
        <v>34</v>
      </c>
      <c r="D88" s="9" t="s">
        <v>34</v>
      </c>
      <c r="E88" s="9" t="s">
        <v>34</v>
      </c>
      <c r="F88" s="9" t="s">
        <v>34</v>
      </c>
      <c r="G88" s="9" t="s">
        <v>34</v>
      </c>
    </row>
    <row r="89" spans="1:7" x14ac:dyDescent="0.2">
      <c r="A89" s="131" t="s">
        <v>160</v>
      </c>
      <c r="B89" s="127" t="s">
        <v>161</v>
      </c>
      <c r="C89" s="9" t="s">
        <v>34</v>
      </c>
      <c r="D89" s="9" t="s">
        <v>34</v>
      </c>
      <c r="E89" s="9" t="s">
        <v>34</v>
      </c>
      <c r="F89" s="9" t="s">
        <v>34</v>
      </c>
      <c r="G89" s="9" t="s">
        <v>34</v>
      </c>
    </row>
    <row r="90" spans="1:7" x14ac:dyDescent="0.2">
      <c r="A90" s="131" t="s">
        <v>56</v>
      </c>
      <c r="B90" s="127" t="s">
        <v>162</v>
      </c>
      <c r="C90" s="34">
        <v>372341</v>
      </c>
      <c r="D90" s="34">
        <v>425757</v>
      </c>
      <c r="E90" s="23">
        <v>106796</v>
      </c>
      <c r="F90" s="23">
        <v>25578</v>
      </c>
      <c r="G90" s="130">
        <v>240809</v>
      </c>
    </row>
    <row r="91" spans="1:7" x14ac:dyDescent="0.2">
      <c r="A91" s="131"/>
      <c r="B91" s="120"/>
      <c r="C91" s="18"/>
      <c r="D91" s="18"/>
      <c r="E91" s="25"/>
      <c r="F91" s="25"/>
    </row>
    <row r="92" spans="1:7" x14ac:dyDescent="0.2">
      <c r="A92" s="172" t="s">
        <v>252</v>
      </c>
      <c r="B92" s="172"/>
      <c r="C92" s="172"/>
      <c r="D92" s="172"/>
      <c r="E92" s="172"/>
      <c r="F92" s="172"/>
    </row>
    <row r="93" spans="1:7" x14ac:dyDescent="0.2">
      <c r="A93" s="173"/>
      <c r="B93" s="173"/>
      <c r="C93" s="173"/>
      <c r="D93" s="173"/>
      <c r="E93" s="173"/>
    </row>
    <row r="94" spans="1:7" ht="12.75" customHeight="1" x14ac:dyDescent="0.2">
      <c r="A94" s="174" t="s">
        <v>71</v>
      </c>
      <c r="B94" s="175" t="s">
        <v>72</v>
      </c>
      <c r="C94" s="176" t="s">
        <v>73</v>
      </c>
      <c r="D94" s="164" t="s">
        <v>74</v>
      </c>
      <c r="E94" s="164" t="s">
        <v>75</v>
      </c>
      <c r="F94" s="169" t="s">
        <v>76</v>
      </c>
      <c r="G94" s="167" t="s">
        <v>262</v>
      </c>
    </row>
    <row r="95" spans="1:7" x14ac:dyDescent="0.2">
      <c r="A95" s="174"/>
      <c r="B95" s="175"/>
      <c r="C95" s="177"/>
      <c r="D95" s="165"/>
      <c r="E95" s="165"/>
      <c r="F95" s="170"/>
      <c r="G95" s="167"/>
    </row>
    <row r="96" spans="1:7" x14ac:dyDescent="0.2">
      <c r="A96" s="174"/>
      <c r="B96" s="175"/>
      <c r="C96" s="178"/>
      <c r="D96" s="166"/>
      <c r="E96" s="166"/>
      <c r="F96" s="171"/>
      <c r="G96" s="167"/>
    </row>
    <row r="97" spans="1:7" x14ac:dyDescent="0.2">
      <c r="A97" s="174"/>
      <c r="B97" s="175"/>
      <c r="C97" s="119">
        <v>-1</v>
      </c>
      <c r="D97" s="119">
        <v>-2</v>
      </c>
      <c r="E97" s="119">
        <v>-3</v>
      </c>
      <c r="F97" s="119">
        <v>-4</v>
      </c>
      <c r="G97" s="119">
        <v>-5</v>
      </c>
    </row>
    <row r="98" spans="1:7" x14ac:dyDescent="0.2">
      <c r="A98" s="120"/>
      <c r="B98" s="120"/>
      <c r="C98" s="121"/>
      <c r="D98" s="122"/>
      <c r="E98" s="122"/>
      <c r="F98" s="123"/>
    </row>
    <row r="99" spans="1:7" x14ac:dyDescent="0.2">
      <c r="A99" s="131" t="s">
        <v>57</v>
      </c>
      <c r="B99" s="120" t="s">
        <v>163</v>
      </c>
      <c r="C99" s="34">
        <v>218357</v>
      </c>
      <c r="D99" s="34">
        <v>311030</v>
      </c>
      <c r="E99" s="23">
        <v>103680</v>
      </c>
      <c r="F99" s="23">
        <v>11657</v>
      </c>
      <c r="G99" s="130">
        <v>91877</v>
      </c>
    </row>
    <row r="100" spans="1:7" x14ac:dyDescent="0.2">
      <c r="A100" s="131" t="s">
        <v>164</v>
      </c>
      <c r="B100" s="120" t="s">
        <v>165</v>
      </c>
      <c r="C100" s="9" t="s">
        <v>34</v>
      </c>
      <c r="D100" s="9" t="s">
        <v>34</v>
      </c>
      <c r="E100" s="9" t="s">
        <v>34</v>
      </c>
      <c r="F100" s="9" t="s">
        <v>34</v>
      </c>
      <c r="G100" s="9" t="s">
        <v>34</v>
      </c>
    </row>
    <row r="101" spans="1:7" x14ac:dyDescent="0.2">
      <c r="A101" s="131"/>
      <c r="B101" s="127"/>
      <c r="C101" s="12"/>
      <c r="D101" s="35"/>
      <c r="E101" s="35"/>
      <c r="F101" s="15"/>
    </row>
    <row r="102" spans="1:7" x14ac:dyDescent="0.2">
      <c r="A102" s="131"/>
      <c r="B102" s="128" t="s">
        <v>66</v>
      </c>
      <c r="C102" s="10">
        <v>2604019</v>
      </c>
      <c r="D102" s="10">
        <v>2959321</v>
      </c>
      <c r="E102" s="10">
        <v>619409</v>
      </c>
      <c r="F102" s="10">
        <v>719817</v>
      </c>
      <c r="G102" s="125">
        <f>G104+G105+G106+G107+G109+G110+G111+G112+G113+G114+G115</f>
        <v>1663582</v>
      </c>
    </row>
    <row r="103" spans="1:7" x14ac:dyDescent="0.2">
      <c r="A103" s="131"/>
      <c r="B103" s="127"/>
      <c r="C103" s="12"/>
      <c r="D103" s="35"/>
      <c r="E103" s="35"/>
      <c r="F103" s="15"/>
    </row>
    <row r="104" spans="1:7" x14ac:dyDescent="0.2">
      <c r="A104" s="129" t="s">
        <v>166</v>
      </c>
      <c r="B104" s="120" t="s">
        <v>167</v>
      </c>
      <c r="C104" s="34">
        <v>75053</v>
      </c>
      <c r="D104" s="34">
        <v>88314</v>
      </c>
      <c r="E104" s="23">
        <v>19999</v>
      </c>
      <c r="F104" s="23">
        <v>8964</v>
      </c>
      <c r="G104" s="130">
        <v>53929</v>
      </c>
    </row>
    <row r="105" spans="1:7" x14ac:dyDescent="0.2">
      <c r="A105" s="137" t="s">
        <v>168</v>
      </c>
      <c r="B105" s="120" t="s">
        <v>169</v>
      </c>
      <c r="C105" s="34">
        <v>121555</v>
      </c>
      <c r="D105" s="34">
        <v>91368</v>
      </c>
      <c r="E105" s="23">
        <v>19186</v>
      </c>
      <c r="F105" s="23">
        <v>6595</v>
      </c>
      <c r="G105" s="130">
        <v>54611</v>
      </c>
    </row>
    <row r="106" spans="1:7" x14ac:dyDescent="0.2">
      <c r="A106" s="137" t="s">
        <v>170</v>
      </c>
      <c r="B106" s="120" t="s">
        <v>171</v>
      </c>
      <c r="C106" s="34">
        <v>116215</v>
      </c>
      <c r="D106" s="34">
        <v>107043</v>
      </c>
      <c r="E106" s="23">
        <v>13688</v>
      </c>
      <c r="F106" s="23">
        <v>921</v>
      </c>
      <c r="G106" s="130">
        <v>49015</v>
      </c>
    </row>
    <row r="107" spans="1:7" x14ac:dyDescent="0.2">
      <c r="A107" s="137" t="s">
        <v>172</v>
      </c>
      <c r="B107" s="120" t="s">
        <v>173</v>
      </c>
      <c r="C107" s="34">
        <v>63518</v>
      </c>
      <c r="D107" s="34">
        <v>206780</v>
      </c>
      <c r="E107" s="23">
        <v>65083</v>
      </c>
      <c r="F107" s="23">
        <v>34799</v>
      </c>
      <c r="G107" s="130">
        <v>102210</v>
      </c>
    </row>
    <row r="108" spans="1:7" x14ac:dyDescent="0.2">
      <c r="A108" s="132">
        <v>78753</v>
      </c>
      <c r="B108" s="138" t="s">
        <v>174</v>
      </c>
      <c r="C108" s="34">
        <v>18477</v>
      </c>
      <c r="D108" s="34">
        <v>19274</v>
      </c>
      <c r="E108" s="16">
        <v>4134</v>
      </c>
      <c r="F108" s="16">
        <v>47</v>
      </c>
      <c r="G108" s="9" t="s">
        <v>34</v>
      </c>
    </row>
    <row r="109" spans="1:7" x14ac:dyDescent="0.2">
      <c r="A109" s="129" t="s">
        <v>175</v>
      </c>
      <c r="B109" s="120" t="s">
        <v>176</v>
      </c>
      <c r="C109" s="34">
        <v>618265</v>
      </c>
      <c r="D109" s="34">
        <v>592097</v>
      </c>
      <c r="E109" s="23">
        <v>150032</v>
      </c>
      <c r="F109" s="23">
        <v>42275</v>
      </c>
      <c r="G109" s="130">
        <v>394997</v>
      </c>
    </row>
    <row r="110" spans="1:7" x14ac:dyDescent="0.2">
      <c r="A110" s="132" t="s">
        <v>177</v>
      </c>
      <c r="B110" s="138" t="s">
        <v>249</v>
      </c>
      <c r="C110" s="34">
        <v>262924</v>
      </c>
      <c r="D110" s="34">
        <v>128124</v>
      </c>
      <c r="E110" s="16">
        <v>27081</v>
      </c>
      <c r="F110" s="16">
        <v>12911</v>
      </c>
      <c r="G110" s="130">
        <v>40057</v>
      </c>
    </row>
    <row r="111" spans="1:7" x14ac:dyDescent="0.2">
      <c r="A111" s="132" t="s">
        <v>178</v>
      </c>
      <c r="B111" s="138" t="s">
        <v>250</v>
      </c>
      <c r="C111" s="34">
        <v>800091</v>
      </c>
      <c r="D111" s="34">
        <v>1118740</v>
      </c>
      <c r="E111" s="16">
        <v>126621</v>
      </c>
      <c r="F111" s="16">
        <v>368986</v>
      </c>
      <c r="G111" s="130">
        <v>697814</v>
      </c>
    </row>
    <row r="112" spans="1:7" x14ac:dyDescent="0.2">
      <c r="A112" s="131" t="s">
        <v>179</v>
      </c>
      <c r="B112" s="120" t="s">
        <v>180</v>
      </c>
      <c r="C112" s="34">
        <v>562</v>
      </c>
      <c r="D112" s="34">
        <v>637</v>
      </c>
      <c r="E112" s="23">
        <v>28</v>
      </c>
      <c r="F112" s="9" t="s">
        <v>34</v>
      </c>
      <c r="G112" s="130">
        <v>59</v>
      </c>
    </row>
    <row r="113" spans="1:7" x14ac:dyDescent="0.2">
      <c r="A113" s="131" t="s">
        <v>55</v>
      </c>
      <c r="B113" s="120" t="s">
        <v>181</v>
      </c>
      <c r="C113" s="34">
        <v>34983</v>
      </c>
      <c r="D113" s="34">
        <v>44518</v>
      </c>
      <c r="E113" s="23">
        <v>9200</v>
      </c>
      <c r="F113" s="23">
        <v>5339</v>
      </c>
      <c r="G113" s="130">
        <v>12520</v>
      </c>
    </row>
    <row r="114" spans="1:7" x14ac:dyDescent="0.2">
      <c r="A114" s="131" t="s">
        <v>182</v>
      </c>
      <c r="B114" s="120" t="s">
        <v>183</v>
      </c>
      <c r="C114" s="34">
        <v>43088</v>
      </c>
      <c r="D114" s="34">
        <v>21010</v>
      </c>
      <c r="E114" s="23">
        <v>5258</v>
      </c>
      <c r="F114" s="23">
        <v>4430</v>
      </c>
      <c r="G114" s="130">
        <v>8973</v>
      </c>
    </row>
    <row r="115" spans="1:7" x14ac:dyDescent="0.2">
      <c r="A115" s="131" t="s">
        <v>60</v>
      </c>
      <c r="B115" s="120" t="s">
        <v>184</v>
      </c>
      <c r="C115" s="34">
        <v>449288</v>
      </c>
      <c r="D115" s="34">
        <v>541416</v>
      </c>
      <c r="E115" s="23">
        <v>179099</v>
      </c>
      <c r="F115" s="23">
        <v>234550</v>
      </c>
      <c r="G115" s="130">
        <v>249397</v>
      </c>
    </row>
    <row r="116" spans="1:7" x14ac:dyDescent="0.2">
      <c r="A116" s="131"/>
      <c r="B116" s="127"/>
      <c r="C116" s="16"/>
      <c r="D116" s="17"/>
      <c r="E116" s="17"/>
      <c r="F116" s="15"/>
    </row>
    <row r="117" spans="1:7" x14ac:dyDescent="0.2">
      <c r="A117" s="131"/>
      <c r="B117" s="128" t="s">
        <v>67</v>
      </c>
      <c r="C117" s="10">
        <v>1365361</v>
      </c>
      <c r="D117" s="10">
        <v>1343906</v>
      </c>
      <c r="E117" s="10">
        <v>200879</v>
      </c>
      <c r="F117" s="10">
        <v>107031</v>
      </c>
      <c r="G117" s="125">
        <f>G119+G120</f>
        <v>326189</v>
      </c>
    </row>
    <row r="118" spans="1:7" x14ac:dyDescent="0.2">
      <c r="A118" s="131"/>
      <c r="B118" s="127"/>
      <c r="C118" s="12"/>
      <c r="D118" s="35"/>
      <c r="E118" s="35"/>
      <c r="F118" s="15"/>
    </row>
    <row r="119" spans="1:7" x14ac:dyDescent="0.2">
      <c r="A119" s="131" t="s">
        <v>185</v>
      </c>
      <c r="B119" s="120" t="s">
        <v>186</v>
      </c>
      <c r="C119" s="34">
        <v>194455</v>
      </c>
      <c r="D119" s="34">
        <v>268490</v>
      </c>
      <c r="E119" s="23">
        <v>56794</v>
      </c>
      <c r="F119" s="23">
        <v>57641</v>
      </c>
      <c r="G119" s="130">
        <v>206964</v>
      </c>
    </row>
    <row r="120" spans="1:7" x14ac:dyDescent="0.2">
      <c r="A120" s="131" t="s">
        <v>62</v>
      </c>
      <c r="B120" s="120" t="s">
        <v>187</v>
      </c>
      <c r="C120" s="34">
        <v>832496</v>
      </c>
      <c r="D120" s="34">
        <v>921810</v>
      </c>
      <c r="E120" s="23">
        <v>144085</v>
      </c>
      <c r="F120" s="23">
        <v>49390</v>
      </c>
      <c r="G120" s="130">
        <v>119225</v>
      </c>
    </row>
    <row r="121" spans="1:7" x14ac:dyDescent="0.2">
      <c r="A121" s="132" t="s">
        <v>188</v>
      </c>
      <c r="B121" s="138" t="s">
        <v>189</v>
      </c>
      <c r="C121" s="34">
        <v>338410</v>
      </c>
      <c r="D121" s="34">
        <v>153606</v>
      </c>
      <c r="E121" s="9" t="s">
        <v>34</v>
      </c>
      <c r="F121" s="9" t="s">
        <v>34</v>
      </c>
      <c r="G121" s="9" t="s">
        <v>34</v>
      </c>
    </row>
    <row r="122" spans="1:7" x14ac:dyDescent="0.2">
      <c r="A122" s="131"/>
      <c r="B122" s="120"/>
      <c r="C122" s="23"/>
      <c r="D122" s="23"/>
      <c r="E122" s="23"/>
      <c r="F122" s="15"/>
    </row>
    <row r="123" spans="1:7" x14ac:dyDescent="0.2">
      <c r="A123" s="139"/>
      <c r="B123" s="140" t="s">
        <v>68</v>
      </c>
      <c r="C123" s="11">
        <v>1469055</v>
      </c>
      <c r="D123" s="11">
        <v>1539245</v>
      </c>
      <c r="E123" s="11">
        <v>320973</v>
      </c>
      <c r="F123" s="26">
        <v>187820</v>
      </c>
      <c r="G123" s="125">
        <f>G125+G126+G127+G129+G130+G131</f>
        <v>750409</v>
      </c>
    </row>
    <row r="124" spans="1:7" x14ac:dyDescent="0.2">
      <c r="A124" s="139"/>
      <c r="B124" s="141"/>
      <c r="C124" s="12"/>
      <c r="D124" s="12"/>
      <c r="E124" s="12"/>
      <c r="F124" s="15"/>
    </row>
    <row r="125" spans="1:7" x14ac:dyDescent="0.2">
      <c r="A125" s="142" t="s">
        <v>190</v>
      </c>
      <c r="B125" s="118" t="s">
        <v>275</v>
      </c>
      <c r="C125" s="34">
        <v>70858</v>
      </c>
      <c r="D125" s="34">
        <v>54331</v>
      </c>
      <c r="E125" s="23">
        <v>14619</v>
      </c>
      <c r="F125" s="23">
        <v>13301</v>
      </c>
      <c r="G125" s="130">
        <v>22870</v>
      </c>
    </row>
    <row r="126" spans="1:7" x14ac:dyDescent="0.2">
      <c r="A126" s="139" t="s">
        <v>47</v>
      </c>
      <c r="B126" s="118" t="s">
        <v>191</v>
      </c>
      <c r="C126" s="34">
        <v>293677</v>
      </c>
      <c r="D126" s="34">
        <v>290434</v>
      </c>
      <c r="E126" s="20">
        <v>47475</v>
      </c>
      <c r="F126" s="20">
        <v>38445</v>
      </c>
      <c r="G126" s="130">
        <v>87996</v>
      </c>
    </row>
    <row r="127" spans="1:7" x14ac:dyDescent="0.2">
      <c r="A127" s="139" t="s">
        <v>48</v>
      </c>
      <c r="B127" s="118" t="s">
        <v>192</v>
      </c>
      <c r="C127" s="34">
        <v>364521</v>
      </c>
      <c r="D127" s="34">
        <v>406888</v>
      </c>
      <c r="E127" s="23">
        <v>90417</v>
      </c>
      <c r="F127" s="23">
        <v>62304</v>
      </c>
      <c r="G127" s="130">
        <v>268500</v>
      </c>
    </row>
    <row r="128" spans="1:7" x14ac:dyDescent="0.2">
      <c r="A128" s="139" t="s">
        <v>193</v>
      </c>
      <c r="B128" s="118" t="s">
        <v>194</v>
      </c>
      <c r="C128" s="34">
        <v>6664</v>
      </c>
      <c r="D128" s="34">
        <v>11057</v>
      </c>
      <c r="E128" s="23">
        <v>11442</v>
      </c>
      <c r="F128" s="23">
        <v>2045</v>
      </c>
      <c r="G128" s="19" t="s">
        <v>34</v>
      </c>
    </row>
    <row r="129" spans="1:7" x14ac:dyDescent="0.2">
      <c r="A129" s="143">
        <v>18715</v>
      </c>
      <c r="B129" s="118" t="s">
        <v>195</v>
      </c>
      <c r="C129" s="34">
        <v>42611</v>
      </c>
      <c r="D129" s="34">
        <v>36423</v>
      </c>
      <c r="E129" s="23">
        <v>5921</v>
      </c>
      <c r="F129" s="23">
        <v>3</v>
      </c>
      <c r="G129" s="130">
        <v>10732</v>
      </c>
    </row>
    <row r="130" spans="1:7" x14ac:dyDescent="0.2">
      <c r="A130" s="139" t="s">
        <v>196</v>
      </c>
      <c r="B130" s="118" t="s">
        <v>197</v>
      </c>
      <c r="C130" s="34">
        <v>307277</v>
      </c>
      <c r="D130" s="34">
        <v>361363</v>
      </c>
      <c r="E130" s="23">
        <v>80886</v>
      </c>
      <c r="F130" s="23">
        <v>22396</v>
      </c>
      <c r="G130" s="130">
        <v>157134</v>
      </c>
    </row>
    <row r="131" spans="1:7" x14ac:dyDescent="0.2">
      <c r="A131" s="139" t="s">
        <v>198</v>
      </c>
      <c r="B131" s="118" t="s">
        <v>199</v>
      </c>
      <c r="C131" s="34">
        <v>383447</v>
      </c>
      <c r="D131" s="34">
        <v>378749</v>
      </c>
      <c r="E131" s="23">
        <v>70213</v>
      </c>
      <c r="F131" s="23">
        <v>49326</v>
      </c>
      <c r="G131" s="130">
        <v>203177</v>
      </c>
    </row>
    <row r="132" spans="1:7" x14ac:dyDescent="0.2">
      <c r="A132" s="139"/>
      <c r="C132" s="23"/>
      <c r="D132" s="23"/>
      <c r="E132" s="23"/>
      <c r="F132" s="15"/>
    </row>
    <row r="133" spans="1:7" x14ac:dyDescent="0.2">
      <c r="A133" s="139"/>
      <c r="B133" s="140" t="s">
        <v>69</v>
      </c>
      <c r="C133" s="19" t="s">
        <v>34</v>
      </c>
      <c r="D133" s="19" t="s">
        <v>34</v>
      </c>
      <c r="E133" s="19" t="s">
        <v>34</v>
      </c>
      <c r="F133" s="19" t="s">
        <v>34</v>
      </c>
      <c r="G133" s="19" t="s">
        <v>34</v>
      </c>
    </row>
    <row r="134" spans="1:7" x14ac:dyDescent="0.2">
      <c r="A134" s="139"/>
      <c r="B134" s="141"/>
      <c r="C134" s="12"/>
      <c r="D134" s="12"/>
      <c r="E134" s="12"/>
      <c r="F134" s="15"/>
    </row>
    <row r="135" spans="1:7" x14ac:dyDescent="0.2">
      <c r="A135" s="139"/>
      <c r="B135" s="140" t="s">
        <v>70</v>
      </c>
      <c r="C135" s="11">
        <v>945</v>
      </c>
      <c r="D135" s="11">
        <v>5199</v>
      </c>
      <c r="E135" s="19" t="s">
        <v>34</v>
      </c>
      <c r="F135" s="19" t="s">
        <v>34</v>
      </c>
      <c r="G135" s="19" t="s">
        <v>34</v>
      </c>
    </row>
    <row r="136" spans="1:7" x14ac:dyDescent="0.2">
      <c r="A136" s="139"/>
      <c r="B136" s="141"/>
      <c r="C136" s="12"/>
      <c r="D136" s="12"/>
      <c r="E136" s="12"/>
      <c r="F136" s="15"/>
    </row>
    <row r="137" spans="1:7" x14ac:dyDescent="0.2">
      <c r="A137" s="139" t="s">
        <v>59</v>
      </c>
      <c r="B137" s="118" t="s">
        <v>200</v>
      </c>
      <c r="C137" s="12"/>
      <c r="D137" s="12"/>
      <c r="E137" s="12"/>
      <c r="F137" s="15"/>
    </row>
    <row r="138" spans="1:7" x14ac:dyDescent="0.2">
      <c r="A138" s="139"/>
      <c r="B138" s="118" t="s">
        <v>201</v>
      </c>
      <c r="C138" s="15">
        <v>945</v>
      </c>
      <c r="D138" s="34">
        <v>5199</v>
      </c>
      <c r="E138" s="9" t="s">
        <v>34</v>
      </c>
      <c r="F138" s="9" t="s">
        <v>34</v>
      </c>
      <c r="G138" s="9" t="s">
        <v>34</v>
      </c>
    </row>
    <row r="139" spans="1:7" x14ac:dyDescent="0.2">
      <c r="C139" s="15"/>
      <c r="D139" s="15"/>
      <c r="E139" s="15"/>
      <c r="F139" s="15"/>
    </row>
    <row r="140" spans="1:7" x14ac:dyDescent="0.2">
      <c r="A140" s="139"/>
      <c r="B140" s="144" t="s">
        <v>202</v>
      </c>
      <c r="C140" s="11">
        <v>1265608</v>
      </c>
      <c r="D140" s="11">
        <v>1919183</v>
      </c>
      <c r="E140" s="11">
        <v>523836</v>
      </c>
      <c r="F140" s="26">
        <v>91928</v>
      </c>
      <c r="G140" s="125">
        <f>G142+G144+G145+G146+G147+G148+G149+G151+G152+G153+G154+G156+G157</f>
        <v>889083</v>
      </c>
    </row>
    <row r="141" spans="1:7" x14ac:dyDescent="0.2">
      <c r="A141" s="139"/>
      <c r="B141" s="141"/>
      <c r="C141" s="12"/>
      <c r="D141" s="12"/>
      <c r="E141" s="12"/>
      <c r="F141" s="15"/>
    </row>
    <row r="142" spans="1:7" x14ac:dyDescent="0.2">
      <c r="A142" s="142" t="s">
        <v>39</v>
      </c>
      <c r="B142" s="118" t="s">
        <v>274</v>
      </c>
      <c r="C142" s="34">
        <v>2802</v>
      </c>
      <c r="D142" s="34">
        <v>72502</v>
      </c>
      <c r="E142" s="9" t="s">
        <v>34</v>
      </c>
      <c r="F142" s="15">
        <v>809</v>
      </c>
      <c r="G142" s="130">
        <v>3440</v>
      </c>
    </row>
    <row r="143" spans="1:7" x14ac:dyDescent="0.2">
      <c r="A143" s="142" t="s">
        <v>203</v>
      </c>
      <c r="B143" s="145" t="s">
        <v>273</v>
      </c>
      <c r="C143" s="9" t="s">
        <v>34</v>
      </c>
      <c r="D143" s="9" t="s">
        <v>34</v>
      </c>
      <c r="E143" s="9" t="s">
        <v>34</v>
      </c>
      <c r="F143" s="9" t="s">
        <v>34</v>
      </c>
      <c r="G143" s="9" t="s">
        <v>34</v>
      </c>
    </row>
    <row r="144" spans="1:7" x14ac:dyDescent="0.2">
      <c r="A144" s="142" t="s">
        <v>40</v>
      </c>
      <c r="B144" s="118" t="s">
        <v>204</v>
      </c>
      <c r="C144" s="34">
        <v>191197</v>
      </c>
      <c r="D144" s="34">
        <v>215202</v>
      </c>
      <c r="E144" s="23">
        <v>66954</v>
      </c>
      <c r="F144" s="23">
        <v>30688</v>
      </c>
      <c r="G144" s="130">
        <v>91192</v>
      </c>
    </row>
    <row r="145" spans="1:7" x14ac:dyDescent="0.2">
      <c r="A145" s="139" t="s">
        <v>205</v>
      </c>
      <c r="B145" s="118" t="s">
        <v>206</v>
      </c>
      <c r="C145" s="34">
        <v>747319</v>
      </c>
      <c r="D145" s="34">
        <v>1029059</v>
      </c>
      <c r="E145" s="23">
        <v>293646</v>
      </c>
      <c r="F145" s="23">
        <v>23950</v>
      </c>
      <c r="G145" s="130">
        <v>396633</v>
      </c>
    </row>
    <row r="146" spans="1:7" x14ac:dyDescent="0.2">
      <c r="A146" s="139" t="s">
        <v>207</v>
      </c>
      <c r="B146" s="118" t="s">
        <v>208</v>
      </c>
      <c r="C146" s="34">
        <v>16558</v>
      </c>
      <c r="D146" s="34">
        <v>306473</v>
      </c>
      <c r="E146" s="23">
        <v>87521</v>
      </c>
      <c r="F146" s="23">
        <v>28800</v>
      </c>
      <c r="G146" s="130">
        <v>113502</v>
      </c>
    </row>
    <row r="147" spans="1:7" x14ac:dyDescent="0.2">
      <c r="A147" s="139" t="s">
        <v>61</v>
      </c>
      <c r="B147" s="118" t="s">
        <v>209</v>
      </c>
      <c r="C147" s="34">
        <v>146270</v>
      </c>
      <c r="D147" s="34">
        <v>1516</v>
      </c>
      <c r="E147" s="23">
        <v>1460</v>
      </c>
      <c r="F147" s="9" t="s">
        <v>34</v>
      </c>
      <c r="G147" s="130">
        <v>121316</v>
      </c>
    </row>
    <row r="148" spans="1:7" x14ac:dyDescent="0.2">
      <c r="A148" s="139" t="s">
        <v>210</v>
      </c>
      <c r="B148" s="118" t="s">
        <v>211</v>
      </c>
      <c r="C148" s="34">
        <v>12485</v>
      </c>
      <c r="D148" s="34">
        <v>200023</v>
      </c>
      <c r="E148" s="27">
        <v>47122</v>
      </c>
      <c r="F148" s="27">
        <v>4337</v>
      </c>
      <c r="G148" s="130">
        <v>121176</v>
      </c>
    </row>
    <row r="149" spans="1:7" x14ac:dyDescent="0.2">
      <c r="A149" s="139" t="s">
        <v>212</v>
      </c>
      <c r="B149" s="118" t="s">
        <v>272</v>
      </c>
      <c r="C149" s="9" t="s">
        <v>34</v>
      </c>
      <c r="D149" s="9" t="s">
        <v>34</v>
      </c>
      <c r="E149" s="9" t="s">
        <v>34</v>
      </c>
      <c r="F149" s="9" t="s">
        <v>34</v>
      </c>
      <c r="G149" s="130">
        <v>757</v>
      </c>
    </row>
    <row r="150" spans="1:7" x14ac:dyDescent="0.2">
      <c r="A150" s="139" t="s">
        <v>213</v>
      </c>
      <c r="B150" s="118" t="s">
        <v>270</v>
      </c>
      <c r="C150" s="34">
        <v>2592</v>
      </c>
      <c r="D150" s="16">
        <v>200</v>
      </c>
      <c r="E150" s="9" t="s">
        <v>34</v>
      </c>
      <c r="F150" s="9" t="s">
        <v>34</v>
      </c>
      <c r="G150" s="9" t="s">
        <v>34</v>
      </c>
    </row>
    <row r="151" spans="1:7" x14ac:dyDescent="0.2">
      <c r="A151" s="139" t="s">
        <v>214</v>
      </c>
      <c r="B151" s="118" t="s">
        <v>269</v>
      </c>
      <c r="C151" s="34">
        <v>16187</v>
      </c>
      <c r="D151" s="34">
        <v>3165</v>
      </c>
      <c r="E151" s="23">
        <v>3893</v>
      </c>
      <c r="F151" s="9" t="s">
        <v>34</v>
      </c>
      <c r="G151" s="130">
        <v>4334</v>
      </c>
    </row>
    <row r="152" spans="1:7" x14ac:dyDescent="0.2">
      <c r="A152" s="139" t="s">
        <v>215</v>
      </c>
      <c r="B152" s="118" t="s">
        <v>265</v>
      </c>
      <c r="C152" s="34">
        <v>3592</v>
      </c>
      <c r="D152" s="34">
        <v>58568</v>
      </c>
      <c r="E152" s="23">
        <v>16924</v>
      </c>
      <c r="F152" s="23">
        <v>1685</v>
      </c>
      <c r="G152" s="130">
        <v>14756</v>
      </c>
    </row>
    <row r="153" spans="1:7" x14ac:dyDescent="0.2">
      <c r="A153" s="139" t="s">
        <v>263</v>
      </c>
      <c r="B153" s="134" t="s">
        <v>285</v>
      </c>
      <c r="C153" s="9" t="s">
        <v>34</v>
      </c>
      <c r="D153" s="9" t="s">
        <v>34</v>
      </c>
      <c r="E153" s="9" t="s">
        <v>34</v>
      </c>
      <c r="F153" s="9" t="s">
        <v>34</v>
      </c>
      <c r="G153" s="130">
        <v>1281</v>
      </c>
    </row>
    <row r="154" spans="1:7" x14ac:dyDescent="0.2">
      <c r="A154" s="139" t="s">
        <v>216</v>
      </c>
      <c r="B154" s="118" t="s">
        <v>266</v>
      </c>
      <c r="C154" s="34">
        <v>2162</v>
      </c>
      <c r="D154" s="9" t="s">
        <v>34</v>
      </c>
      <c r="E154" s="9" t="s">
        <v>34</v>
      </c>
      <c r="F154" s="9" t="s">
        <v>34</v>
      </c>
      <c r="G154" s="130">
        <v>1603</v>
      </c>
    </row>
    <row r="155" spans="1:7" x14ac:dyDescent="0.2">
      <c r="A155" s="139" t="s">
        <v>217</v>
      </c>
      <c r="B155" s="118" t="s">
        <v>267</v>
      </c>
      <c r="C155" s="34">
        <v>124363</v>
      </c>
      <c r="D155" s="34">
        <v>16565</v>
      </c>
      <c r="E155" s="9" t="s">
        <v>34</v>
      </c>
      <c r="F155" s="9" t="s">
        <v>34</v>
      </c>
      <c r="G155" s="9" t="s">
        <v>34</v>
      </c>
    </row>
    <row r="156" spans="1:7" x14ac:dyDescent="0.2">
      <c r="A156" s="139" t="s">
        <v>218</v>
      </c>
      <c r="B156" s="118" t="s">
        <v>271</v>
      </c>
      <c r="C156" s="34">
        <v>81</v>
      </c>
      <c r="D156" s="34">
        <v>25</v>
      </c>
      <c r="E156" s="9" t="s">
        <v>34</v>
      </c>
      <c r="F156" s="16">
        <v>743</v>
      </c>
      <c r="G156" s="130">
        <v>16061</v>
      </c>
    </row>
    <row r="157" spans="1:7" x14ac:dyDescent="0.2">
      <c r="A157" s="139" t="s">
        <v>219</v>
      </c>
      <c r="B157" s="118" t="s">
        <v>268</v>
      </c>
      <c r="C157" s="9" t="s">
        <v>34</v>
      </c>
      <c r="D157" s="34">
        <v>15885</v>
      </c>
      <c r="E157" s="23">
        <v>6316</v>
      </c>
      <c r="F157" s="23">
        <v>916</v>
      </c>
      <c r="G157" s="130">
        <v>3032</v>
      </c>
    </row>
    <row r="158" spans="1:7" x14ac:dyDescent="0.2">
      <c r="A158" s="139" t="s">
        <v>220</v>
      </c>
      <c r="B158" s="118" t="s">
        <v>221</v>
      </c>
      <c r="C158" s="9" t="s">
        <v>34</v>
      </c>
      <c r="D158" s="9" t="s">
        <v>34</v>
      </c>
      <c r="E158" s="9" t="s">
        <v>34</v>
      </c>
      <c r="F158" s="9" t="s">
        <v>34</v>
      </c>
    </row>
    <row r="159" spans="1:7" x14ac:dyDescent="0.2">
      <c r="C159" s="15"/>
      <c r="D159" s="15"/>
      <c r="E159" s="15"/>
      <c r="F159" s="15"/>
    </row>
    <row r="160" spans="1:7" x14ac:dyDescent="0.2">
      <c r="A160" s="139"/>
      <c r="B160" s="140" t="s">
        <v>33</v>
      </c>
      <c r="C160" s="11">
        <v>170233</v>
      </c>
      <c r="D160" s="11">
        <v>285022</v>
      </c>
      <c r="E160" s="11">
        <v>61332</v>
      </c>
      <c r="F160" s="19" t="s">
        <v>34</v>
      </c>
      <c r="G160" s="19" t="s">
        <v>34</v>
      </c>
    </row>
    <row r="161" spans="1:7" x14ac:dyDescent="0.2">
      <c r="A161" s="139"/>
      <c r="B161" s="140"/>
      <c r="C161" s="11"/>
      <c r="D161" s="12"/>
      <c r="E161" s="12"/>
      <c r="F161" s="15"/>
    </row>
    <row r="162" spans="1:7" x14ac:dyDescent="0.2">
      <c r="A162" s="142" t="s">
        <v>222</v>
      </c>
      <c r="B162" s="118" t="s">
        <v>223</v>
      </c>
      <c r="C162" s="34">
        <v>170233</v>
      </c>
      <c r="D162" s="34">
        <v>105583</v>
      </c>
      <c r="E162" s="9" t="s">
        <v>34</v>
      </c>
      <c r="F162" s="9" t="s">
        <v>34</v>
      </c>
      <c r="G162" s="9" t="s">
        <v>34</v>
      </c>
    </row>
    <row r="163" spans="1:7" x14ac:dyDescent="0.2">
      <c r="A163" s="142" t="s">
        <v>224</v>
      </c>
      <c r="B163" s="118" t="s">
        <v>225</v>
      </c>
      <c r="C163" s="9" t="s">
        <v>34</v>
      </c>
      <c r="D163" s="9" t="s">
        <v>34</v>
      </c>
      <c r="E163" s="28">
        <v>61332</v>
      </c>
      <c r="F163" s="9" t="s">
        <v>34</v>
      </c>
      <c r="G163" s="9" t="s">
        <v>34</v>
      </c>
    </row>
    <row r="164" spans="1:7" x14ac:dyDescent="0.2">
      <c r="A164" s="139" t="s">
        <v>226</v>
      </c>
      <c r="B164" s="118" t="s">
        <v>227</v>
      </c>
      <c r="C164" s="9" t="s">
        <v>34</v>
      </c>
      <c r="D164" s="34">
        <v>179439</v>
      </c>
      <c r="E164" s="9" t="s">
        <v>34</v>
      </c>
      <c r="F164" s="9" t="s">
        <v>34</v>
      </c>
      <c r="G164" s="9" t="s">
        <v>34</v>
      </c>
    </row>
    <row r="165" spans="1:7" x14ac:dyDescent="0.2">
      <c r="A165" s="139" t="s">
        <v>228</v>
      </c>
      <c r="B165" s="118" t="s">
        <v>229</v>
      </c>
      <c r="C165" s="9" t="s">
        <v>34</v>
      </c>
      <c r="D165" s="9" t="s">
        <v>34</v>
      </c>
      <c r="E165" s="9" t="s">
        <v>34</v>
      </c>
      <c r="F165" s="9" t="s">
        <v>34</v>
      </c>
      <c r="G165" s="9" t="s">
        <v>34</v>
      </c>
    </row>
    <row r="166" spans="1:7" x14ac:dyDescent="0.2">
      <c r="A166" s="146"/>
      <c r="B166" s="146"/>
      <c r="C166" s="147"/>
      <c r="D166" s="147"/>
      <c r="E166" s="147"/>
      <c r="F166" s="147"/>
      <c r="G166" s="147"/>
    </row>
    <row r="168" spans="1:7" s="149" customFormat="1" ht="12" x14ac:dyDescent="0.2">
      <c r="A168" s="30" t="s">
        <v>304</v>
      </c>
      <c r="B168" s="148"/>
    </row>
    <row r="169" spans="1:7" s="149" customFormat="1" ht="12" x14ac:dyDescent="0.2">
      <c r="A169" s="150" t="s">
        <v>7</v>
      </c>
    </row>
  </sheetData>
  <mergeCells count="18">
    <mergeCell ref="A1:F1"/>
    <mergeCell ref="F94:F96"/>
    <mergeCell ref="A92:F92"/>
    <mergeCell ref="F3:F5"/>
    <mergeCell ref="A2:E2"/>
    <mergeCell ref="A3:A6"/>
    <mergeCell ref="B3:B6"/>
    <mergeCell ref="C3:C5"/>
    <mergeCell ref="A93:E93"/>
    <mergeCell ref="A94:A97"/>
    <mergeCell ref="B94:B97"/>
    <mergeCell ref="C94:C96"/>
    <mergeCell ref="D94:D96"/>
    <mergeCell ref="E94:E96"/>
    <mergeCell ref="G3:G5"/>
    <mergeCell ref="G94:G96"/>
    <mergeCell ref="D3:D5"/>
    <mergeCell ref="E3:E5"/>
  </mergeCells>
  <printOptions horizontalCentered="1"/>
  <pageMargins left="0.19685039370078741" right="0.19685039370078741" top="0.35433070866141736" bottom="0.35433070866141736" header="0.11811023622047245" footer="0.11811023622047245"/>
  <pageSetup paperSize="9" scale="69" firstPageNumber="55" fitToHeight="0" orientation="portrait" r:id="rId1"/>
  <headerFooter>
    <evenFooter>&amp;L&amp;14 2021 Commodity Flow in the Philippines&amp;R&amp;14&amp;P</evenFoot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'Table 1'!Print_Area</vt:lpstr>
      <vt:lpstr>'Table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Montano</dc:creator>
  <cp:lastModifiedBy>PSA</cp:lastModifiedBy>
  <cp:lastPrinted>2023-03-09T09:04:15Z</cp:lastPrinted>
  <dcterms:created xsi:type="dcterms:W3CDTF">2021-03-15T01:11:14Z</dcterms:created>
  <dcterms:modified xsi:type="dcterms:W3CDTF">2023-04-20T03:58:05Z</dcterms:modified>
</cp:coreProperties>
</file>