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ward Lopez-Dee\Desktop\final web energy a029Dec2020\"/>
    </mc:Choice>
  </mc:AlternateContent>
  <bookViews>
    <workbookView xWindow="-105" yWindow="-105" windowWidth="23250" windowHeight="12570" firstSheet="5" activeTab="8"/>
  </bookViews>
  <sheets>
    <sheet name="Physical_Coal" sheetId="5" r:id="rId1"/>
    <sheet name="Monetary_Coal" sheetId="8" r:id="rId2"/>
    <sheet name="Physical_Oil" sheetId="2" r:id="rId3"/>
    <sheet name="Monetary_Oil" sheetId="7" r:id="rId4"/>
    <sheet name="Physical_Natural Gas" sheetId="3" r:id="rId5"/>
    <sheet name="Monetary_Natural Gas" sheetId="9" r:id="rId6"/>
    <sheet name="Physical_Condensate" sheetId="4" r:id="rId7"/>
    <sheet name="Monetary_Condensate" sheetId="10" r:id="rId8"/>
    <sheet name="Derived Indicators" sheetId="11" r:id="rId9"/>
  </sheets>
  <definedNames>
    <definedName name="a">#REF!</definedName>
    <definedName name="a_1">#REF!</definedName>
    <definedName name="a_2">#REF!</definedName>
    <definedName name="a_3">#REF!</definedName>
    <definedName name="AFF_Cons">#REF!</definedName>
    <definedName name="AFF_Curr">#REF!</definedName>
    <definedName name="AFSA_Cons">#REF!</definedName>
    <definedName name="AFSA_Curr">#REF!</definedName>
    <definedName name="BSOD_Cons">#REF!</definedName>
    <definedName name="BSOD_Curr">#REF!</definedName>
    <definedName name="CIN_Cons">#REF!</definedName>
    <definedName name="CIN_Curr">#REF!</definedName>
    <definedName name="CNS_Cons">#REF!</definedName>
    <definedName name="CNS_Curr">#REF!</definedName>
    <definedName name="DEQ_Cons">#REF!</definedName>
    <definedName name="DEQ_Curr">#REF!</definedName>
    <definedName name="EDUC_Cons">#REF!</definedName>
    <definedName name="EDUC_Curr">#REF!</definedName>
    <definedName name="EOG_Cons">#REF!</definedName>
    <definedName name="EOG_Curr">#REF!</definedName>
    <definedName name="EOS_Cons">#REF!</definedName>
    <definedName name="EOS_Curr">#REF!</definedName>
    <definedName name="ESWS_Cons">#REF!</definedName>
    <definedName name="ESWS_Curr">#REF!</definedName>
    <definedName name="EXP_Cons_Lev">#REF!</definedName>
    <definedName name="EXP_Curr_Lev">#REF!</definedName>
    <definedName name="EXP_GR_Cons">#REF!</definedName>
    <definedName name="EXP_GR_Curr">#REF!</definedName>
    <definedName name="EXP_IPIN">#REF!</definedName>
    <definedName name="EXP_IR">#REF!</definedName>
    <definedName name="EXP_Shr_Cons">#REF!</definedName>
    <definedName name="EXP_Shr_Curr">#REF!</definedName>
    <definedName name="FIA_Cons">#REF!</definedName>
    <definedName name="FIA_Curr">#REF!</definedName>
    <definedName name="GFCE_Cons">#REF!</definedName>
    <definedName name="GFCE_Curr">#REF!</definedName>
    <definedName name="gr_01">#REF!</definedName>
    <definedName name="gr_02">#REF!</definedName>
    <definedName name="gr_03">#REF!</definedName>
    <definedName name="gr_04">#REF!</definedName>
    <definedName name="gr_05">#REF!</definedName>
    <definedName name="gr_06">#REF!</definedName>
    <definedName name="gr_07">#REF!</definedName>
    <definedName name="gr_o2">#REF!</definedName>
    <definedName name="HFCE_Cons">#REF!</definedName>
    <definedName name="HFCE_Curr">#REF!</definedName>
    <definedName name="HHSW_Cons">#REF!</definedName>
    <definedName name="HHSW_Curr">#REF!</definedName>
    <definedName name="IAC_Cons">#REF!</definedName>
    <definedName name="IAC_Curr">#REF!</definedName>
    <definedName name="IOG_Cons">#REF!</definedName>
    <definedName name="IOG_Curr">#REF!</definedName>
    <definedName name="IOS_Cons">#REF!</definedName>
    <definedName name="IOS_Curr">#REF!</definedName>
    <definedName name="IPP_Cons">#REF!</definedName>
    <definedName name="IPP_Curr">#REF!</definedName>
    <definedName name="MAQ_Cons">#REF!</definedName>
    <definedName name="MAQ_Curr">#REF!</definedName>
    <definedName name="MFG_Cons">#REF!</definedName>
    <definedName name="MFG_Curr">#REF!</definedName>
    <definedName name="NPI_Cons">#REF!</definedName>
    <definedName name="NPI_Curr">#REF!</definedName>
    <definedName name="OS_Cons">#REF!</definedName>
    <definedName name="OS_Curr">#REF!</definedName>
    <definedName name="p">#REF!</definedName>
    <definedName name="p_1">#REF!</definedName>
    <definedName name="p_2">#REF!</definedName>
    <definedName name="p_3">#REF!</definedName>
    <definedName name="p_4">#REF!</definedName>
    <definedName name="PAD_Cons">#REF!</definedName>
    <definedName name="PAD_Curr">#REF!</definedName>
    <definedName name="Print_Area_MI">"#REF!"</definedName>
    <definedName name="Print_Area_MI_1">"#REF!"</definedName>
    <definedName name="Print_Area_MI_17">"#REF!"</definedName>
    <definedName name="Print_Area_MI_17_1">"#REF!"</definedName>
    <definedName name="Print_Area_MI_18">"#REF!"</definedName>
    <definedName name="Print_Area_MI_18_1">"#REF!"</definedName>
    <definedName name="Print_Area_MI_18_2">"#REF!"</definedName>
    <definedName name="Print_Area_MI_18_3">"#REF!"</definedName>
    <definedName name="Print_Area_MI_18_4">"#REF!"</definedName>
    <definedName name="Print_Area_MI_19">"#REF!"</definedName>
    <definedName name="Print_Area_MI_19_1">"#REF!"</definedName>
    <definedName name="Print_Area_MI_19_2">"#REF!"</definedName>
    <definedName name="Print_Area_MI_19_3">"#REF!"</definedName>
    <definedName name="Print_Area_MI_19_4">"#REF!"</definedName>
    <definedName name="Print_Area_MI_2">"#REF!"</definedName>
    <definedName name="Print_Area_MI_20">"#REF!"</definedName>
    <definedName name="Print_Area_MI_20_1">"#REF!"</definedName>
    <definedName name="Print_Area_MI_20_2">"#REF!"</definedName>
    <definedName name="Print_Area_MI_20_3">"#REF!"</definedName>
    <definedName name="Print_Area_MI_20_4">"#REF!"</definedName>
    <definedName name="Print_Area_MI_21">"#REF!"</definedName>
    <definedName name="Print_Area_MI_21_1">"#REF!"</definedName>
    <definedName name="Print_Area_MI_21_2">"#REF!"</definedName>
    <definedName name="Print_Area_MI_21_3">"#REF!"</definedName>
    <definedName name="Print_Area_MI_21_4">"#REF!"</definedName>
    <definedName name="Print_Area_MI_22">"#REF!"</definedName>
    <definedName name="Print_Area_MI_23">"#REF!"</definedName>
    <definedName name="Print_Area_MI_23_1">"#REF!"</definedName>
    <definedName name="Print_Area_MI_23_2">"#REF!"</definedName>
    <definedName name="Print_Area_MI_23_3">"#REF!"</definedName>
    <definedName name="Print_Area_MI_23_4">"#REF!"</definedName>
    <definedName name="Print_Area_MI_24">"#REF!"</definedName>
    <definedName name="Print_Area_MI_24_1">"#REF!"</definedName>
    <definedName name="Print_Area_MI_24_2">"#REF!"</definedName>
    <definedName name="Print_Area_MI_24_3">"#REF!"</definedName>
    <definedName name="Print_Area_MI_24_4">"#REF!"</definedName>
    <definedName name="Print_Area_MI_25">"#REF!"</definedName>
    <definedName name="Print_Area_MI_26">"#REF!"</definedName>
    <definedName name="Print_Area_MI_26_1">"#REF!"</definedName>
    <definedName name="Print_Area_MI_26_2">"#REF!"</definedName>
    <definedName name="Print_Area_MI_26_3">"#REF!"</definedName>
    <definedName name="Print_Area_MI_26_4">"#REF!"</definedName>
    <definedName name="Print_Area_MI_27">"#REF!"</definedName>
    <definedName name="Print_Area_MI_3">"#REF!"</definedName>
    <definedName name="Print_Area_MI_4">"#REF!"</definedName>
    <definedName name="Print_Area_MI_4_1">NA()</definedName>
    <definedName name="Print_Area_MI_4_2">"#REF!"</definedName>
    <definedName name="Print_Area_MI_4_3">NA()</definedName>
    <definedName name="PROD_GR_Cons">#REF!</definedName>
    <definedName name="PROD_GR_Curr">#REF!</definedName>
    <definedName name="PROD_IPIN">#REF!</definedName>
    <definedName name="PROD_IR">#REF!</definedName>
    <definedName name="PROD_Lev_Cons">#REF!</definedName>
    <definedName name="PROD_Lev_Curr">#REF!</definedName>
    <definedName name="PROD_Shr_Cons">#REF!</definedName>
    <definedName name="Prod_Shr_Curr">#REF!</definedName>
    <definedName name="PSTA_Cons">#REF!</definedName>
    <definedName name="PSTA_Curr">#REF!</definedName>
    <definedName name="REA_Cons">#REF!</definedName>
    <definedName name="REA_Curr">#REF!</definedName>
    <definedName name="s">#REF!</definedName>
    <definedName name="s_1">#REF!</definedName>
    <definedName name="s_2">#REF!</definedName>
    <definedName name="s_3">#REF!</definedName>
    <definedName name="s_4">#REF!</definedName>
    <definedName name="TABLE1_2">NA()</definedName>
    <definedName name="TABLE1_2_1">NA()</definedName>
    <definedName name="TABLE1_2_2">NA()</definedName>
    <definedName name="TABLE1_2_3">NA()</definedName>
    <definedName name="TABLE1_3">NA()</definedName>
    <definedName name="TABLE1_3_1">NA()</definedName>
    <definedName name="TABLE1_3_2">NA()</definedName>
    <definedName name="TABLE1_3_3">NA()</definedName>
    <definedName name="TABLE1_4">NA()</definedName>
    <definedName name="TABLE1_4_1">NA()</definedName>
    <definedName name="TABLE1_4_2">NA()</definedName>
    <definedName name="TABLE1_4_3">NA()</definedName>
    <definedName name="TABLE42">NA()</definedName>
    <definedName name="TABLE42_1">NA()</definedName>
    <definedName name="TABLE42_1_1">NA()</definedName>
    <definedName name="TABLE42_1_2">NA()</definedName>
    <definedName name="TABLE42_1_3">NA()</definedName>
    <definedName name="TABLE42_1_4">NA()</definedName>
    <definedName name="TABLE42_2">NA()</definedName>
    <definedName name="TABLE42_2_1">NA()</definedName>
    <definedName name="TABLE42_2_2">NA()</definedName>
    <definedName name="TABLE42_2_3">NA()</definedName>
    <definedName name="TABLE42_2_4">NA()</definedName>
    <definedName name="TABLE42_3">NA()</definedName>
    <definedName name="TABLE42_3_1">NA()</definedName>
    <definedName name="TABLE42_3_2">NA()</definedName>
    <definedName name="TABLE42_3_3">NA()</definedName>
    <definedName name="TABLE42_3_4">NA()</definedName>
    <definedName name="TABLE42_4">NA()</definedName>
    <definedName name="TABLE42_4_1">NA()</definedName>
    <definedName name="TABLE42_4_2">NA()</definedName>
    <definedName name="TABLE42_4_3">NA()</definedName>
    <definedName name="TABLE42_5">NA()</definedName>
    <definedName name="TABLE42_5_1">NA()</definedName>
    <definedName name="TABLE42_5_2">NA()</definedName>
    <definedName name="TABLE42_5_3">NA()</definedName>
    <definedName name="TABLE42_6">NA()</definedName>
    <definedName name="TABLE42_6_1">NA()</definedName>
    <definedName name="TABLE42_6_2">NA()</definedName>
    <definedName name="TABLE42_6_3">NA()</definedName>
    <definedName name="TAS_Cons">#REF!</definedName>
    <definedName name="TAS_Curr">#REF!</definedName>
    <definedName name="TRD_Cons">#REF!</definedName>
    <definedName name="TRD_Curr">#REF!</definedName>
    <definedName name="VAL_Cons">#REF!</definedName>
    <definedName name="VAL_Curr">#REF!</definedName>
    <definedName name="yr2000_lev">#REF!</definedName>
    <definedName name="yr2001_lev">#REF!</definedName>
    <definedName name="yr2002_lev">#REF!</definedName>
    <definedName name="yr2003_lev">#REF!</definedName>
    <definedName name="yr2004_lev">#REF!</definedName>
    <definedName name="yr2005_lev">#REF!</definedName>
    <definedName name="yr2006_lev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1" i="3" l="1"/>
  <c r="B39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S81" i="5"/>
  <c r="R81" i="5"/>
  <c r="O81" i="5"/>
  <c r="N81" i="5"/>
  <c r="M81" i="5"/>
  <c r="K81" i="5"/>
  <c r="J81" i="5"/>
  <c r="G81" i="5"/>
  <c r="F81" i="5"/>
  <c r="C81" i="5"/>
  <c r="B81" i="5"/>
  <c r="L60" i="5"/>
  <c r="H60" i="5"/>
  <c r="U60" i="5"/>
  <c r="S60" i="5"/>
  <c r="R60" i="5"/>
  <c r="Q60" i="5"/>
  <c r="O60" i="5"/>
  <c r="N60" i="5"/>
  <c r="M60" i="5"/>
  <c r="K60" i="5"/>
  <c r="J60" i="5"/>
  <c r="I60" i="5"/>
  <c r="G60" i="5"/>
  <c r="F60" i="5"/>
  <c r="E60" i="5"/>
  <c r="C60" i="5"/>
  <c r="B60" i="5"/>
  <c r="G39" i="5"/>
  <c r="U39" i="5"/>
  <c r="R39" i="5"/>
  <c r="Q39" i="5"/>
  <c r="N39" i="5"/>
  <c r="N18" i="5" s="1"/>
  <c r="M39" i="5"/>
  <c r="K39" i="5"/>
  <c r="J39" i="5"/>
  <c r="I39" i="5"/>
  <c r="F39" i="5"/>
  <c r="E39" i="5"/>
  <c r="S81" i="4"/>
  <c r="R81" i="4"/>
  <c r="O81" i="4"/>
  <c r="N81" i="4"/>
  <c r="K81" i="4"/>
  <c r="J81" i="4"/>
  <c r="G81" i="4"/>
  <c r="F81" i="4"/>
  <c r="C81" i="4"/>
  <c r="B81" i="4"/>
  <c r="T15" i="4"/>
  <c r="L15" i="4"/>
  <c r="D15" i="4"/>
  <c r="P14" i="4"/>
  <c r="H14" i="4"/>
  <c r="T13" i="4"/>
  <c r="P13" i="4"/>
  <c r="L13" i="4"/>
  <c r="H13" i="4"/>
  <c r="D13" i="4"/>
  <c r="T12" i="4"/>
  <c r="P12" i="4"/>
  <c r="L12" i="4"/>
  <c r="D12" i="4"/>
  <c r="T9" i="4"/>
  <c r="R9" i="4"/>
  <c r="P9" i="4"/>
  <c r="N9" i="4"/>
  <c r="L9" i="4"/>
  <c r="J9" i="4"/>
  <c r="H9" i="4"/>
  <c r="F9" i="4"/>
  <c r="D9" i="4"/>
  <c r="B9" i="4"/>
  <c r="T8" i="4"/>
  <c r="R8" i="4"/>
  <c r="P8" i="4"/>
  <c r="N8" i="4"/>
  <c r="L8" i="4"/>
  <c r="J8" i="4"/>
  <c r="H8" i="4"/>
  <c r="F8" i="4"/>
  <c r="D8" i="4"/>
  <c r="B8" i="4"/>
  <c r="T7" i="4"/>
  <c r="L7" i="4"/>
  <c r="H60" i="4"/>
  <c r="D7" i="4"/>
  <c r="S60" i="4"/>
  <c r="R4" i="4"/>
  <c r="O60" i="4"/>
  <c r="N4" i="4"/>
  <c r="K60" i="4"/>
  <c r="J4" i="4"/>
  <c r="G60" i="4"/>
  <c r="F4" i="4"/>
  <c r="C60" i="4"/>
  <c r="B4" i="4"/>
  <c r="U15" i="4"/>
  <c r="S15" i="4"/>
  <c r="Q15" i="4"/>
  <c r="O15" i="4"/>
  <c r="M15" i="4"/>
  <c r="K15" i="4"/>
  <c r="I15" i="4"/>
  <c r="G15" i="4"/>
  <c r="E15" i="4"/>
  <c r="C15" i="4"/>
  <c r="U14" i="4"/>
  <c r="S14" i="4"/>
  <c r="Q14" i="4"/>
  <c r="O14" i="4"/>
  <c r="M14" i="4"/>
  <c r="K14" i="4"/>
  <c r="I14" i="4"/>
  <c r="G14" i="4"/>
  <c r="E14" i="4"/>
  <c r="C14" i="4"/>
  <c r="U13" i="4"/>
  <c r="S13" i="4"/>
  <c r="O13" i="4"/>
  <c r="K13" i="4"/>
  <c r="G13" i="4"/>
  <c r="C13" i="4"/>
  <c r="O12" i="4"/>
  <c r="G12" i="4"/>
  <c r="R39" i="4"/>
  <c r="N39" i="4"/>
  <c r="J39" i="4"/>
  <c r="F39" i="4"/>
  <c r="B39" i="4"/>
  <c r="R15" i="4"/>
  <c r="P15" i="4"/>
  <c r="N15" i="4"/>
  <c r="J15" i="4"/>
  <c r="H15" i="4"/>
  <c r="F15" i="4"/>
  <c r="B15" i="4"/>
  <c r="T14" i="4"/>
  <c r="R14" i="4"/>
  <c r="N14" i="4"/>
  <c r="L14" i="4"/>
  <c r="J14" i="4"/>
  <c r="F14" i="4"/>
  <c r="D14" i="4"/>
  <c r="B14" i="4"/>
  <c r="R13" i="4"/>
  <c r="Q13" i="4"/>
  <c r="N13" i="4"/>
  <c r="M13" i="4"/>
  <c r="J13" i="4"/>
  <c r="I13" i="4"/>
  <c r="F13" i="4"/>
  <c r="E13" i="4"/>
  <c r="B13" i="4"/>
  <c r="U12" i="4"/>
  <c r="R12" i="4"/>
  <c r="Q12" i="4"/>
  <c r="N12" i="4"/>
  <c r="N16" i="4" s="1"/>
  <c r="M12" i="4"/>
  <c r="J12" i="4"/>
  <c r="I12" i="4"/>
  <c r="F12" i="4"/>
  <c r="E12" i="4"/>
  <c r="B12" i="4"/>
  <c r="U9" i="4"/>
  <c r="S9" i="4"/>
  <c r="Q9" i="4"/>
  <c r="O9" i="4"/>
  <c r="M9" i="4"/>
  <c r="K9" i="4"/>
  <c r="I9" i="4"/>
  <c r="G9" i="4"/>
  <c r="E9" i="4"/>
  <c r="C9" i="4"/>
  <c r="U8" i="4"/>
  <c r="S8" i="4"/>
  <c r="Q8" i="4"/>
  <c r="O8" i="4"/>
  <c r="M8" i="4"/>
  <c r="K8" i="4"/>
  <c r="I8" i="4"/>
  <c r="G8" i="4"/>
  <c r="E8" i="4"/>
  <c r="C8" i="4"/>
  <c r="U7" i="4"/>
  <c r="S7" i="4"/>
  <c r="S10" i="4" s="1"/>
  <c r="Q7" i="4"/>
  <c r="O7" i="4"/>
  <c r="M7" i="4"/>
  <c r="K7" i="4"/>
  <c r="K10" i="4" s="1"/>
  <c r="I7" i="4"/>
  <c r="G7" i="4"/>
  <c r="E7" i="4"/>
  <c r="C7" i="4"/>
  <c r="C10" i="4" s="1"/>
  <c r="U4" i="4"/>
  <c r="S4" i="4"/>
  <c r="Q4" i="4"/>
  <c r="O4" i="4"/>
  <c r="M4" i="4"/>
  <c r="K4" i="4"/>
  <c r="I4" i="4"/>
  <c r="G4" i="4"/>
  <c r="E4" i="4"/>
  <c r="C4" i="4"/>
  <c r="G18" i="5" l="1"/>
  <c r="N90" i="5"/>
  <c r="N88" i="5"/>
  <c r="G90" i="5"/>
  <c r="G88" i="5"/>
  <c r="F18" i="5"/>
  <c r="G89" i="5"/>
  <c r="K18" i="5"/>
  <c r="N89" i="5"/>
  <c r="B18" i="5"/>
  <c r="B89" i="5" s="1"/>
  <c r="J18" i="5"/>
  <c r="J89" i="5" s="1"/>
  <c r="O16" i="4"/>
  <c r="L10" i="4"/>
  <c r="I10" i="4"/>
  <c r="Q10" i="4"/>
  <c r="D10" i="4"/>
  <c r="D16" i="4"/>
  <c r="L16" i="4"/>
  <c r="P16" i="4"/>
  <c r="E16" i="4"/>
  <c r="M16" i="4"/>
  <c r="U16" i="4"/>
  <c r="T10" i="4"/>
  <c r="F16" i="4"/>
  <c r="E10" i="4"/>
  <c r="I16" i="4"/>
  <c r="T16" i="4"/>
  <c r="M10" i="4"/>
  <c r="U10" i="4"/>
  <c r="Q16" i="4"/>
  <c r="G10" i="4"/>
  <c r="O10" i="4"/>
  <c r="B16" i="4"/>
  <c r="J16" i="4"/>
  <c r="R16" i="4"/>
  <c r="G16" i="4"/>
  <c r="M18" i="5"/>
  <c r="R18" i="5"/>
  <c r="Q81" i="5"/>
  <c r="Q18" i="5" s="1"/>
  <c r="Q89" i="5" s="1"/>
  <c r="D39" i="5"/>
  <c r="H39" i="5"/>
  <c r="L39" i="5"/>
  <c r="P39" i="5"/>
  <c r="T39" i="5"/>
  <c r="O39" i="5"/>
  <c r="O18" i="5" s="1"/>
  <c r="O89" i="5" s="1"/>
  <c r="P60" i="5"/>
  <c r="I81" i="5"/>
  <c r="I18" i="5" s="1"/>
  <c r="C39" i="5"/>
  <c r="C18" i="5" s="1"/>
  <c r="C89" i="5" s="1"/>
  <c r="S39" i="5"/>
  <c r="S18" i="5" s="1"/>
  <c r="S89" i="5" s="1"/>
  <c r="D60" i="5"/>
  <c r="T60" i="5"/>
  <c r="D81" i="5"/>
  <c r="H81" i="5"/>
  <c r="L81" i="5"/>
  <c r="P81" i="5"/>
  <c r="T81" i="5"/>
  <c r="E81" i="5"/>
  <c r="E18" i="5" s="1"/>
  <c r="E89" i="5" s="1"/>
  <c r="U81" i="5"/>
  <c r="U18" i="5" s="1"/>
  <c r="L60" i="4"/>
  <c r="I81" i="4"/>
  <c r="B7" i="4"/>
  <c r="B10" i="4" s="1"/>
  <c r="F7" i="4"/>
  <c r="F10" i="4" s="1"/>
  <c r="J7" i="4"/>
  <c r="J10" i="4" s="1"/>
  <c r="N7" i="4"/>
  <c r="N10" i="4" s="1"/>
  <c r="R7" i="4"/>
  <c r="R10" i="4" s="1"/>
  <c r="G39" i="4"/>
  <c r="C39" i="4"/>
  <c r="K39" i="4"/>
  <c r="S39" i="4"/>
  <c r="P60" i="4"/>
  <c r="M81" i="4"/>
  <c r="B60" i="4"/>
  <c r="J60" i="4"/>
  <c r="R60" i="4"/>
  <c r="C12" i="4"/>
  <c r="C16" i="4" s="1"/>
  <c r="T60" i="4"/>
  <c r="Q81" i="4"/>
  <c r="I39" i="4"/>
  <c r="Q39" i="4"/>
  <c r="F60" i="4"/>
  <c r="N60" i="4"/>
  <c r="K12" i="4"/>
  <c r="K16" i="4" s="1"/>
  <c r="S12" i="4"/>
  <c r="S16" i="4" s="1"/>
  <c r="E39" i="4"/>
  <c r="M39" i="4"/>
  <c r="U39" i="4"/>
  <c r="D4" i="4"/>
  <c r="H4" i="4"/>
  <c r="L4" i="4"/>
  <c r="P4" i="4"/>
  <c r="T4" i="4"/>
  <c r="H7" i="4"/>
  <c r="H10" i="4" s="1"/>
  <c r="P7" i="4"/>
  <c r="P10" i="4" s="1"/>
  <c r="H12" i="4"/>
  <c r="H16" i="4" s="1"/>
  <c r="D39" i="4"/>
  <c r="H39" i="4"/>
  <c r="L39" i="4"/>
  <c r="P39" i="4"/>
  <c r="T39" i="4"/>
  <c r="O39" i="4"/>
  <c r="E60" i="4"/>
  <c r="I60" i="4"/>
  <c r="M60" i="4"/>
  <c r="Q60" i="4"/>
  <c r="U60" i="4"/>
  <c r="D60" i="4"/>
  <c r="D81" i="4"/>
  <c r="H81" i="4"/>
  <c r="L81" i="4"/>
  <c r="P81" i="4"/>
  <c r="T81" i="4"/>
  <c r="E81" i="4"/>
  <c r="U81" i="4"/>
  <c r="H18" i="5" l="1"/>
  <c r="H89" i="5" s="1"/>
  <c r="R90" i="5"/>
  <c r="R88" i="5"/>
  <c r="M88" i="5"/>
  <c r="M90" i="5"/>
  <c r="S90" i="5"/>
  <c r="S88" i="5"/>
  <c r="F90" i="5"/>
  <c r="F88" i="5"/>
  <c r="F89" i="5"/>
  <c r="B90" i="5"/>
  <c r="B88" i="5"/>
  <c r="U88" i="5"/>
  <c r="U90" i="5"/>
  <c r="Q88" i="5"/>
  <c r="Q90" i="5"/>
  <c r="K90" i="5"/>
  <c r="K88" i="5"/>
  <c r="K89" i="5"/>
  <c r="O90" i="5"/>
  <c r="O88" i="5"/>
  <c r="E88" i="5"/>
  <c r="E90" i="5"/>
  <c r="C90" i="5"/>
  <c r="C88" i="5"/>
  <c r="I88" i="5"/>
  <c r="I90" i="5"/>
  <c r="J90" i="5"/>
  <c r="J88" i="5"/>
  <c r="I89" i="5"/>
  <c r="M89" i="5"/>
  <c r="U89" i="5"/>
  <c r="R89" i="5"/>
  <c r="P18" i="5"/>
  <c r="L18" i="5"/>
  <c r="T18" i="5"/>
  <c r="D18" i="5"/>
  <c r="G18" i="4"/>
  <c r="G88" i="4" s="1"/>
  <c r="O18" i="4"/>
  <c r="O88" i="4" s="1"/>
  <c r="M18" i="4"/>
  <c r="M88" i="4" s="1"/>
  <c r="Q18" i="4"/>
  <c r="R18" i="4"/>
  <c r="S18" i="4"/>
  <c r="H18" i="4"/>
  <c r="E18" i="4"/>
  <c r="I18" i="4"/>
  <c r="I88" i="4" s="1"/>
  <c r="K18" i="4"/>
  <c r="K88" i="4" s="1"/>
  <c r="L18" i="4"/>
  <c r="T18" i="4"/>
  <c r="D18" i="4"/>
  <c r="D88" i="4" s="1"/>
  <c r="J18" i="4"/>
  <c r="C18" i="4"/>
  <c r="F18" i="4"/>
  <c r="P18" i="4"/>
  <c r="P88" i="4" s="1"/>
  <c r="U18" i="4"/>
  <c r="B18" i="4"/>
  <c r="N18" i="4"/>
  <c r="N90" i="4" l="1"/>
  <c r="N89" i="4"/>
  <c r="N88" i="4"/>
  <c r="F90" i="4"/>
  <c r="F89" i="4"/>
  <c r="F88" i="4"/>
  <c r="T90" i="4"/>
  <c r="T89" i="4"/>
  <c r="E89" i="4"/>
  <c r="E90" i="4"/>
  <c r="Q89" i="4"/>
  <c r="Q90" i="4"/>
  <c r="B90" i="4"/>
  <c r="B89" i="4"/>
  <c r="B88" i="4"/>
  <c r="C90" i="4"/>
  <c r="C89" i="4"/>
  <c r="L90" i="4"/>
  <c r="L89" i="4"/>
  <c r="H90" i="4"/>
  <c r="H89" i="4"/>
  <c r="M89" i="4"/>
  <c r="M90" i="4"/>
  <c r="Q88" i="4"/>
  <c r="L88" i="4"/>
  <c r="U89" i="4"/>
  <c r="U90" i="4"/>
  <c r="J90" i="4"/>
  <c r="J89" i="4"/>
  <c r="J88" i="4"/>
  <c r="K90" i="4"/>
  <c r="K89" i="4"/>
  <c r="S90" i="4"/>
  <c r="S89" i="4"/>
  <c r="O90" i="4"/>
  <c r="O89" i="4"/>
  <c r="E88" i="4"/>
  <c r="C88" i="4"/>
  <c r="P90" i="4"/>
  <c r="P89" i="4"/>
  <c r="D90" i="4"/>
  <c r="D89" i="4"/>
  <c r="I89" i="4"/>
  <c r="I90" i="4"/>
  <c r="R90" i="4"/>
  <c r="R89" i="4"/>
  <c r="R88" i="4"/>
  <c r="G90" i="4"/>
  <c r="G89" i="4"/>
  <c r="H88" i="4"/>
  <c r="U88" i="4"/>
  <c r="S88" i="4"/>
  <c r="T88" i="4"/>
  <c r="H90" i="5"/>
  <c r="H88" i="5"/>
  <c r="D88" i="5"/>
  <c r="D90" i="5"/>
  <c r="D89" i="5"/>
  <c r="T88" i="5"/>
  <c r="T90" i="5"/>
  <c r="T89" i="5"/>
  <c r="P88" i="5"/>
  <c r="P90" i="5"/>
  <c r="P89" i="5"/>
  <c r="L88" i="5"/>
  <c r="L90" i="5"/>
  <c r="L89" i="5"/>
  <c r="Q13" i="3"/>
  <c r="M13" i="3"/>
  <c r="I13" i="3"/>
  <c r="E13" i="3"/>
  <c r="U12" i="3"/>
  <c r="Q12" i="3"/>
  <c r="M12" i="3"/>
  <c r="E12" i="3"/>
  <c r="S81" i="3"/>
  <c r="R81" i="3"/>
  <c r="O81" i="3"/>
  <c r="N81" i="3"/>
  <c r="K81" i="3"/>
  <c r="J81" i="3"/>
  <c r="I81" i="3"/>
  <c r="G81" i="3"/>
  <c r="F81" i="3"/>
  <c r="C81" i="3"/>
  <c r="T9" i="3"/>
  <c r="P9" i="3"/>
  <c r="L9" i="3"/>
  <c r="H9" i="3"/>
  <c r="D9" i="3"/>
  <c r="T8" i="3"/>
  <c r="P8" i="3"/>
  <c r="L8" i="3"/>
  <c r="H8" i="3"/>
  <c r="D8" i="3"/>
  <c r="T7" i="3"/>
  <c r="L7" i="3"/>
  <c r="H7" i="3"/>
  <c r="U60" i="3"/>
  <c r="M60" i="3"/>
  <c r="E60" i="3"/>
  <c r="D60" i="3"/>
  <c r="T15" i="3"/>
  <c r="S15" i="3"/>
  <c r="O15" i="3"/>
  <c r="D15" i="3"/>
  <c r="C15" i="3"/>
  <c r="S14" i="3"/>
  <c r="H14" i="3"/>
  <c r="G14" i="3"/>
  <c r="C14" i="3"/>
  <c r="U9" i="3"/>
  <c r="Q9" i="3"/>
  <c r="M9" i="3"/>
  <c r="I9" i="3"/>
  <c r="E9" i="3"/>
  <c r="U8" i="3"/>
  <c r="Q8" i="3"/>
  <c r="M8" i="3"/>
  <c r="I8" i="3"/>
  <c r="E8" i="3"/>
  <c r="Q7" i="3"/>
  <c r="M7" i="3"/>
  <c r="T39" i="3"/>
  <c r="L39" i="3"/>
  <c r="D39" i="3"/>
  <c r="R15" i="3"/>
  <c r="P15" i="3"/>
  <c r="N15" i="3"/>
  <c r="L15" i="3"/>
  <c r="K15" i="3"/>
  <c r="J15" i="3"/>
  <c r="H15" i="3"/>
  <c r="G15" i="3"/>
  <c r="F15" i="3"/>
  <c r="B15" i="3"/>
  <c r="T14" i="3"/>
  <c r="R14" i="3"/>
  <c r="P14" i="3"/>
  <c r="O14" i="3"/>
  <c r="N14" i="3"/>
  <c r="L14" i="3"/>
  <c r="K14" i="3"/>
  <c r="J14" i="3"/>
  <c r="F14" i="3"/>
  <c r="D14" i="3"/>
  <c r="B14" i="3"/>
  <c r="T13" i="3"/>
  <c r="S13" i="3"/>
  <c r="R13" i="3"/>
  <c r="P13" i="3"/>
  <c r="O13" i="3"/>
  <c r="N13" i="3"/>
  <c r="L13" i="3"/>
  <c r="K13" i="3"/>
  <c r="J13" i="3"/>
  <c r="H13" i="3"/>
  <c r="G13" i="3"/>
  <c r="F13" i="3"/>
  <c r="D13" i="3"/>
  <c r="C13" i="3"/>
  <c r="B13" i="3"/>
  <c r="T12" i="3"/>
  <c r="S12" i="3"/>
  <c r="R12" i="3"/>
  <c r="P12" i="3"/>
  <c r="O12" i="3"/>
  <c r="N12" i="3"/>
  <c r="L12" i="3"/>
  <c r="K12" i="3"/>
  <c r="J12" i="3"/>
  <c r="H12" i="3"/>
  <c r="G12" i="3"/>
  <c r="F12" i="3"/>
  <c r="D12" i="3"/>
  <c r="C12" i="3"/>
  <c r="B12" i="3"/>
  <c r="S9" i="3"/>
  <c r="R9" i="3"/>
  <c r="O9" i="3"/>
  <c r="N9" i="3"/>
  <c r="K9" i="3"/>
  <c r="J9" i="3"/>
  <c r="G9" i="3"/>
  <c r="F9" i="3"/>
  <c r="C9" i="3"/>
  <c r="B9" i="3"/>
  <c r="S8" i="3"/>
  <c r="R8" i="3"/>
  <c r="O8" i="3"/>
  <c r="N8" i="3"/>
  <c r="K8" i="3"/>
  <c r="J8" i="3"/>
  <c r="G8" i="3"/>
  <c r="F8" i="3"/>
  <c r="C8" i="3"/>
  <c r="B8" i="3"/>
  <c r="S7" i="3"/>
  <c r="R7" i="3"/>
  <c r="O7" i="3"/>
  <c r="K7" i="3"/>
  <c r="G7" i="3"/>
  <c r="C7" i="3"/>
  <c r="S4" i="3"/>
  <c r="O4" i="3"/>
  <c r="K4" i="3"/>
  <c r="G4" i="3"/>
  <c r="C4" i="3"/>
  <c r="L10" i="3" l="1"/>
  <c r="V88" i="5"/>
  <c r="V88" i="4"/>
  <c r="V89" i="4"/>
  <c r="V90" i="4"/>
  <c r="V90" i="5"/>
  <c r="V89" i="5"/>
  <c r="Q10" i="3"/>
  <c r="H10" i="3"/>
  <c r="K10" i="3"/>
  <c r="B16" i="3"/>
  <c r="G16" i="3"/>
  <c r="L16" i="3"/>
  <c r="R16" i="3"/>
  <c r="O10" i="3"/>
  <c r="S10" i="3"/>
  <c r="G10" i="3"/>
  <c r="N16" i="3"/>
  <c r="C10" i="3"/>
  <c r="T10" i="3"/>
  <c r="H16" i="3"/>
  <c r="J16" i="3"/>
  <c r="R10" i="3"/>
  <c r="F16" i="3"/>
  <c r="K16" i="3"/>
  <c r="M10" i="3"/>
  <c r="C16" i="3"/>
  <c r="O39" i="3"/>
  <c r="S16" i="3"/>
  <c r="D16" i="3"/>
  <c r="O16" i="3"/>
  <c r="T16" i="3"/>
  <c r="P39" i="3"/>
  <c r="G39" i="3"/>
  <c r="P16" i="3"/>
  <c r="H39" i="3"/>
  <c r="I39" i="3"/>
  <c r="U39" i="3"/>
  <c r="H60" i="3"/>
  <c r="P60" i="3"/>
  <c r="H4" i="3"/>
  <c r="P4" i="3"/>
  <c r="D7" i="3"/>
  <c r="D10" i="3" s="1"/>
  <c r="P7" i="3"/>
  <c r="P10" i="3" s="1"/>
  <c r="B39" i="3"/>
  <c r="F39" i="3"/>
  <c r="J39" i="3"/>
  <c r="N39" i="3"/>
  <c r="R39" i="3"/>
  <c r="M39" i="3"/>
  <c r="I60" i="3"/>
  <c r="Q60" i="3"/>
  <c r="R60" i="3"/>
  <c r="L60" i="3"/>
  <c r="T60" i="3"/>
  <c r="Q81" i="3"/>
  <c r="E39" i="3"/>
  <c r="Q39" i="3"/>
  <c r="D4" i="3"/>
  <c r="L4" i="3"/>
  <c r="T4" i="3"/>
  <c r="M81" i="3"/>
  <c r="E4" i="3"/>
  <c r="I4" i="3"/>
  <c r="M4" i="3"/>
  <c r="Q4" i="3"/>
  <c r="U4" i="3"/>
  <c r="E7" i="3"/>
  <c r="E10" i="3" s="1"/>
  <c r="I7" i="3"/>
  <c r="I10" i="3" s="1"/>
  <c r="U7" i="3"/>
  <c r="U10" i="3" s="1"/>
  <c r="I12" i="3"/>
  <c r="C39" i="3"/>
  <c r="K39" i="3"/>
  <c r="S39" i="3"/>
  <c r="B60" i="3"/>
  <c r="F60" i="3"/>
  <c r="J60" i="3"/>
  <c r="N60" i="3"/>
  <c r="B4" i="3"/>
  <c r="F4" i="3"/>
  <c r="J4" i="3"/>
  <c r="N4" i="3"/>
  <c r="R4" i="3"/>
  <c r="B7" i="3"/>
  <c r="B10" i="3" s="1"/>
  <c r="F7" i="3"/>
  <c r="F10" i="3" s="1"/>
  <c r="J7" i="3"/>
  <c r="J10" i="3" s="1"/>
  <c r="N7" i="3"/>
  <c r="N10" i="3" s="1"/>
  <c r="C60" i="3"/>
  <c r="G60" i="3"/>
  <c r="K60" i="3"/>
  <c r="O60" i="3"/>
  <c r="S60" i="3"/>
  <c r="U13" i="3"/>
  <c r="E14" i="3"/>
  <c r="I14" i="3"/>
  <c r="M14" i="3"/>
  <c r="Q14" i="3"/>
  <c r="U14" i="3"/>
  <c r="E15" i="3"/>
  <c r="I15" i="3"/>
  <c r="M15" i="3"/>
  <c r="Q15" i="3"/>
  <c r="U15" i="3"/>
  <c r="D81" i="3"/>
  <c r="H81" i="3"/>
  <c r="L81" i="3"/>
  <c r="P81" i="3"/>
  <c r="T81" i="3"/>
  <c r="E81" i="3"/>
  <c r="U81" i="3"/>
  <c r="K89" i="3" l="1"/>
  <c r="Q88" i="3"/>
  <c r="U18" i="3"/>
  <c r="U89" i="3" s="1"/>
  <c r="I89" i="3"/>
  <c r="J89" i="3"/>
  <c r="R88" i="3"/>
  <c r="P90" i="3"/>
  <c r="D18" i="3"/>
  <c r="D90" i="3"/>
  <c r="Q89" i="3"/>
  <c r="O88" i="3"/>
  <c r="N18" i="3"/>
  <c r="N90" i="3" s="1"/>
  <c r="M16" i="3"/>
  <c r="E16" i="3"/>
  <c r="Q16" i="3"/>
  <c r="U16" i="3"/>
  <c r="M18" i="3"/>
  <c r="M89" i="3" s="1"/>
  <c r="Q18" i="3"/>
  <c r="Q90" i="3" s="1"/>
  <c r="T18" i="3"/>
  <c r="T88" i="3" s="1"/>
  <c r="L18" i="3"/>
  <c r="L88" i="3" s="1"/>
  <c r="H18" i="3"/>
  <c r="H89" i="3" s="1"/>
  <c r="O18" i="3"/>
  <c r="O90" i="3" s="1"/>
  <c r="C18" i="3"/>
  <c r="C90" i="3" s="1"/>
  <c r="J18" i="3"/>
  <c r="J90" i="3" s="1"/>
  <c r="G18" i="3"/>
  <c r="G90" i="3" s="1"/>
  <c r="E18" i="3"/>
  <c r="E89" i="3" s="1"/>
  <c r="F18" i="3"/>
  <c r="F90" i="3" s="1"/>
  <c r="I18" i="3"/>
  <c r="I90" i="3" s="1"/>
  <c r="P18" i="3"/>
  <c r="P89" i="3" s="1"/>
  <c r="K18" i="3"/>
  <c r="K90" i="3" s="1"/>
  <c r="S18" i="3"/>
  <c r="S90" i="3" s="1"/>
  <c r="I16" i="3"/>
  <c r="R18" i="3"/>
  <c r="R90" i="3" s="1"/>
  <c r="B18" i="3"/>
  <c r="B90" i="3" s="1"/>
  <c r="T90" i="3" l="1"/>
  <c r="H88" i="3"/>
  <c r="S89" i="3"/>
  <c r="E90" i="3"/>
  <c r="P88" i="3"/>
  <c r="R89" i="3"/>
  <c r="G89" i="3"/>
  <c r="B89" i="3"/>
  <c r="F88" i="3"/>
  <c r="M90" i="3"/>
  <c r="L90" i="3"/>
  <c r="C88" i="3"/>
  <c r="T89" i="3"/>
  <c r="I88" i="3"/>
  <c r="E88" i="3"/>
  <c r="H90" i="3"/>
  <c r="V90" i="3" s="1"/>
  <c r="G88" i="3"/>
  <c r="M88" i="3"/>
  <c r="S88" i="3"/>
  <c r="U90" i="3"/>
  <c r="C89" i="3"/>
  <c r="N88" i="3"/>
  <c r="F89" i="3"/>
  <c r="D88" i="3"/>
  <c r="D89" i="3"/>
  <c r="O89" i="3"/>
  <c r="B88" i="3"/>
  <c r="V88" i="3" s="1"/>
  <c r="K88" i="3"/>
  <c r="U88" i="3"/>
  <c r="L89" i="3"/>
  <c r="N89" i="3"/>
  <c r="J88" i="3"/>
  <c r="U9" i="2"/>
  <c r="Q9" i="2"/>
  <c r="M9" i="2"/>
  <c r="I9" i="2"/>
  <c r="E9" i="2"/>
  <c r="U8" i="2"/>
  <c r="Q8" i="2"/>
  <c r="M8" i="2"/>
  <c r="I8" i="2"/>
  <c r="E8" i="2"/>
  <c r="U7" i="2"/>
  <c r="U10" i="2" s="1"/>
  <c r="Q7" i="2"/>
  <c r="I7" i="2"/>
  <c r="E7" i="2"/>
  <c r="S81" i="2"/>
  <c r="R81" i="2"/>
  <c r="O81" i="2"/>
  <c r="N81" i="2"/>
  <c r="M81" i="2"/>
  <c r="K81" i="2"/>
  <c r="J81" i="2"/>
  <c r="G81" i="2"/>
  <c r="F81" i="2"/>
  <c r="C81" i="2"/>
  <c r="B81" i="2"/>
  <c r="T15" i="2"/>
  <c r="P15" i="2"/>
  <c r="L15" i="2"/>
  <c r="H15" i="2"/>
  <c r="D15" i="2"/>
  <c r="T14" i="2"/>
  <c r="P14" i="2"/>
  <c r="L14" i="2"/>
  <c r="H14" i="2"/>
  <c r="D14" i="2"/>
  <c r="T13" i="2"/>
  <c r="P13" i="2"/>
  <c r="L13" i="2"/>
  <c r="H13" i="2"/>
  <c r="D13" i="2"/>
  <c r="P12" i="2"/>
  <c r="L12" i="2"/>
  <c r="H60" i="2"/>
  <c r="U60" i="2"/>
  <c r="S60" i="2"/>
  <c r="R60" i="2"/>
  <c r="Q60" i="2"/>
  <c r="O60" i="2"/>
  <c r="N60" i="2"/>
  <c r="M60" i="2"/>
  <c r="K60" i="2"/>
  <c r="J60" i="2"/>
  <c r="I60" i="2"/>
  <c r="G60" i="2"/>
  <c r="F60" i="2"/>
  <c r="E60" i="2"/>
  <c r="C60" i="2"/>
  <c r="B60" i="2"/>
  <c r="U39" i="2"/>
  <c r="Q39" i="2"/>
  <c r="M39" i="2"/>
  <c r="K39" i="2"/>
  <c r="I39" i="2"/>
  <c r="E39" i="2"/>
  <c r="B39" i="2"/>
  <c r="U15" i="2"/>
  <c r="S15" i="2"/>
  <c r="R15" i="2"/>
  <c r="Q15" i="2"/>
  <c r="O15" i="2"/>
  <c r="N15" i="2"/>
  <c r="M15" i="2"/>
  <c r="K15" i="2"/>
  <c r="J15" i="2"/>
  <c r="I15" i="2"/>
  <c r="G15" i="2"/>
  <c r="F15" i="2"/>
  <c r="E15" i="2"/>
  <c r="C15" i="2"/>
  <c r="B15" i="2"/>
  <c r="U14" i="2"/>
  <c r="S14" i="2"/>
  <c r="R14" i="2"/>
  <c r="Q14" i="2"/>
  <c r="O14" i="2"/>
  <c r="N14" i="2"/>
  <c r="M14" i="2"/>
  <c r="K14" i="2"/>
  <c r="J14" i="2"/>
  <c r="I14" i="2"/>
  <c r="G14" i="2"/>
  <c r="F14" i="2"/>
  <c r="E14" i="2"/>
  <c r="C14" i="2"/>
  <c r="B14" i="2"/>
  <c r="U13" i="2"/>
  <c r="S13" i="2"/>
  <c r="R13" i="2"/>
  <c r="Q13" i="2"/>
  <c r="O13" i="2"/>
  <c r="N13" i="2"/>
  <c r="M13" i="2"/>
  <c r="K13" i="2"/>
  <c r="J13" i="2"/>
  <c r="I13" i="2"/>
  <c r="G13" i="2"/>
  <c r="F13" i="2"/>
  <c r="E13" i="2"/>
  <c r="C13" i="2"/>
  <c r="B13" i="2"/>
  <c r="U12" i="2"/>
  <c r="S12" i="2"/>
  <c r="R12" i="2"/>
  <c r="Q12" i="2"/>
  <c r="O12" i="2"/>
  <c r="N12" i="2"/>
  <c r="M12" i="2"/>
  <c r="K12" i="2"/>
  <c r="J12" i="2"/>
  <c r="I12" i="2"/>
  <c r="G12" i="2"/>
  <c r="F12" i="2"/>
  <c r="E12" i="2"/>
  <c r="C12" i="2"/>
  <c r="B12" i="2"/>
  <c r="T9" i="2"/>
  <c r="S9" i="2"/>
  <c r="R9" i="2"/>
  <c r="P9" i="2"/>
  <c r="O9" i="2"/>
  <c r="N9" i="2"/>
  <c r="L9" i="2"/>
  <c r="K9" i="2"/>
  <c r="J9" i="2"/>
  <c r="H9" i="2"/>
  <c r="G9" i="2"/>
  <c r="F9" i="2"/>
  <c r="D9" i="2"/>
  <c r="C9" i="2"/>
  <c r="B9" i="2"/>
  <c r="T8" i="2"/>
  <c r="S8" i="2"/>
  <c r="R8" i="2"/>
  <c r="P8" i="2"/>
  <c r="O8" i="2"/>
  <c r="N8" i="2"/>
  <c r="L8" i="2"/>
  <c r="K8" i="2"/>
  <c r="J8" i="2"/>
  <c r="H8" i="2"/>
  <c r="G8" i="2"/>
  <c r="F8" i="2"/>
  <c r="D8" i="2"/>
  <c r="C8" i="2"/>
  <c r="B8" i="2"/>
  <c r="T7" i="2"/>
  <c r="S7" i="2"/>
  <c r="R7" i="2"/>
  <c r="P7" i="2"/>
  <c r="O7" i="2"/>
  <c r="N7" i="2"/>
  <c r="L7" i="2"/>
  <c r="K7" i="2"/>
  <c r="J7" i="2"/>
  <c r="H7" i="2"/>
  <c r="G7" i="2"/>
  <c r="F7" i="2"/>
  <c r="D7" i="2"/>
  <c r="C7" i="2"/>
  <c r="B7" i="2"/>
  <c r="T4" i="2"/>
  <c r="S4" i="2"/>
  <c r="R4" i="2"/>
  <c r="P4" i="2"/>
  <c r="O4" i="2"/>
  <c r="N4" i="2"/>
  <c r="L4" i="2"/>
  <c r="K4" i="2"/>
  <c r="J4" i="2"/>
  <c r="H4" i="2"/>
  <c r="G4" i="2"/>
  <c r="F4" i="2"/>
  <c r="D4" i="2"/>
  <c r="C4" i="2"/>
  <c r="B4" i="2"/>
  <c r="E10" i="2" l="1"/>
  <c r="Q10" i="2"/>
  <c r="V89" i="3"/>
  <c r="I10" i="2"/>
  <c r="B10" i="2"/>
  <c r="G10" i="2"/>
  <c r="L10" i="2"/>
  <c r="R10" i="2"/>
  <c r="F16" i="2"/>
  <c r="K16" i="2"/>
  <c r="Q16" i="2"/>
  <c r="C16" i="2"/>
  <c r="S16" i="2"/>
  <c r="B18" i="2"/>
  <c r="L16" i="2"/>
  <c r="P16" i="2"/>
  <c r="C10" i="2"/>
  <c r="H10" i="2"/>
  <c r="N10" i="2"/>
  <c r="S10" i="2"/>
  <c r="B16" i="2"/>
  <c r="G16" i="2"/>
  <c r="M16" i="2"/>
  <c r="R16" i="2"/>
  <c r="D10" i="2"/>
  <c r="J10" i="2"/>
  <c r="O10" i="2"/>
  <c r="T10" i="2"/>
  <c r="I16" i="2"/>
  <c r="N16" i="2"/>
  <c r="F10" i="2"/>
  <c r="K10" i="2"/>
  <c r="P10" i="2"/>
  <c r="E16" i="2"/>
  <c r="J16" i="2"/>
  <c r="O16" i="2"/>
  <c r="U16" i="2"/>
  <c r="K18" i="2"/>
  <c r="K88" i="2" s="1"/>
  <c r="G39" i="2"/>
  <c r="M18" i="2"/>
  <c r="M88" i="2" s="1"/>
  <c r="L60" i="2"/>
  <c r="Q81" i="2"/>
  <c r="I81" i="2"/>
  <c r="F39" i="2"/>
  <c r="J39" i="2"/>
  <c r="N39" i="2"/>
  <c r="R39" i="2"/>
  <c r="D12" i="2"/>
  <c r="D16" i="2" s="1"/>
  <c r="H12" i="2"/>
  <c r="H16" i="2" s="1"/>
  <c r="T12" i="2"/>
  <c r="T16" i="2" s="1"/>
  <c r="O39" i="2"/>
  <c r="P60" i="2"/>
  <c r="E4" i="2"/>
  <c r="I4" i="2"/>
  <c r="M4" i="2"/>
  <c r="Q4" i="2"/>
  <c r="U4" i="2"/>
  <c r="M7" i="2"/>
  <c r="M10" i="2" s="1"/>
  <c r="D39" i="2"/>
  <c r="H39" i="2"/>
  <c r="L39" i="2"/>
  <c r="P39" i="2"/>
  <c r="T39" i="2"/>
  <c r="C39" i="2"/>
  <c r="S39" i="2"/>
  <c r="D60" i="2"/>
  <c r="T60" i="2"/>
  <c r="D81" i="2"/>
  <c r="H81" i="2"/>
  <c r="L81" i="2"/>
  <c r="P81" i="2"/>
  <c r="T81" i="2"/>
  <c r="E81" i="2"/>
  <c r="U81" i="2"/>
  <c r="U18" i="2" s="1"/>
  <c r="F18" i="2" l="1"/>
  <c r="F88" i="2" s="1"/>
  <c r="U89" i="2"/>
  <c r="U90" i="2"/>
  <c r="N18" i="2"/>
  <c r="K89" i="2"/>
  <c r="K90" i="2"/>
  <c r="B90" i="2"/>
  <c r="B89" i="2"/>
  <c r="B88" i="2"/>
  <c r="M89" i="2"/>
  <c r="M90" i="2"/>
  <c r="R18" i="2"/>
  <c r="P18" i="2"/>
  <c r="P88" i="2"/>
  <c r="J18" i="2"/>
  <c r="J88" i="2" s="1"/>
  <c r="U88" i="2"/>
  <c r="Q18" i="2"/>
  <c r="S18" i="2"/>
  <c r="S88" i="2" s="1"/>
  <c r="O18" i="2"/>
  <c r="C18" i="2"/>
  <c r="C88" i="2" s="1"/>
  <c r="H18" i="2"/>
  <c r="G18" i="2"/>
  <c r="I18" i="2"/>
  <c r="L18" i="2"/>
  <c r="E18" i="2"/>
  <c r="T18" i="2"/>
  <c r="T88" i="2" s="1"/>
  <c r="D18" i="2"/>
  <c r="D88" i="2" s="1"/>
  <c r="L90" i="2" l="1"/>
  <c r="L89" i="2"/>
  <c r="R90" i="2"/>
  <c r="R89" i="2"/>
  <c r="N90" i="2"/>
  <c r="N89" i="2"/>
  <c r="I90" i="2"/>
  <c r="I89" i="2"/>
  <c r="I88" i="2"/>
  <c r="G89" i="2"/>
  <c r="G90" i="2"/>
  <c r="C89" i="2"/>
  <c r="V89" i="2" s="1"/>
  <c r="C90" i="2"/>
  <c r="D90" i="2"/>
  <c r="D89" i="2"/>
  <c r="O89" i="2"/>
  <c r="O90" i="2"/>
  <c r="O88" i="2"/>
  <c r="T90" i="2"/>
  <c r="T89" i="2"/>
  <c r="S89" i="2"/>
  <c r="S90" i="2"/>
  <c r="J90" i="2"/>
  <c r="J89" i="2"/>
  <c r="P90" i="2"/>
  <c r="P89" i="2"/>
  <c r="F90" i="2"/>
  <c r="F89" i="2"/>
  <c r="E89" i="2"/>
  <c r="E90" i="2"/>
  <c r="E88" i="2"/>
  <c r="H90" i="2"/>
  <c r="H89" i="2"/>
  <c r="Q90" i="2"/>
  <c r="Q89" i="2"/>
  <c r="Q88" i="2"/>
  <c r="L88" i="2"/>
  <c r="R88" i="2"/>
  <c r="N88" i="2"/>
  <c r="G88" i="2"/>
  <c r="H88" i="2"/>
  <c r="V88" i="2" l="1"/>
  <c r="V90" i="2"/>
</calcChain>
</file>

<file path=xl/sharedStrings.xml><?xml version="1.0" encoding="utf-8"?>
<sst xmlns="http://schemas.openxmlformats.org/spreadsheetml/2006/main" count="388" uniqueCount="61">
  <si>
    <t>Opening stock</t>
  </si>
  <si>
    <t>Additions to stock</t>
  </si>
  <si>
    <t>Discoveries</t>
  </si>
  <si>
    <t>Upward reappraisals</t>
  </si>
  <si>
    <t>Reclassifications</t>
  </si>
  <si>
    <t>Total additions to stock</t>
  </si>
  <si>
    <t>Reductions to stock</t>
  </si>
  <si>
    <t>Extractions</t>
  </si>
  <si>
    <t>Catastrophic losses</t>
  </si>
  <si>
    <t>Downward reappraisals</t>
  </si>
  <si>
    <t>Total reductions to stock</t>
  </si>
  <si>
    <t>Closing stock</t>
  </si>
  <si>
    <t>Class A</t>
  </si>
  <si>
    <t>Class B</t>
  </si>
  <si>
    <t>Class C</t>
  </si>
  <si>
    <t>TOTAL PHILIPPINES</t>
  </si>
  <si>
    <t>Revaluations</t>
  </si>
  <si>
    <t>Coal</t>
  </si>
  <si>
    <t>Oil</t>
  </si>
  <si>
    <t>Natural Gas</t>
  </si>
  <si>
    <t>Condensate</t>
  </si>
  <si>
    <t>Resouce rents (% of GDP)</t>
  </si>
  <si>
    <t>Natural Gas/Condensate</t>
  </si>
  <si>
    <t>Non-Renewable Energy</t>
  </si>
  <si>
    <t>-</t>
  </si>
  <si>
    <t>Note: "-" means zero</t>
  </si>
  <si>
    <t>Average</t>
  </si>
  <si>
    <t>Percent Share</t>
  </si>
  <si>
    <t>Table 1.1 Physical Asset Accounts for Coal Resources: Philippines</t>
  </si>
  <si>
    <t>2000 to 2019, in metric tons</t>
  </si>
  <si>
    <t>Table 1.2 Physical Asset Accounts for Coal Resources: Class A</t>
  </si>
  <si>
    <t>Table 1.3 Physical Asset Accounts for Coal Resources: Class B</t>
  </si>
  <si>
    <t>Table 1.4 Physical Asset Accounts for Coal Resources: Class C</t>
  </si>
  <si>
    <t>Table 1.5 Percent Share of Coal Resources by Class</t>
  </si>
  <si>
    <t>2000 to 2019, in percent</t>
  </si>
  <si>
    <t>2000 to 2019, in pesos</t>
  </si>
  <si>
    <t>Table 1.6 Monetary Asset Accounts for Coal Resources at 10% discount rate</t>
  </si>
  <si>
    <t>Table 2.1 Physical Asset Accounts for Oil Resources: Philippines</t>
  </si>
  <si>
    <t>2000 to 2019, in barrels</t>
  </si>
  <si>
    <t>Table 2.2 Physical Asset Accounts for Oil Resources: Class A</t>
  </si>
  <si>
    <t>Table 2.3 Physical Asset Accounts for Oil Resources: Class B</t>
  </si>
  <si>
    <t>Table 2.4 Physical Asset Accounts for Oil Resources: Class C</t>
  </si>
  <si>
    <t>Table 2.5 Percent Share of Oil Resources by Class</t>
  </si>
  <si>
    <t>Table 2.6 Monetary Asset Accounts for Oil Resources at 10% discount rate</t>
  </si>
  <si>
    <t>2000 to 2019, in cubic feet of gas</t>
  </si>
  <si>
    <t>Table 3.1 Physical Asset Accounts for Natural Gas Resources: Philippines</t>
  </si>
  <si>
    <t>Table 3.2 Physical Asset Accounts for Natural Gas Resources: Class A</t>
  </si>
  <si>
    <t>Table 3.3 Physical Asset Accounts for Natural Gas Resources: Class B</t>
  </si>
  <si>
    <t>Table 3.4 Physical Asset Accounts for Natural Gas Resources: Class C</t>
  </si>
  <si>
    <t>Table 3.5 Percent Share of Natural Gas Resources by Class</t>
  </si>
  <si>
    <t>Table 3.6 Monetary Asset Accounts for Natural Gas Resources at 10% discount rate</t>
  </si>
  <si>
    <t>Table 4.1 Physical Asset Accounts for Condensate Resources: Philippines</t>
  </si>
  <si>
    <t>Table 4.2 Physical Asset Accounts for Condensate Resources: Class A</t>
  </si>
  <si>
    <t>Table 4.3 Physical Asset Accounts for Condensate Resources: Class B</t>
  </si>
  <si>
    <t>Table 4.4 Physical Asset Accounts for Condensate Resources: Class C</t>
  </si>
  <si>
    <t>Table 4.5 Percent Share of Condensate Resources by Class</t>
  </si>
  <si>
    <t>Table 4.6 Monetary Asset Accounts for Condensate Resources at 10% discount rate</t>
  </si>
  <si>
    <t>2000 to 2019, in years</t>
  </si>
  <si>
    <t>Asset Life</t>
  </si>
  <si>
    <t>Table 5.1 Derived Indicator: Asset Life of Energy Resources</t>
  </si>
  <si>
    <t>Table 5.2 Derived Indicator: Resource Rent (% of GDP) of Energy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</si>
</sst>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0%"/>
    <numFmt numFmtId="166" formatCode="0.0%"/>
    <numFmt numFmtId="167" formatCode="_-* #,##0_-;\-* #,##0_-;_-* &quot;-&quot;??_-;_-@_-"/>
  </numFmts>
  <fonts count="1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C2E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2" applyFont="1"/>
    <xf numFmtId="0" fontId="4" fillId="0" borderId="0" xfId="2" applyFont="1"/>
    <xf numFmtId="0" fontId="5" fillId="0" borderId="0" xfId="2" applyFont="1"/>
    <xf numFmtId="0" fontId="6" fillId="0" borderId="0" xfId="2" applyFont="1"/>
    <xf numFmtId="0" fontId="7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3" fontId="5" fillId="0" borderId="0" xfId="2" applyNumberFormat="1" applyFont="1"/>
    <xf numFmtId="0" fontId="5" fillId="0" borderId="0" xfId="2" applyFont="1" applyAlignment="1">
      <alignment horizontal="left" indent="1"/>
    </xf>
    <xf numFmtId="0" fontId="8" fillId="0" borderId="0" xfId="2" applyFont="1" applyAlignment="1">
      <alignment horizontal="left" indent="1"/>
    </xf>
    <xf numFmtId="0" fontId="5" fillId="0" borderId="2" xfId="2" applyFont="1" applyBorder="1"/>
    <xf numFmtId="164" fontId="5" fillId="0" borderId="0" xfId="2" applyNumberFormat="1" applyFont="1"/>
    <xf numFmtId="164" fontId="5" fillId="0" borderId="0" xfId="3" applyNumberFormat="1" applyFont="1" applyFill="1"/>
    <xf numFmtId="0" fontId="3" fillId="2" borderId="0" xfId="2" applyFont="1" applyFill="1" applyAlignment="1">
      <alignment horizontal="center"/>
    </xf>
    <xf numFmtId="0" fontId="3" fillId="3" borderId="0" xfId="2" applyFont="1" applyFill="1" applyAlignment="1">
      <alignment horizontal="center"/>
    </xf>
    <xf numFmtId="10" fontId="5" fillId="0" borderId="0" xfId="3" applyNumberFormat="1" applyFont="1"/>
    <xf numFmtId="0" fontId="3" fillId="4" borderId="0" xfId="2" applyFont="1" applyFill="1" applyAlignment="1">
      <alignment horizontal="center"/>
    </xf>
    <xf numFmtId="0" fontId="5" fillId="0" borderId="0" xfId="0" applyFont="1"/>
    <xf numFmtId="0" fontId="8" fillId="0" borderId="0" xfId="2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2" xfId="0" applyFont="1" applyBorder="1"/>
    <xf numFmtId="0" fontId="3" fillId="0" borderId="1" xfId="0" applyFont="1" applyBorder="1" applyAlignment="1">
      <alignment horizontal="center"/>
    </xf>
    <xf numFmtId="165" fontId="5" fillId="0" borderId="0" xfId="1" applyNumberFormat="1" applyFont="1"/>
    <xf numFmtId="0" fontId="5" fillId="0" borderId="0" xfId="0" applyFont="1" applyBorder="1"/>
    <xf numFmtId="165" fontId="5" fillId="0" borderId="0" xfId="1" applyNumberFormat="1" applyFont="1" applyBorder="1"/>
    <xf numFmtId="0" fontId="8" fillId="0" borderId="2" xfId="0" applyFont="1" applyBorder="1"/>
    <xf numFmtId="165" fontId="8" fillId="0" borderId="2" xfId="1" applyNumberFormat="1" applyFont="1" applyBorder="1"/>
    <xf numFmtId="1" fontId="5" fillId="0" borderId="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0" xfId="2" applyFont="1"/>
    <xf numFmtId="10" fontId="5" fillId="0" borderId="0" xfId="3" applyNumberFormat="1" applyFont="1" applyFill="1"/>
    <xf numFmtId="166" fontId="5" fillId="0" borderId="0" xfId="1" applyNumberFormat="1" applyFont="1"/>
    <xf numFmtId="166" fontId="5" fillId="0" borderId="0" xfId="2" applyNumberFormat="1" applyFont="1"/>
    <xf numFmtId="0" fontId="10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166" fontId="5" fillId="0" borderId="2" xfId="1" applyNumberFormat="1" applyFont="1" applyBorder="1"/>
    <xf numFmtId="166" fontId="5" fillId="0" borderId="2" xfId="2" applyNumberFormat="1" applyFont="1" applyBorder="1"/>
    <xf numFmtId="167" fontId="5" fillId="0" borderId="0" xfId="4" applyNumberFormat="1" applyFont="1"/>
    <xf numFmtId="167" fontId="5" fillId="0" borderId="0" xfId="4" applyNumberFormat="1" applyFont="1" applyFill="1"/>
    <xf numFmtId="167" fontId="8" fillId="0" borderId="0" xfId="4" applyNumberFormat="1" applyFont="1" applyFill="1"/>
    <xf numFmtId="167" fontId="5" fillId="0" borderId="2" xfId="4" applyNumberFormat="1" applyFont="1" applyBorder="1"/>
    <xf numFmtId="167" fontId="4" fillId="0" borderId="0" xfId="4" applyNumberFormat="1" applyFont="1" applyFill="1"/>
    <xf numFmtId="0" fontId="10" fillId="0" borderId="0" xfId="2" applyFont="1"/>
    <xf numFmtId="0" fontId="3" fillId="0" borderId="0" xfId="0" applyFont="1"/>
  </cellXfs>
  <cellStyles count="5">
    <cellStyle name="Comma 2" xfId="4"/>
    <cellStyle name="Normal" xfId="0" builtinId="0"/>
    <cellStyle name="Normal 2" xfId="2"/>
    <cellStyle name="Percent" xfId="1" builtinId="5"/>
    <cellStyle name="Percent 2" xfId="3"/>
  </cellStyles>
  <dxfs count="3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9C2EC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0"/>
  <sheetViews>
    <sheetView zoomScale="90" zoomScaleNormal="90" workbookViewId="0">
      <pane xSplit="1" ySplit="3" topLeftCell="B4" activePane="bottomRight" state="frozen"/>
      <selection activeCell="K94" sqref="K94"/>
      <selection pane="topRight" activeCell="K94" sqref="K94"/>
      <selection pane="bottomLeft" activeCell="K94" sqref="K94"/>
      <selection pane="bottomRight"/>
    </sheetView>
  </sheetViews>
  <sheetFormatPr defaultColWidth="8.75" defaultRowHeight="12.75" x14ac:dyDescent="0.2"/>
  <cols>
    <col min="1" max="1" width="23.125" style="3" customWidth="1"/>
    <col min="2" max="21" width="15.5" style="3" customWidth="1"/>
    <col min="22" max="23" width="12.25" style="3" customWidth="1"/>
    <col min="24" max="24" width="9.75" style="3" bestFit="1" customWidth="1"/>
    <col min="25" max="16384" width="8.75" style="3"/>
  </cols>
  <sheetData>
    <row r="1" spans="1:23" x14ac:dyDescent="0.2">
      <c r="A1" s="1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x14ac:dyDescent="0.2">
      <c r="A2" s="3" t="s">
        <v>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x14ac:dyDescent="0.2">
      <c r="A3" s="6" t="s">
        <v>15</v>
      </c>
      <c r="B3" s="7">
        <v>2000</v>
      </c>
      <c r="C3" s="7">
        <v>2001</v>
      </c>
      <c r="D3" s="7">
        <v>2002</v>
      </c>
      <c r="E3" s="7">
        <v>2003</v>
      </c>
      <c r="F3" s="7">
        <v>2004</v>
      </c>
      <c r="G3" s="7">
        <v>2005</v>
      </c>
      <c r="H3" s="7">
        <v>2006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  <c r="N3" s="7">
        <v>2012</v>
      </c>
      <c r="O3" s="7">
        <v>2013</v>
      </c>
      <c r="P3" s="7">
        <v>2014</v>
      </c>
      <c r="Q3" s="7">
        <v>2015</v>
      </c>
      <c r="R3" s="7">
        <v>2016</v>
      </c>
      <c r="S3" s="7">
        <v>2017</v>
      </c>
      <c r="T3" s="7">
        <v>2018</v>
      </c>
      <c r="U3" s="7">
        <v>2019</v>
      </c>
      <c r="V3" s="6"/>
      <c r="W3" s="6"/>
    </row>
    <row r="4" spans="1:23" x14ac:dyDescent="0.2">
      <c r="A4" s="3" t="s">
        <v>0</v>
      </c>
      <c r="B4" s="39">
        <f>B25+B46+B67</f>
        <v>413683452.67000002</v>
      </c>
      <c r="C4" s="39">
        <f t="shared" ref="C4:U4" si="0">C25+C46+C67</f>
        <v>412339796.67000002</v>
      </c>
      <c r="D4" s="39">
        <f t="shared" si="0"/>
        <v>422656556</v>
      </c>
      <c r="E4" s="39">
        <f t="shared" si="0"/>
        <v>421435345.77000004</v>
      </c>
      <c r="F4" s="39">
        <f t="shared" si="0"/>
        <v>418078717.67000002</v>
      </c>
      <c r="G4" s="39">
        <f t="shared" si="0"/>
        <v>415385481.67000002</v>
      </c>
      <c r="H4" s="39">
        <f t="shared" si="0"/>
        <v>444843987.83000004</v>
      </c>
      <c r="I4" s="39">
        <f t="shared" si="0"/>
        <v>442371905.16000003</v>
      </c>
      <c r="J4" s="39">
        <f t="shared" si="0"/>
        <v>438697510.79000002</v>
      </c>
      <c r="K4" s="39">
        <f t="shared" si="0"/>
        <v>438308967.56999999</v>
      </c>
      <c r="L4" s="39">
        <f t="shared" si="0"/>
        <v>443192555.63</v>
      </c>
      <c r="M4" s="39">
        <f t="shared" si="0"/>
        <v>436067826.40000004</v>
      </c>
      <c r="N4" s="39">
        <f t="shared" si="0"/>
        <v>428808000.65000004</v>
      </c>
      <c r="O4" s="39">
        <f t="shared" si="0"/>
        <v>421071711.6500001</v>
      </c>
      <c r="P4" s="39">
        <f t="shared" si="0"/>
        <v>413451789.62</v>
      </c>
      <c r="Q4" s="39">
        <f t="shared" si="0"/>
        <v>405205412.15000004</v>
      </c>
      <c r="R4" s="39">
        <f t="shared" si="0"/>
        <v>400796568</v>
      </c>
      <c r="S4" s="39">
        <f t="shared" si="0"/>
        <v>609616768.99000001</v>
      </c>
      <c r="T4" s="39">
        <f t="shared" si="0"/>
        <v>596461838.61000001</v>
      </c>
      <c r="U4" s="39">
        <f t="shared" si="0"/>
        <v>586647024.61000001</v>
      </c>
      <c r="V4" s="8"/>
      <c r="W4" s="8"/>
    </row>
    <row r="5" spans="1:23" x14ac:dyDescent="0.2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8"/>
      <c r="W5" s="8"/>
    </row>
    <row r="6" spans="1:23" x14ac:dyDescent="0.2">
      <c r="A6" s="3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8"/>
      <c r="W6" s="8"/>
    </row>
    <row r="7" spans="1:23" x14ac:dyDescent="0.2">
      <c r="A7" s="9" t="s">
        <v>2</v>
      </c>
      <c r="B7" s="39">
        <f t="shared" ref="B7:U7" si="1">B28+B49+B70</f>
        <v>9797</v>
      </c>
      <c r="C7" s="39">
        <f t="shared" si="1"/>
        <v>6772</v>
      </c>
      <c r="D7" s="39">
        <f t="shared" si="1"/>
        <v>21115.769999999786</v>
      </c>
      <c r="E7" s="39">
        <f t="shared" si="1"/>
        <v>287721.23000000021</v>
      </c>
      <c r="F7" s="39">
        <f t="shared" si="1"/>
        <v>32747.669999999925</v>
      </c>
      <c r="G7" s="39">
        <f t="shared" si="1"/>
        <v>67729628.819999993</v>
      </c>
      <c r="H7" s="39">
        <f t="shared" si="1"/>
        <v>69710.75</v>
      </c>
      <c r="I7" s="39">
        <f t="shared" si="1"/>
        <v>74111.119999999923</v>
      </c>
      <c r="J7" s="39">
        <f t="shared" si="1"/>
        <v>91084.22</v>
      </c>
      <c r="K7" s="39">
        <f t="shared" si="1"/>
        <v>13404451.75</v>
      </c>
      <c r="L7" s="39">
        <f t="shared" si="1"/>
        <v>135935.00000000597</v>
      </c>
      <c r="M7" s="39">
        <f t="shared" si="1"/>
        <v>125610.65999999993</v>
      </c>
      <c r="N7" s="39">
        <f t="shared" si="1"/>
        <v>128202.37</v>
      </c>
      <c r="O7" s="39">
        <f t="shared" si="1"/>
        <v>110598</v>
      </c>
      <c r="P7" s="39">
        <f t="shared" si="1"/>
        <v>122454.09</v>
      </c>
      <c r="Q7" s="39">
        <f t="shared" si="1"/>
        <v>1600813.2600000007</v>
      </c>
      <c r="R7" s="39">
        <f t="shared" si="1"/>
        <v>220904515.83999997</v>
      </c>
      <c r="S7" s="39">
        <f t="shared" si="1"/>
        <v>109360.33670000314</v>
      </c>
      <c r="T7" s="39">
        <f t="shared" si="1"/>
        <v>2543890</v>
      </c>
      <c r="U7" s="39">
        <f t="shared" si="1"/>
        <v>808210</v>
      </c>
      <c r="V7" s="8"/>
      <c r="W7" s="8"/>
    </row>
    <row r="8" spans="1:23" x14ac:dyDescent="0.2">
      <c r="A8" s="9" t="s">
        <v>3</v>
      </c>
      <c r="B8" s="39">
        <f t="shared" ref="B8:U8" si="2">B29+B50+B71</f>
        <v>0</v>
      </c>
      <c r="C8" s="39">
        <f t="shared" si="2"/>
        <v>11545648</v>
      </c>
      <c r="D8" s="39">
        <f t="shared" si="2"/>
        <v>422436</v>
      </c>
      <c r="E8" s="39">
        <f t="shared" si="2"/>
        <v>85.669999999925494</v>
      </c>
      <c r="F8" s="39">
        <f t="shared" si="2"/>
        <v>514.33000000007451</v>
      </c>
      <c r="G8" s="39">
        <f t="shared" si="2"/>
        <v>25003.290000000008</v>
      </c>
      <c r="H8" s="39">
        <f t="shared" si="2"/>
        <v>52894.540000000008</v>
      </c>
      <c r="I8" s="39">
        <f t="shared" si="2"/>
        <v>6085.7000000035723</v>
      </c>
      <c r="J8" s="39">
        <f t="shared" si="2"/>
        <v>3460819.3099999996</v>
      </c>
      <c r="K8" s="39">
        <f t="shared" si="2"/>
        <v>262118.71999999986</v>
      </c>
      <c r="L8" s="39">
        <f t="shared" si="2"/>
        <v>68858.480000005715</v>
      </c>
      <c r="M8" s="39">
        <f t="shared" si="2"/>
        <v>226976.13999999964</v>
      </c>
      <c r="N8" s="39">
        <f t="shared" si="2"/>
        <v>218604.68</v>
      </c>
      <c r="O8" s="39">
        <f t="shared" si="2"/>
        <v>128768.56000000393</v>
      </c>
      <c r="P8" s="39">
        <f t="shared" si="2"/>
        <v>50490.080000000264</v>
      </c>
      <c r="Q8" s="39">
        <f t="shared" si="2"/>
        <v>2164939.6799999983</v>
      </c>
      <c r="R8" s="39">
        <f t="shared" si="2"/>
        <v>5274.7499999984575</v>
      </c>
      <c r="S8" s="39">
        <f t="shared" si="2"/>
        <v>20382.833299996502</v>
      </c>
      <c r="T8" s="39">
        <f t="shared" si="2"/>
        <v>695689</v>
      </c>
      <c r="U8" s="39">
        <f t="shared" si="2"/>
        <v>23948</v>
      </c>
      <c r="V8" s="8"/>
      <c r="W8" s="8"/>
    </row>
    <row r="9" spans="1:23" x14ac:dyDescent="0.2">
      <c r="A9" s="9" t="s">
        <v>4</v>
      </c>
      <c r="B9" s="39">
        <f t="shared" ref="B9:U9" si="3">B30+B51+B72</f>
        <v>38745708</v>
      </c>
      <c r="C9" s="39">
        <f t="shared" si="3"/>
        <v>0</v>
      </c>
      <c r="D9" s="39">
        <f t="shared" si="3"/>
        <v>2666870.33</v>
      </c>
      <c r="E9" s="39">
        <f t="shared" si="3"/>
        <v>0</v>
      </c>
      <c r="F9" s="39">
        <f t="shared" si="3"/>
        <v>6530898</v>
      </c>
      <c r="G9" s="39">
        <f t="shared" si="3"/>
        <v>0</v>
      </c>
      <c r="H9" s="39">
        <f t="shared" si="3"/>
        <v>0</v>
      </c>
      <c r="I9" s="39">
        <f t="shared" si="3"/>
        <v>0</v>
      </c>
      <c r="J9" s="39">
        <f t="shared" si="3"/>
        <v>0</v>
      </c>
      <c r="K9" s="39">
        <f t="shared" si="3"/>
        <v>0</v>
      </c>
      <c r="L9" s="39">
        <f t="shared" si="3"/>
        <v>0</v>
      </c>
      <c r="M9" s="39">
        <f t="shared" si="3"/>
        <v>0</v>
      </c>
      <c r="N9" s="39">
        <f t="shared" si="3"/>
        <v>0</v>
      </c>
      <c r="O9" s="39">
        <f t="shared" si="3"/>
        <v>0</v>
      </c>
      <c r="P9" s="39">
        <f t="shared" si="3"/>
        <v>0</v>
      </c>
      <c r="Q9" s="39">
        <f t="shared" si="3"/>
        <v>0</v>
      </c>
      <c r="R9" s="39">
        <f t="shared" si="3"/>
        <v>0</v>
      </c>
      <c r="S9" s="39">
        <f t="shared" si="3"/>
        <v>0</v>
      </c>
      <c r="T9" s="39">
        <f t="shared" si="3"/>
        <v>0</v>
      </c>
      <c r="U9" s="39">
        <f t="shared" si="3"/>
        <v>0</v>
      </c>
      <c r="V9" s="8"/>
      <c r="W9" s="8"/>
    </row>
    <row r="10" spans="1:23" x14ac:dyDescent="0.2">
      <c r="A10" s="10" t="s">
        <v>5</v>
      </c>
      <c r="B10" s="41">
        <f>SUM(B7:B9)</f>
        <v>38755505</v>
      </c>
      <c r="C10" s="41">
        <f t="shared" ref="C10:U10" si="4">SUM(C7:C9)</f>
        <v>11552420</v>
      </c>
      <c r="D10" s="41">
        <f t="shared" si="4"/>
        <v>3110422.0999999996</v>
      </c>
      <c r="E10" s="41">
        <f t="shared" si="4"/>
        <v>287806.90000000014</v>
      </c>
      <c r="F10" s="41">
        <f t="shared" si="4"/>
        <v>6564160</v>
      </c>
      <c r="G10" s="41">
        <f t="shared" si="4"/>
        <v>67754632.109999999</v>
      </c>
      <c r="H10" s="41">
        <f t="shared" si="4"/>
        <v>122605.29000000001</v>
      </c>
      <c r="I10" s="41">
        <f t="shared" si="4"/>
        <v>80196.820000003499</v>
      </c>
      <c r="J10" s="41">
        <f t="shared" si="4"/>
        <v>3551903.53</v>
      </c>
      <c r="K10" s="41">
        <f t="shared" si="4"/>
        <v>13666570.470000001</v>
      </c>
      <c r="L10" s="41">
        <f t="shared" si="4"/>
        <v>204793.48000001168</v>
      </c>
      <c r="M10" s="41">
        <f t="shared" si="4"/>
        <v>352586.79999999958</v>
      </c>
      <c r="N10" s="41">
        <f t="shared" si="4"/>
        <v>346807.05</v>
      </c>
      <c r="O10" s="41">
        <f t="shared" si="4"/>
        <v>239366.56000000393</v>
      </c>
      <c r="P10" s="41">
        <f t="shared" si="4"/>
        <v>172944.17000000027</v>
      </c>
      <c r="Q10" s="41">
        <f t="shared" si="4"/>
        <v>3765752.939999999</v>
      </c>
      <c r="R10" s="41">
        <f t="shared" si="4"/>
        <v>220909790.58999997</v>
      </c>
      <c r="S10" s="41">
        <f t="shared" si="4"/>
        <v>129743.16999999965</v>
      </c>
      <c r="T10" s="41">
        <f t="shared" si="4"/>
        <v>3239579</v>
      </c>
      <c r="U10" s="41">
        <f t="shared" si="4"/>
        <v>832158</v>
      </c>
    </row>
    <row r="11" spans="1:23" x14ac:dyDescent="0.2">
      <c r="A11" s="3" t="s">
        <v>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8"/>
      <c r="W11" s="8"/>
    </row>
    <row r="12" spans="1:23" x14ac:dyDescent="0.2">
      <c r="A12" s="9" t="s">
        <v>7</v>
      </c>
      <c r="B12" s="39">
        <f t="shared" ref="B12:U12" si="5">B33+B54+B75</f>
        <v>1353453</v>
      </c>
      <c r="C12" s="39">
        <f t="shared" si="5"/>
        <v>1229822</v>
      </c>
      <c r="D12" s="39">
        <f t="shared" si="5"/>
        <v>1664762</v>
      </c>
      <c r="E12" s="39">
        <f t="shared" si="5"/>
        <v>2031957</v>
      </c>
      <c r="F12" s="39">
        <f t="shared" si="5"/>
        <v>2726498</v>
      </c>
      <c r="G12" s="39">
        <f t="shared" si="5"/>
        <v>3155955.6399999997</v>
      </c>
      <c r="H12" s="39">
        <f t="shared" si="5"/>
        <v>2530808.29</v>
      </c>
      <c r="I12" s="39">
        <f t="shared" si="5"/>
        <v>3735535.58</v>
      </c>
      <c r="J12" s="39">
        <f t="shared" si="5"/>
        <v>3940446.7500000005</v>
      </c>
      <c r="K12" s="39">
        <f t="shared" si="5"/>
        <v>5176212.4099999992</v>
      </c>
      <c r="L12" s="39">
        <f t="shared" si="5"/>
        <v>7329522.7100000009</v>
      </c>
      <c r="M12" s="39">
        <f t="shared" si="5"/>
        <v>7612412.5500000007</v>
      </c>
      <c r="N12" s="39">
        <f t="shared" si="5"/>
        <v>8083096.0499999998</v>
      </c>
      <c r="O12" s="39">
        <f t="shared" si="5"/>
        <v>7859288.5900000008</v>
      </c>
      <c r="P12" s="39">
        <f t="shared" si="5"/>
        <v>8419321.6399999987</v>
      </c>
      <c r="Q12" s="39">
        <f t="shared" si="5"/>
        <v>8173077.7699999986</v>
      </c>
      <c r="R12" s="39">
        <f t="shared" si="5"/>
        <v>12087298.200000001</v>
      </c>
      <c r="S12" s="39">
        <f t="shared" si="5"/>
        <v>13283258.550000001</v>
      </c>
      <c r="T12" s="39">
        <f t="shared" si="5"/>
        <v>13054393</v>
      </c>
      <c r="U12" s="39">
        <f t="shared" si="5"/>
        <v>15273526</v>
      </c>
      <c r="V12" s="8"/>
      <c r="W12" s="8"/>
    </row>
    <row r="13" spans="1:23" x14ac:dyDescent="0.2">
      <c r="A13" s="9" t="s">
        <v>8</v>
      </c>
      <c r="B13" s="39">
        <f t="shared" ref="B13:U13" si="6">B34+B55+B76</f>
        <v>0</v>
      </c>
      <c r="C13" s="39">
        <f t="shared" si="6"/>
        <v>0</v>
      </c>
      <c r="D13" s="39">
        <f t="shared" si="6"/>
        <v>0</v>
      </c>
      <c r="E13" s="39">
        <f t="shared" si="6"/>
        <v>0</v>
      </c>
      <c r="F13" s="39">
        <f t="shared" si="6"/>
        <v>0</v>
      </c>
      <c r="G13" s="39">
        <f t="shared" si="6"/>
        <v>0</v>
      </c>
      <c r="H13" s="39">
        <f t="shared" si="6"/>
        <v>0</v>
      </c>
      <c r="I13" s="39">
        <f t="shared" si="6"/>
        <v>0</v>
      </c>
      <c r="J13" s="39">
        <f t="shared" si="6"/>
        <v>0</v>
      </c>
      <c r="K13" s="39">
        <f t="shared" si="6"/>
        <v>0</v>
      </c>
      <c r="L13" s="39">
        <f t="shared" si="6"/>
        <v>0</v>
      </c>
      <c r="M13" s="39">
        <f t="shared" si="6"/>
        <v>0</v>
      </c>
      <c r="N13" s="39">
        <f t="shared" si="6"/>
        <v>0</v>
      </c>
      <c r="O13" s="39">
        <f t="shared" si="6"/>
        <v>0</v>
      </c>
      <c r="P13" s="39">
        <f t="shared" si="6"/>
        <v>0</v>
      </c>
      <c r="Q13" s="39">
        <f t="shared" si="6"/>
        <v>0</v>
      </c>
      <c r="R13" s="39">
        <f t="shared" si="6"/>
        <v>0</v>
      </c>
      <c r="S13" s="39">
        <f t="shared" si="6"/>
        <v>0</v>
      </c>
      <c r="T13" s="39">
        <f t="shared" si="6"/>
        <v>0</v>
      </c>
      <c r="U13" s="39">
        <f t="shared" si="6"/>
        <v>0</v>
      </c>
      <c r="V13" s="8"/>
      <c r="W13" s="8"/>
    </row>
    <row r="14" spans="1:23" x14ac:dyDescent="0.2">
      <c r="A14" s="9" t="s">
        <v>9</v>
      </c>
      <c r="B14" s="39">
        <f t="shared" ref="B14:U14" si="7">B35+B56+B77</f>
        <v>0</v>
      </c>
      <c r="C14" s="39">
        <f t="shared" si="7"/>
        <v>5838.6700000017881</v>
      </c>
      <c r="D14" s="39">
        <f t="shared" si="7"/>
        <v>0</v>
      </c>
      <c r="E14" s="39">
        <f t="shared" si="7"/>
        <v>1612478</v>
      </c>
      <c r="F14" s="39">
        <f t="shared" si="7"/>
        <v>0</v>
      </c>
      <c r="G14" s="39">
        <f t="shared" si="7"/>
        <v>35140170.309999995</v>
      </c>
      <c r="H14" s="39">
        <f t="shared" si="7"/>
        <v>63879.670000001788</v>
      </c>
      <c r="I14" s="39">
        <f t="shared" si="7"/>
        <v>19055.610000006411</v>
      </c>
      <c r="J14" s="39">
        <f t="shared" si="7"/>
        <v>0</v>
      </c>
      <c r="K14" s="39">
        <f t="shared" si="7"/>
        <v>3606770</v>
      </c>
      <c r="L14" s="39">
        <f t="shared" si="7"/>
        <v>0</v>
      </c>
      <c r="M14" s="39">
        <f t="shared" si="7"/>
        <v>1.0728399502113461E-8</v>
      </c>
      <c r="N14" s="39">
        <f t="shared" si="7"/>
        <v>0</v>
      </c>
      <c r="O14" s="39">
        <f t="shared" si="7"/>
        <v>0</v>
      </c>
      <c r="P14" s="39">
        <f t="shared" si="7"/>
        <v>0</v>
      </c>
      <c r="Q14" s="39">
        <f t="shared" si="7"/>
        <v>1519.320000000007</v>
      </c>
      <c r="R14" s="39">
        <f t="shared" si="7"/>
        <v>2291.3999999999942</v>
      </c>
      <c r="S14" s="39">
        <f t="shared" si="7"/>
        <v>1415</v>
      </c>
      <c r="T14" s="39">
        <f t="shared" si="7"/>
        <v>0</v>
      </c>
      <c r="U14" s="39">
        <f t="shared" si="7"/>
        <v>0</v>
      </c>
      <c r="V14" s="8"/>
      <c r="W14" s="8"/>
    </row>
    <row r="15" spans="1:23" x14ac:dyDescent="0.2">
      <c r="A15" s="9" t="s">
        <v>4</v>
      </c>
      <c r="B15" s="39">
        <f t="shared" ref="B15:U15" si="8">B36+B57+B78</f>
        <v>38745708</v>
      </c>
      <c r="C15" s="39">
        <f t="shared" si="8"/>
        <v>0</v>
      </c>
      <c r="D15" s="39">
        <f t="shared" si="8"/>
        <v>2666870.33</v>
      </c>
      <c r="E15" s="39">
        <f t="shared" si="8"/>
        <v>0</v>
      </c>
      <c r="F15" s="39">
        <f t="shared" si="8"/>
        <v>6530898</v>
      </c>
      <c r="G15" s="39">
        <f t="shared" si="8"/>
        <v>0</v>
      </c>
      <c r="H15" s="39">
        <f t="shared" si="8"/>
        <v>0</v>
      </c>
      <c r="I15" s="39">
        <f t="shared" si="8"/>
        <v>0</v>
      </c>
      <c r="J15" s="39">
        <f t="shared" si="8"/>
        <v>0</v>
      </c>
      <c r="K15" s="39">
        <f t="shared" si="8"/>
        <v>0</v>
      </c>
      <c r="L15" s="39">
        <f t="shared" si="8"/>
        <v>0</v>
      </c>
      <c r="M15" s="39">
        <f t="shared" si="8"/>
        <v>0</v>
      </c>
      <c r="N15" s="39">
        <f t="shared" si="8"/>
        <v>0</v>
      </c>
      <c r="O15" s="39">
        <f t="shared" si="8"/>
        <v>0</v>
      </c>
      <c r="P15" s="39">
        <f t="shared" si="8"/>
        <v>0</v>
      </c>
      <c r="Q15" s="39">
        <f t="shared" si="8"/>
        <v>0</v>
      </c>
      <c r="R15" s="39">
        <f t="shared" si="8"/>
        <v>0</v>
      </c>
      <c r="S15" s="39">
        <f t="shared" si="8"/>
        <v>0</v>
      </c>
      <c r="T15" s="39">
        <f t="shared" si="8"/>
        <v>0</v>
      </c>
      <c r="U15" s="39">
        <f t="shared" si="8"/>
        <v>0</v>
      </c>
      <c r="V15" s="8"/>
      <c r="W15" s="8"/>
    </row>
    <row r="16" spans="1:23" x14ac:dyDescent="0.2">
      <c r="A16" s="10" t="s">
        <v>10</v>
      </c>
      <c r="B16" s="41">
        <f>SUM(B12:B15)</f>
        <v>40099161</v>
      </c>
      <c r="C16" s="41">
        <f t="shared" ref="C16:U16" si="9">SUM(C12:C15)</f>
        <v>1235660.6700000018</v>
      </c>
      <c r="D16" s="41">
        <f t="shared" si="9"/>
        <v>4331632.33</v>
      </c>
      <c r="E16" s="41">
        <f t="shared" si="9"/>
        <v>3644435</v>
      </c>
      <c r="F16" s="41">
        <f t="shared" si="9"/>
        <v>9257396</v>
      </c>
      <c r="G16" s="41">
        <f t="shared" si="9"/>
        <v>38296125.949999996</v>
      </c>
      <c r="H16" s="41">
        <f t="shared" si="9"/>
        <v>2594687.9600000018</v>
      </c>
      <c r="I16" s="41">
        <f t="shared" si="9"/>
        <v>3754591.1900000065</v>
      </c>
      <c r="J16" s="41">
        <f t="shared" si="9"/>
        <v>3940446.7500000005</v>
      </c>
      <c r="K16" s="41">
        <f t="shared" si="9"/>
        <v>8782982.4100000001</v>
      </c>
      <c r="L16" s="41">
        <f t="shared" si="9"/>
        <v>7329522.7100000009</v>
      </c>
      <c r="M16" s="41">
        <f t="shared" si="9"/>
        <v>7612412.5500000119</v>
      </c>
      <c r="N16" s="41">
        <f t="shared" si="9"/>
        <v>8083096.0499999998</v>
      </c>
      <c r="O16" s="41">
        <f t="shared" si="9"/>
        <v>7859288.5900000008</v>
      </c>
      <c r="P16" s="41">
        <f t="shared" si="9"/>
        <v>8419321.6399999987</v>
      </c>
      <c r="Q16" s="41">
        <f t="shared" si="9"/>
        <v>8174597.0899999989</v>
      </c>
      <c r="R16" s="41">
        <f t="shared" si="9"/>
        <v>12089589.600000001</v>
      </c>
      <c r="S16" s="41">
        <f t="shared" si="9"/>
        <v>13284673.550000001</v>
      </c>
      <c r="T16" s="41">
        <f t="shared" si="9"/>
        <v>13054393</v>
      </c>
      <c r="U16" s="41">
        <f t="shared" si="9"/>
        <v>15273526</v>
      </c>
    </row>
    <row r="17" spans="1:23" x14ac:dyDescent="0.2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8"/>
      <c r="W17" s="8"/>
    </row>
    <row r="18" spans="1:23" x14ac:dyDescent="0.2">
      <c r="A18" s="11" t="s">
        <v>11</v>
      </c>
      <c r="B18" s="42">
        <f>B39+B60+B81</f>
        <v>412339796.67000002</v>
      </c>
      <c r="C18" s="42">
        <f t="shared" ref="C18:U18" si="10">C39+C60+C81</f>
        <v>422656556</v>
      </c>
      <c r="D18" s="42">
        <f t="shared" si="10"/>
        <v>421435345.77000004</v>
      </c>
      <c r="E18" s="42">
        <f t="shared" si="10"/>
        <v>418078717.67000002</v>
      </c>
      <c r="F18" s="42">
        <f t="shared" si="10"/>
        <v>415385481.67000002</v>
      </c>
      <c r="G18" s="42">
        <f t="shared" si="10"/>
        <v>444843987.83000004</v>
      </c>
      <c r="H18" s="42">
        <f t="shared" si="10"/>
        <v>442371905.16000009</v>
      </c>
      <c r="I18" s="42">
        <f t="shared" si="10"/>
        <v>438697510.79000002</v>
      </c>
      <c r="J18" s="42">
        <f t="shared" si="10"/>
        <v>438308967.56999999</v>
      </c>
      <c r="K18" s="42">
        <f t="shared" si="10"/>
        <v>443192555.63</v>
      </c>
      <c r="L18" s="42">
        <f t="shared" si="10"/>
        <v>436067826.39999998</v>
      </c>
      <c r="M18" s="42">
        <f t="shared" si="10"/>
        <v>428808000.65000004</v>
      </c>
      <c r="N18" s="42">
        <f t="shared" si="10"/>
        <v>421071711.65000004</v>
      </c>
      <c r="O18" s="42">
        <f t="shared" si="10"/>
        <v>413451789.62000006</v>
      </c>
      <c r="P18" s="42">
        <f t="shared" si="10"/>
        <v>405205412.14999998</v>
      </c>
      <c r="Q18" s="42">
        <f t="shared" si="10"/>
        <v>400796568</v>
      </c>
      <c r="R18" s="42">
        <f t="shared" si="10"/>
        <v>609616768.99000001</v>
      </c>
      <c r="S18" s="42">
        <f t="shared" si="10"/>
        <v>596461838.61000001</v>
      </c>
      <c r="T18" s="42">
        <f t="shared" si="10"/>
        <v>586647024.61000001</v>
      </c>
      <c r="U18" s="42">
        <f t="shared" si="10"/>
        <v>572205656.61000001</v>
      </c>
      <c r="V18" s="8"/>
      <c r="W18" s="8"/>
    </row>
    <row r="19" spans="1:23" x14ac:dyDescent="0.2">
      <c r="A19" s="31" t="s">
        <v>25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3" x14ac:dyDescent="0.2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3" x14ac:dyDescent="0.2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3" x14ac:dyDescent="0.2">
      <c r="A22" s="1" t="s">
        <v>30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3" x14ac:dyDescent="0.2">
      <c r="A23" s="3" t="s">
        <v>29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3" x14ac:dyDescent="0.2">
      <c r="A24" s="14" t="s">
        <v>12</v>
      </c>
      <c r="B24" s="7">
        <v>2000</v>
      </c>
      <c r="C24" s="7">
        <v>2001</v>
      </c>
      <c r="D24" s="7">
        <v>2002</v>
      </c>
      <c r="E24" s="7">
        <v>2003</v>
      </c>
      <c r="F24" s="7">
        <v>2004</v>
      </c>
      <c r="G24" s="7">
        <v>2005</v>
      </c>
      <c r="H24" s="7">
        <v>2006</v>
      </c>
      <c r="I24" s="7">
        <v>2007</v>
      </c>
      <c r="J24" s="7">
        <v>2008</v>
      </c>
      <c r="K24" s="7">
        <v>2009</v>
      </c>
      <c r="L24" s="7">
        <v>2010</v>
      </c>
      <c r="M24" s="7">
        <v>2011</v>
      </c>
      <c r="N24" s="7">
        <v>2012</v>
      </c>
      <c r="O24" s="7">
        <v>2013</v>
      </c>
      <c r="P24" s="7">
        <v>2014</v>
      </c>
      <c r="Q24" s="7">
        <v>2015</v>
      </c>
      <c r="R24" s="7">
        <v>2016</v>
      </c>
      <c r="S24" s="7">
        <v>2017</v>
      </c>
      <c r="T24" s="7">
        <v>2018</v>
      </c>
      <c r="U24" s="7">
        <v>2019</v>
      </c>
      <c r="V24" s="6"/>
      <c r="W24" s="6"/>
    </row>
    <row r="25" spans="1:23" x14ac:dyDescent="0.2">
      <c r="A25" s="3" t="s">
        <v>0</v>
      </c>
      <c r="B25" s="39">
        <v>237635320.67000002</v>
      </c>
      <c r="C25" s="39">
        <v>275037372.67000002</v>
      </c>
      <c r="D25" s="39">
        <v>285354132</v>
      </c>
      <c r="E25" s="39">
        <v>286799792.10000002</v>
      </c>
      <c r="F25" s="39">
        <v>283443164</v>
      </c>
      <c r="G25" s="39">
        <v>287280826</v>
      </c>
      <c r="H25" s="39">
        <v>284197816.16000003</v>
      </c>
      <c r="I25" s="39">
        <v>281725733.49000001</v>
      </c>
      <c r="J25" s="39">
        <v>278051339.12</v>
      </c>
      <c r="K25" s="39">
        <v>277662795.89999998</v>
      </c>
      <c r="L25" s="39">
        <v>269153286.95999998</v>
      </c>
      <c r="M25" s="39">
        <v>262028557.73000002</v>
      </c>
      <c r="N25" s="39">
        <v>254768731.98000002</v>
      </c>
      <c r="O25" s="39">
        <v>247032442.98000005</v>
      </c>
      <c r="P25" s="39">
        <v>239412520.94999999</v>
      </c>
      <c r="Q25" s="39">
        <v>231166143.48000002</v>
      </c>
      <c r="R25" s="39">
        <v>224594053</v>
      </c>
      <c r="S25" s="39">
        <v>433414253.98999995</v>
      </c>
      <c r="T25" s="39">
        <v>420259323.60999995</v>
      </c>
      <c r="U25" s="39">
        <v>408877368.60999995</v>
      </c>
      <c r="V25" s="8"/>
      <c r="W25" s="8"/>
    </row>
    <row r="26" spans="1:23" x14ac:dyDescent="0.2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8"/>
      <c r="W26" s="8"/>
    </row>
    <row r="27" spans="1:23" x14ac:dyDescent="0.2">
      <c r="A27" s="3" t="s">
        <v>1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8"/>
      <c r="W27" s="8"/>
    </row>
    <row r="28" spans="1:23" x14ac:dyDescent="0.2">
      <c r="A28" s="9" t="s">
        <v>2</v>
      </c>
      <c r="B28" s="39">
        <v>9797</v>
      </c>
      <c r="C28" s="39">
        <v>6772</v>
      </c>
      <c r="D28" s="39">
        <v>21115.769999999786</v>
      </c>
      <c r="E28" s="39">
        <v>287721.23000000021</v>
      </c>
      <c r="F28" s="39">
        <v>32747.669999999925</v>
      </c>
      <c r="G28" s="39">
        <v>56861.82</v>
      </c>
      <c r="H28" s="39">
        <v>69710.75</v>
      </c>
      <c r="I28" s="39">
        <v>74111.119999999923</v>
      </c>
      <c r="J28" s="39">
        <v>91084.22</v>
      </c>
      <c r="K28" s="39">
        <v>11354.750000000173</v>
      </c>
      <c r="L28" s="39">
        <v>135935.00000000597</v>
      </c>
      <c r="M28" s="39">
        <v>125610.65999999993</v>
      </c>
      <c r="N28" s="39">
        <v>128202.37</v>
      </c>
      <c r="O28" s="39">
        <v>110598</v>
      </c>
      <c r="P28" s="39">
        <v>122454.09</v>
      </c>
      <c r="Q28" s="39">
        <v>1600813.2600000007</v>
      </c>
      <c r="R28" s="39">
        <v>220904515.83999997</v>
      </c>
      <c r="S28" s="39">
        <v>109360.33670000314</v>
      </c>
      <c r="T28" s="39">
        <v>1551330</v>
      </c>
      <c r="U28" s="39">
        <v>808210</v>
      </c>
      <c r="V28" s="8"/>
      <c r="W28" s="8"/>
    </row>
    <row r="29" spans="1:23" x14ac:dyDescent="0.2">
      <c r="A29" s="9" t="s">
        <v>3</v>
      </c>
      <c r="B29" s="39">
        <v>0</v>
      </c>
      <c r="C29" s="39">
        <v>11545648</v>
      </c>
      <c r="D29" s="39">
        <v>422436</v>
      </c>
      <c r="E29" s="39">
        <v>85.669999999925494</v>
      </c>
      <c r="F29" s="39">
        <v>514.33000000007451</v>
      </c>
      <c r="G29" s="39">
        <v>25003.290000000008</v>
      </c>
      <c r="H29" s="39">
        <v>52894.540000000008</v>
      </c>
      <c r="I29" s="39">
        <v>6085.7000000035723</v>
      </c>
      <c r="J29" s="39">
        <v>3460819.3099999996</v>
      </c>
      <c r="K29" s="39">
        <v>262118.71999999986</v>
      </c>
      <c r="L29" s="39">
        <v>68858.480000005715</v>
      </c>
      <c r="M29" s="39">
        <v>226976.13999999964</v>
      </c>
      <c r="N29" s="39">
        <v>218604.68</v>
      </c>
      <c r="O29" s="39">
        <v>128768.56000000393</v>
      </c>
      <c r="P29" s="39">
        <v>50490.080000000264</v>
      </c>
      <c r="Q29" s="39">
        <v>1693.3499999980995</v>
      </c>
      <c r="R29" s="39">
        <v>5274.7499999984575</v>
      </c>
      <c r="S29" s="39">
        <v>20382.833299996502</v>
      </c>
      <c r="T29" s="39">
        <v>121108</v>
      </c>
      <c r="U29" s="39">
        <v>0</v>
      </c>
      <c r="V29" s="8"/>
      <c r="W29" s="8"/>
    </row>
    <row r="30" spans="1:23" x14ac:dyDescent="0.2">
      <c r="A30" s="9" t="s">
        <v>4</v>
      </c>
      <c r="B30" s="39">
        <v>38745708</v>
      </c>
      <c r="C30" s="39">
        <v>0</v>
      </c>
      <c r="D30" s="39">
        <v>2666870.33</v>
      </c>
      <c r="E30" s="39">
        <v>0</v>
      </c>
      <c r="F30" s="39">
        <v>6530898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8"/>
      <c r="W30" s="8"/>
    </row>
    <row r="31" spans="1:23" x14ac:dyDescent="0.2">
      <c r="A31" s="10" t="s">
        <v>5</v>
      </c>
      <c r="B31" s="41">
        <v>38755505</v>
      </c>
      <c r="C31" s="41">
        <v>11552420</v>
      </c>
      <c r="D31" s="41">
        <v>3110422.0999999996</v>
      </c>
      <c r="E31" s="41">
        <v>287806.90000000014</v>
      </c>
      <c r="F31" s="41">
        <v>6564160</v>
      </c>
      <c r="G31" s="41">
        <v>81865.110000000015</v>
      </c>
      <c r="H31" s="41">
        <v>122605.29000000001</v>
      </c>
      <c r="I31" s="41">
        <v>80196.820000003499</v>
      </c>
      <c r="J31" s="41">
        <v>3551903.53</v>
      </c>
      <c r="K31" s="41">
        <v>273473.47000000003</v>
      </c>
      <c r="L31" s="41">
        <v>204793.48000001168</v>
      </c>
      <c r="M31" s="41">
        <v>352586.79999999958</v>
      </c>
      <c r="N31" s="41">
        <v>346807.05</v>
      </c>
      <c r="O31" s="41">
        <v>239366.56000000393</v>
      </c>
      <c r="P31" s="41">
        <v>172944.17000000027</v>
      </c>
      <c r="Q31" s="41">
        <v>1602506.6099999987</v>
      </c>
      <c r="R31" s="41">
        <v>220909790.58999997</v>
      </c>
      <c r="S31" s="41">
        <v>129743.16999999965</v>
      </c>
      <c r="T31" s="41">
        <v>1672438</v>
      </c>
      <c r="U31" s="41">
        <v>808210</v>
      </c>
    </row>
    <row r="32" spans="1:23" x14ac:dyDescent="0.2">
      <c r="A32" s="3" t="s">
        <v>6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8"/>
      <c r="W32" s="8"/>
    </row>
    <row r="33" spans="1:23" x14ac:dyDescent="0.2">
      <c r="A33" s="9" t="s">
        <v>7</v>
      </c>
      <c r="B33" s="39">
        <v>1353453</v>
      </c>
      <c r="C33" s="39">
        <v>1229822</v>
      </c>
      <c r="D33" s="39">
        <v>1664762</v>
      </c>
      <c r="E33" s="39">
        <v>2031957</v>
      </c>
      <c r="F33" s="39">
        <v>2726498</v>
      </c>
      <c r="G33" s="39">
        <v>3155955.6399999997</v>
      </c>
      <c r="H33" s="39">
        <v>2530808.29</v>
      </c>
      <c r="I33" s="39">
        <v>3735535.58</v>
      </c>
      <c r="J33" s="39">
        <v>3940446.7500000005</v>
      </c>
      <c r="K33" s="39">
        <v>5176212.4099999992</v>
      </c>
      <c r="L33" s="39">
        <v>7329522.7100000009</v>
      </c>
      <c r="M33" s="39">
        <v>7612412.5500000007</v>
      </c>
      <c r="N33" s="39">
        <v>8083096.0499999998</v>
      </c>
      <c r="O33" s="39">
        <v>7859288.5900000008</v>
      </c>
      <c r="P33" s="39">
        <v>8419321.6399999987</v>
      </c>
      <c r="Q33" s="39">
        <v>8173077.7699999986</v>
      </c>
      <c r="R33" s="39">
        <v>12087298.200000001</v>
      </c>
      <c r="S33" s="39">
        <v>13283258.550000001</v>
      </c>
      <c r="T33" s="39">
        <v>13054393</v>
      </c>
      <c r="U33" s="39">
        <v>15273526</v>
      </c>
      <c r="V33" s="8"/>
      <c r="W33" s="8"/>
    </row>
    <row r="34" spans="1:23" x14ac:dyDescent="0.2">
      <c r="A34" s="9" t="s">
        <v>8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8"/>
      <c r="W34" s="8"/>
    </row>
    <row r="35" spans="1:23" x14ac:dyDescent="0.2">
      <c r="A35" s="9" t="s">
        <v>9</v>
      </c>
      <c r="B35" s="39">
        <v>0</v>
      </c>
      <c r="C35" s="39">
        <v>5838.6700000017881</v>
      </c>
      <c r="D35" s="39">
        <v>0</v>
      </c>
      <c r="E35" s="39">
        <v>1612478</v>
      </c>
      <c r="F35" s="39">
        <v>0</v>
      </c>
      <c r="G35" s="39">
        <v>8919.3099999979877</v>
      </c>
      <c r="H35" s="39">
        <v>63879.670000001788</v>
      </c>
      <c r="I35" s="39">
        <v>19055.610000006411</v>
      </c>
      <c r="J35" s="39">
        <v>0</v>
      </c>
      <c r="K35" s="39">
        <v>3606770</v>
      </c>
      <c r="L35" s="39">
        <v>0</v>
      </c>
      <c r="M35" s="39">
        <v>1.0728399502113461E-8</v>
      </c>
      <c r="N35" s="39">
        <v>0</v>
      </c>
      <c r="O35" s="39">
        <v>0</v>
      </c>
      <c r="P35" s="39">
        <v>0</v>
      </c>
      <c r="Q35" s="39">
        <v>1519.320000000007</v>
      </c>
      <c r="R35" s="39">
        <v>2291.3999999999942</v>
      </c>
      <c r="S35" s="39">
        <v>1415</v>
      </c>
      <c r="T35" s="39">
        <v>0</v>
      </c>
      <c r="U35" s="39">
        <v>0</v>
      </c>
      <c r="V35" s="8"/>
      <c r="W35" s="8"/>
    </row>
    <row r="36" spans="1:23" x14ac:dyDescent="0.2">
      <c r="A36" s="9" t="s">
        <v>4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8"/>
      <c r="W36" s="8"/>
    </row>
    <row r="37" spans="1:23" x14ac:dyDescent="0.2">
      <c r="A37" s="10" t="s">
        <v>10</v>
      </c>
      <c r="B37" s="41">
        <v>1353453</v>
      </c>
      <c r="C37" s="41">
        <v>1235660.6700000018</v>
      </c>
      <c r="D37" s="41">
        <v>1664762</v>
      </c>
      <c r="E37" s="41">
        <v>3644435</v>
      </c>
      <c r="F37" s="41">
        <v>2726498</v>
      </c>
      <c r="G37" s="41">
        <v>3164874.9499999979</v>
      </c>
      <c r="H37" s="41">
        <v>2594687.9600000018</v>
      </c>
      <c r="I37" s="41">
        <v>3754591.1900000065</v>
      </c>
      <c r="J37" s="41">
        <v>3940446.7500000005</v>
      </c>
      <c r="K37" s="41">
        <v>8782982.4100000001</v>
      </c>
      <c r="L37" s="41">
        <v>7329522.7100000009</v>
      </c>
      <c r="M37" s="41">
        <v>7612412.5500000119</v>
      </c>
      <c r="N37" s="41">
        <v>8083096.0499999998</v>
      </c>
      <c r="O37" s="41">
        <v>7859288.5900000008</v>
      </c>
      <c r="P37" s="41">
        <v>8419321.6399999987</v>
      </c>
      <c r="Q37" s="41">
        <v>8174597.0899999989</v>
      </c>
      <c r="R37" s="41">
        <v>12089589.600000001</v>
      </c>
      <c r="S37" s="41">
        <v>13284673.550000001</v>
      </c>
      <c r="T37" s="41">
        <v>13054393</v>
      </c>
      <c r="U37" s="41">
        <v>15273526</v>
      </c>
    </row>
    <row r="38" spans="1:23" x14ac:dyDescent="0.2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8"/>
      <c r="W38" s="8"/>
    </row>
    <row r="39" spans="1:23" x14ac:dyDescent="0.2">
      <c r="A39" s="11" t="s">
        <v>11</v>
      </c>
      <c r="B39" s="42">
        <f>B25+B31-B37</f>
        <v>275037372.67000002</v>
      </c>
      <c r="C39" s="42">
        <f t="shared" ref="C39:U39" si="11">C25+C31-C37</f>
        <v>285354132</v>
      </c>
      <c r="D39" s="42">
        <f t="shared" si="11"/>
        <v>286799792.10000002</v>
      </c>
      <c r="E39" s="42">
        <f t="shared" si="11"/>
        <v>283443164</v>
      </c>
      <c r="F39" s="42">
        <f t="shared" si="11"/>
        <v>287280826</v>
      </c>
      <c r="G39" s="42">
        <f t="shared" si="11"/>
        <v>284197816.16000003</v>
      </c>
      <c r="H39" s="42">
        <f t="shared" si="11"/>
        <v>281725733.49000007</v>
      </c>
      <c r="I39" s="42">
        <f t="shared" si="11"/>
        <v>278051339.12</v>
      </c>
      <c r="J39" s="42">
        <f t="shared" si="11"/>
        <v>277662795.89999998</v>
      </c>
      <c r="K39" s="42">
        <f t="shared" si="11"/>
        <v>269153286.95999998</v>
      </c>
      <c r="L39" s="42">
        <f t="shared" si="11"/>
        <v>262028557.72999999</v>
      </c>
      <c r="M39" s="42">
        <f t="shared" si="11"/>
        <v>254768731.98000002</v>
      </c>
      <c r="N39" s="42">
        <f t="shared" si="11"/>
        <v>247032442.98000002</v>
      </c>
      <c r="O39" s="42">
        <f t="shared" si="11"/>
        <v>239412520.95000005</v>
      </c>
      <c r="P39" s="42">
        <f t="shared" si="11"/>
        <v>231166143.47999999</v>
      </c>
      <c r="Q39" s="42">
        <f t="shared" si="11"/>
        <v>224594053</v>
      </c>
      <c r="R39" s="42">
        <f t="shared" si="11"/>
        <v>433414253.98999995</v>
      </c>
      <c r="S39" s="42">
        <f t="shared" si="11"/>
        <v>420259323.60999995</v>
      </c>
      <c r="T39" s="42">
        <f t="shared" si="11"/>
        <v>408877368.60999995</v>
      </c>
      <c r="U39" s="42">
        <f t="shared" si="11"/>
        <v>394412052.60999995</v>
      </c>
      <c r="V39" s="8"/>
      <c r="W39" s="8"/>
    </row>
    <row r="40" spans="1:23" x14ac:dyDescent="0.2">
      <c r="A40" s="31" t="s">
        <v>25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3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3" x14ac:dyDescent="0.2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3" x14ac:dyDescent="0.2">
      <c r="A43" s="1" t="s">
        <v>31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3" x14ac:dyDescent="0.2">
      <c r="A44" s="3" t="s">
        <v>29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3" x14ac:dyDescent="0.2">
      <c r="A45" s="15" t="s">
        <v>13</v>
      </c>
      <c r="B45" s="7">
        <v>2000</v>
      </c>
      <c r="C45" s="7">
        <v>2001</v>
      </c>
      <c r="D45" s="7">
        <v>2002</v>
      </c>
      <c r="E45" s="7">
        <v>2003</v>
      </c>
      <c r="F45" s="7">
        <v>2004</v>
      </c>
      <c r="G45" s="7">
        <v>2005</v>
      </c>
      <c r="H45" s="7">
        <v>2006</v>
      </c>
      <c r="I45" s="7">
        <v>2007</v>
      </c>
      <c r="J45" s="7">
        <v>2008</v>
      </c>
      <c r="K45" s="7">
        <v>2009</v>
      </c>
      <c r="L45" s="7">
        <v>2010</v>
      </c>
      <c r="M45" s="7">
        <v>2011</v>
      </c>
      <c r="N45" s="7">
        <v>2012</v>
      </c>
      <c r="O45" s="7">
        <v>2013</v>
      </c>
      <c r="P45" s="7">
        <v>2014</v>
      </c>
      <c r="Q45" s="7">
        <v>2015</v>
      </c>
      <c r="R45" s="7">
        <v>2016</v>
      </c>
      <c r="S45" s="7">
        <v>2017</v>
      </c>
      <c r="T45" s="7">
        <v>2018</v>
      </c>
      <c r="U45" s="7">
        <v>2019</v>
      </c>
      <c r="V45" s="6"/>
      <c r="W45" s="6"/>
    </row>
    <row r="46" spans="1:23" x14ac:dyDescent="0.2">
      <c r="A46" s="3" t="s">
        <v>0</v>
      </c>
      <c r="B46" s="39">
        <v>47943476.329999998</v>
      </c>
      <c r="C46" s="39">
        <v>9197768.3300000001</v>
      </c>
      <c r="D46" s="39">
        <v>9197768.3300000001</v>
      </c>
      <c r="E46" s="39">
        <v>6530898</v>
      </c>
      <c r="F46" s="39">
        <v>6530898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8"/>
      <c r="W46" s="8"/>
    </row>
    <row r="47" spans="1:23" x14ac:dyDescent="0.2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8"/>
      <c r="W47" s="8"/>
    </row>
    <row r="48" spans="1:23" x14ac:dyDescent="0.2">
      <c r="A48" s="3" t="s">
        <v>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8"/>
      <c r="W48" s="8"/>
    </row>
    <row r="49" spans="1:23" x14ac:dyDescent="0.2">
      <c r="A49" s="9" t="s">
        <v>2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8"/>
      <c r="W49" s="8"/>
    </row>
    <row r="50" spans="1:23" x14ac:dyDescent="0.2">
      <c r="A50" s="9" t="s">
        <v>3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8"/>
      <c r="W50" s="8"/>
    </row>
    <row r="51" spans="1:23" x14ac:dyDescent="0.2">
      <c r="A51" s="9" t="s">
        <v>4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8"/>
      <c r="W51" s="8"/>
    </row>
    <row r="52" spans="1:23" x14ac:dyDescent="0.2">
      <c r="A52" s="10" t="s">
        <v>5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</row>
    <row r="53" spans="1:23" x14ac:dyDescent="0.2">
      <c r="A53" s="3" t="s">
        <v>6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8"/>
      <c r="W53" s="8"/>
    </row>
    <row r="54" spans="1:23" x14ac:dyDescent="0.2">
      <c r="A54" s="9" t="s">
        <v>7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8"/>
      <c r="W54" s="8"/>
    </row>
    <row r="55" spans="1:23" x14ac:dyDescent="0.2">
      <c r="A55" s="9" t="s">
        <v>8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8"/>
      <c r="W55" s="8"/>
    </row>
    <row r="56" spans="1:23" x14ac:dyDescent="0.2">
      <c r="A56" s="9" t="s">
        <v>9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8"/>
      <c r="W56" s="8"/>
    </row>
    <row r="57" spans="1:23" x14ac:dyDescent="0.2">
      <c r="A57" s="9" t="s">
        <v>4</v>
      </c>
      <c r="B57" s="39">
        <v>38745708</v>
      </c>
      <c r="C57" s="39">
        <v>0</v>
      </c>
      <c r="D57" s="39">
        <v>2666870.33</v>
      </c>
      <c r="E57" s="39">
        <v>0</v>
      </c>
      <c r="F57" s="39">
        <v>6530898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8"/>
      <c r="W57" s="8"/>
    </row>
    <row r="58" spans="1:23" x14ac:dyDescent="0.2">
      <c r="A58" s="10" t="s">
        <v>10</v>
      </c>
      <c r="B58" s="41">
        <v>38745708</v>
      </c>
      <c r="C58" s="41">
        <v>0</v>
      </c>
      <c r="D58" s="41">
        <v>2666870.33</v>
      </c>
      <c r="E58" s="41">
        <v>0</v>
      </c>
      <c r="F58" s="41">
        <v>6530898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</row>
    <row r="59" spans="1:23" x14ac:dyDescent="0.2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8"/>
      <c r="W59" s="8"/>
    </row>
    <row r="60" spans="1:23" x14ac:dyDescent="0.2">
      <c r="A60" s="11" t="s">
        <v>11</v>
      </c>
      <c r="B60" s="42">
        <f>B46+B52-B58</f>
        <v>9197768.3299999982</v>
      </c>
      <c r="C60" s="42">
        <f t="shared" ref="C60:U60" si="12">C46+C52-C58</f>
        <v>9197768.3300000001</v>
      </c>
      <c r="D60" s="42">
        <f t="shared" si="12"/>
        <v>6530898</v>
      </c>
      <c r="E60" s="42">
        <f t="shared" si="12"/>
        <v>6530898</v>
      </c>
      <c r="F60" s="42">
        <f t="shared" si="12"/>
        <v>0</v>
      </c>
      <c r="G60" s="42">
        <f t="shared" si="12"/>
        <v>0</v>
      </c>
      <c r="H60" s="42">
        <f t="shared" si="12"/>
        <v>0</v>
      </c>
      <c r="I60" s="42">
        <f t="shared" si="12"/>
        <v>0</v>
      </c>
      <c r="J60" s="42">
        <f t="shared" si="12"/>
        <v>0</v>
      </c>
      <c r="K60" s="42">
        <f t="shared" si="12"/>
        <v>0</v>
      </c>
      <c r="L60" s="42">
        <f t="shared" si="12"/>
        <v>0</v>
      </c>
      <c r="M60" s="42">
        <f t="shared" si="12"/>
        <v>0</v>
      </c>
      <c r="N60" s="42">
        <f t="shared" si="12"/>
        <v>0</v>
      </c>
      <c r="O60" s="42">
        <f t="shared" si="12"/>
        <v>0</v>
      </c>
      <c r="P60" s="42">
        <f t="shared" si="12"/>
        <v>0</v>
      </c>
      <c r="Q60" s="42">
        <f t="shared" si="12"/>
        <v>0</v>
      </c>
      <c r="R60" s="42">
        <f t="shared" si="12"/>
        <v>0</v>
      </c>
      <c r="S60" s="42">
        <f t="shared" si="12"/>
        <v>0</v>
      </c>
      <c r="T60" s="42">
        <f t="shared" si="12"/>
        <v>0</v>
      </c>
      <c r="U60" s="42">
        <f t="shared" si="12"/>
        <v>0</v>
      </c>
      <c r="V60" s="8"/>
      <c r="W60" s="8"/>
    </row>
    <row r="61" spans="1:23" x14ac:dyDescent="0.2">
      <c r="A61" s="31" t="s">
        <v>25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6"/>
    </row>
    <row r="62" spans="1:23" x14ac:dyDescent="0.2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</row>
    <row r="63" spans="1:23" x14ac:dyDescent="0.2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3" x14ac:dyDescent="0.2">
      <c r="A64" s="1" t="s">
        <v>32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x14ac:dyDescent="0.2">
      <c r="A65" s="3" t="s">
        <v>29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x14ac:dyDescent="0.2">
      <c r="A66" s="17" t="s">
        <v>14</v>
      </c>
      <c r="B66" s="7">
        <v>2000</v>
      </c>
      <c r="C66" s="7">
        <v>2001</v>
      </c>
      <c r="D66" s="7">
        <v>2002</v>
      </c>
      <c r="E66" s="7">
        <v>2003</v>
      </c>
      <c r="F66" s="7">
        <v>2004</v>
      </c>
      <c r="G66" s="7">
        <v>2005</v>
      </c>
      <c r="H66" s="7">
        <v>2006</v>
      </c>
      <c r="I66" s="7">
        <v>2007</v>
      </c>
      <c r="J66" s="7">
        <v>2008</v>
      </c>
      <c r="K66" s="7">
        <v>2009</v>
      </c>
      <c r="L66" s="7">
        <v>2010</v>
      </c>
      <c r="M66" s="7">
        <v>2011</v>
      </c>
      <c r="N66" s="7">
        <v>2012</v>
      </c>
      <c r="O66" s="7">
        <v>2013</v>
      </c>
      <c r="P66" s="7">
        <v>2014</v>
      </c>
      <c r="Q66" s="7">
        <v>2015</v>
      </c>
      <c r="R66" s="7">
        <v>2016</v>
      </c>
      <c r="S66" s="7">
        <v>2017</v>
      </c>
      <c r="T66" s="7">
        <v>2018</v>
      </c>
      <c r="U66" s="7">
        <v>2019</v>
      </c>
    </row>
    <row r="67" spans="1:21" x14ac:dyDescent="0.2">
      <c r="A67" s="3" t="s">
        <v>0</v>
      </c>
      <c r="B67" s="39">
        <v>128104655.67</v>
      </c>
      <c r="C67" s="39">
        <v>128104655.67</v>
      </c>
      <c r="D67" s="39">
        <v>128104655.67</v>
      </c>
      <c r="E67" s="39">
        <v>128104655.67</v>
      </c>
      <c r="F67" s="39">
        <v>128104655.67</v>
      </c>
      <c r="G67" s="39">
        <v>128104655.67</v>
      </c>
      <c r="H67" s="39">
        <v>160646171.67000002</v>
      </c>
      <c r="I67" s="39">
        <v>160646171.67000002</v>
      </c>
      <c r="J67" s="39">
        <v>160646171.67000002</v>
      </c>
      <c r="K67" s="39">
        <v>160646171.67000002</v>
      </c>
      <c r="L67" s="39">
        <v>174039268.67000002</v>
      </c>
      <c r="M67" s="39">
        <v>174039268.67000002</v>
      </c>
      <c r="N67" s="39">
        <v>174039268.67000002</v>
      </c>
      <c r="O67" s="39">
        <v>174039268.67000002</v>
      </c>
      <c r="P67" s="39">
        <v>174039268.67000002</v>
      </c>
      <c r="Q67" s="39">
        <v>174039268.67000002</v>
      </c>
      <c r="R67" s="39">
        <v>176202515.00000003</v>
      </c>
      <c r="S67" s="39">
        <v>176202515.00000003</v>
      </c>
      <c r="T67" s="39">
        <v>176202515.00000003</v>
      </c>
      <c r="U67" s="39">
        <v>177769656.00000003</v>
      </c>
    </row>
    <row r="68" spans="1:21" x14ac:dyDescent="0.2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1:21" x14ac:dyDescent="0.2">
      <c r="A69" s="3" t="s">
        <v>1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1:21" x14ac:dyDescent="0.2">
      <c r="A70" s="9" t="s">
        <v>2</v>
      </c>
      <c r="B70" s="39">
        <v>0</v>
      </c>
      <c r="C70" s="39">
        <v>0</v>
      </c>
      <c r="D70" s="39">
        <v>0</v>
      </c>
      <c r="E70" s="39">
        <v>0</v>
      </c>
      <c r="F70" s="39">
        <v>0</v>
      </c>
      <c r="G70" s="39">
        <v>67672767</v>
      </c>
      <c r="H70" s="39">
        <v>0</v>
      </c>
      <c r="I70" s="39">
        <v>0</v>
      </c>
      <c r="J70" s="39">
        <v>0</v>
      </c>
      <c r="K70" s="39">
        <v>13393097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992560</v>
      </c>
      <c r="U70" s="39">
        <v>0</v>
      </c>
    </row>
    <row r="71" spans="1:21" x14ac:dyDescent="0.2">
      <c r="A71" s="9" t="s">
        <v>3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2163246.33</v>
      </c>
      <c r="R71" s="39">
        <v>0</v>
      </c>
      <c r="S71" s="39">
        <v>0</v>
      </c>
      <c r="T71" s="39">
        <v>574581</v>
      </c>
      <c r="U71" s="39">
        <v>23948</v>
      </c>
    </row>
    <row r="72" spans="1:21" x14ac:dyDescent="0.2">
      <c r="A72" s="9" t="s">
        <v>4</v>
      </c>
      <c r="B72" s="39">
        <v>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</row>
    <row r="73" spans="1:21" x14ac:dyDescent="0.2">
      <c r="A73" s="10" t="s">
        <v>5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67672767</v>
      </c>
      <c r="H73" s="41">
        <v>0</v>
      </c>
      <c r="I73" s="41">
        <v>0</v>
      </c>
      <c r="J73" s="41">
        <v>0</v>
      </c>
      <c r="K73" s="41">
        <v>13393097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2163246.33</v>
      </c>
      <c r="R73" s="41">
        <v>0</v>
      </c>
      <c r="S73" s="41">
        <v>0</v>
      </c>
      <c r="T73" s="41">
        <v>1567141</v>
      </c>
      <c r="U73" s="41">
        <v>23948</v>
      </c>
    </row>
    <row r="74" spans="1:21" x14ac:dyDescent="0.2">
      <c r="A74" s="3" t="s">
        <v>6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1:21" x14ac:dyDescent="0.2">
      <c r="A75" s="9" t="s">
        <v>7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v>0</v>
      </c>
      <c r="S75" s="39">
        <v>0</v>
      </c>
      <c r="T75" s="39">
        <v>0</v>
      </c>
      <c r="U75" s="39">
        <v>0</v>
      </c>
    </row>
    <row r="76" spans="1:21" x14ac:dyDescent="0.2">
      <c r="A76" s="9" t="s">
        <v>8</v>
      </c>
      <c r="B76" s="39">
        <v>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</row>
    <row r="77" spans="1:21" x14ac:dyDescent="0.2">
      <c r="A77" s="9" t="s">
        <v>9</v>
      </c>
      <c r="B77" s="39">
        <v>0</v>
      </c>
      <c r="C77" s="39">
        <v>0</v>
      </c>
      <c r="D77" s="39">
        <v>0</v>
      </c>
      <c r="E77" s="39">
        <v>0</v>
      </c>
      <c r="F77" s="39">
        <v>0</v>
      </c>
      <c r="G77" s="39">
        <v>35131251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v>0</v>
      </c>
      <c r="S77" s="39">
        <v>0</v>
      </c>
      <c r="T77" s="39">
        <v>0</v>
      </c>
      <c r="U77" s="39">
        <v>0</v>
      </c>
    </row>
    <row r="78" spans="1:21" x14ac:dyDescent="0.2">
      <c r="A78" s="9" t="s">
        <v>4</v>
      </c>
      <c r="B78" s="39">
        <v>0</v>
      </c>
      <c r="C78" s="39">
        <v>0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  <c r="R78" s="39">
        <v>0</v>
      </c>
      <c r="S78" s="39">
        <v>0</v>
      </c>
      <c r="T78" s="39">
        <v>0</v>
      </c>
      <c r="U78" s="39">
        <v>0</v>
      </c>
    </row>
    <row r="79" spans="1:21" x14ac:dyDescent="0.2">
      <c r="A79" s="10" t="s">
        <v>10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35131251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</row>
    <row r="80" spans="1:21" x14ac:dyDescent="0.2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1:23" x14ac:dyDescent="0.2">
      <c r="A81" s="11" t="s">
        <v>11</v>
      </c>
      <c r="B81" s="42">
        <f>B67+B73-B79</f>
        <v>128104655.67</v>
      </c>
      <c r="C81" s="42">
        <f t="shared" ref="C81:U81" si="13">C67+C73-C79</f>
        <v>128104655.67</v>
      </c>
      <c r="D81" s="42">
        <f t="shared" si="13"/>
        <v>128104655.67</v>
      </c>
      <c r="E81" s="42">
        <f t="shared" si="13"/>
        <v>128104655.67</v>
      </c>
      <c r="F81" s="42">
        <f t="shared" si="13"/>
        <v>128104655.67</v>
      </c>
      <c r="G81" s="42">
        <f t="shared" si="13"/>
        <v>160646171.67000002</v>
      </c>
      <c r="H81" s="42">
        <f t="shared" si="13"/>
        <v>160646171.67000002</v>
      </c>
      <c r="I81" s="42">
        <f t="shared" si="13"/>
        <v>160646171.67000002</v>
      </c>
      <c r="J81" s="42">
        <f t="shared" si="13"/>
        <v>160646171.67000002</v>
      </c>
      <c r="K81" s="42">
        <f t="shared" si="13"/>
        <v>174039268.67000002</v>
      </c>
      <c r="L81" s="42">
        <f t="shared" si="13"/>
        <v>174039268.67000002</v>
      </c>
      <c r="M81" s="42">
        <f t="shared" si="13"/>
        <v>174039268.67000002</v>
      </c>
      <c r="N81" s="42">
        <f t="shared" si="13"/>
        <v>174039268.67000002</v>
      </c>
      <c r="O81" s="42">
        <f t="shared" si="13"/>
        <v>174039268.67000002</v>
      </c>
      <c r="P81" s="42">
        <f t="shared" si="13"/>
        <v>174039268.67000002</v>
      </c>
      <c r="Q81" s="42">
        <f t="shared" si="13"/>
        <v>176202515.00000003</v>
      </c>
      <c r="R81" s="42">
        <f t="shared" si="13"/>
        <v>176202515.00000003</v>
      </c>
      <c r="S81" s="42">
        <f t="shared" si="13"/>
        <v>176202515.00000003</v>
      </c>
      <c r="T81" s="42">
        <f t="shared" si="13"/>
        <v>177769656.00000003</v>
      </c>
      <c r="U81" s="42">
        <f t="shared" si="13"/>
        <v>177793604.00000003</v>
      </c>
      <c r="V81" s="8"/>
      <c r="W81" s="8"/>
    </row>
    <row r="82" spans="1:23" x14ac:dyDescent="0.2">
      <c r="A82" s="31" t="s">
        <v>25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3" x14ac:dyDescent="0.2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5" spans="1:23" x14ac:dyDescent="0.2">
      <c r="A85" s="1" t="s">
        <v>33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3" x14ac:dyDescent="0.2">
      <c r="A86" s="3" t="s">
        <v>34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3" x14ac:dyDescent="0.2">
      <c r="A87" s="36" t="s">
        <v>27</v>
      </c>
      <c r="B87" s="36">
        <v>2000</v>
      </c>
      <c r="C87" s="36">
        <v>2001</v>
      </c>
      <c r="D87" s="36">
        <v>2002</v>
      </c>
      <c r="E87" s="36">
        <v>2003</v>
      </c>
      <c r="F87" s="36">
        <v>2004</v>
      </c>
      <c r="G87" s="36">
        <v>2005</v>
      </c>
      <c r="H87" s="36">
        <v>2006</v>
      </c>
      <c r="I87" s="36">
        <v>2007</v>
      </c>
      <c r="J87" s="36">
        <v>2008</v>
      </c>
      <c r="K87" s="36">
        <v>2009</v>
      </c>
      <c r="L87" s="36">
        <v>2010</v>
      </c>
      <c r="M87" s="36">
        <v>2011</v>
      </c>
      <c r="N87" s="36">
        <v>2012</v>
      </c>
      <c r="O87" s="36">
        <v>2013</v>
      </c>
      <c r="P87" s="36">
        <v>2014</v>
      </c>
      <c r="Q87" s="36">
        <v>2015</v>
      </c>
      <c r="R87" s="36">
        <v>2016</v>
      </c>
      <c r="S87" s="36">
        <v>2017</v>
      </c>
      <c r="T87" s="36">
        <v>2018</v>
      </c>
      <c r="U87" s="36">
        <v>2019</v>
      </c>
      <c r="V87" s="36" t="s">
        <v>26</v>
      </c>
    </row>
    <row r="88" spans="1:23" x14ac:dyDescent="0.2">
      <c r="A88" s="3" t="s">
        <v>12</v>
      </c>
      <c r="B88" s="33">
        <f>B39/B$18</f>
        <v>0.66701631734594702</v>
      </c>
      <c r="C88" s="33">
        <f t="shared" ref="C88:U88" si="14">C39/C$18</f>
        <v>0.67514422277173902</v>
      </c>
      <c r="D88" s="33">
        <f t="shared" si="14"/>
        <v>0.68053094022284999</v>
      </c>
      <c r="E88" s="33">
        <f t="shared" si="14"/>
        <v>0.67796601936511103</v>
      </c>
      <c r="F88" s="33">
        <f t="shared" si="14"/>
        <v>0.69160054618429867</v>
      </c>
      <c r="G88" s="33">
        <f t="shared" si="14"/>
        <v>0.63887075904150026</v>
      </c>
      <c r="H88" s="33">
        <f t="shared" si="14"/>
        <v>0.63685268029872644</v>
      </c>
      <c r="I88" s="33">
        <f t="shared" si="14"/>
        <v>0.63381107091145616</v>
      </c>
      <c r="J88" s="33">
        <f t="shared" si="14"/>
        <v>0.63348645919651625</v>
      </c>
      <c r="K88" s="33">
        <f t="shared" si="14"/>
        <v>0.60730552339128874</v>
      </c>
      <c r="L88" s="33">
        <f t="shared" si="14"/>
        <v>0.60088945312292819</v>
      </c>
      <c r="M88" s="33">
        <f t="shared" si="14"/>
        <v>0.59413241262712901</v>
      </c>
      <c r="N88" s="33">
        <f t="shared" si="14"/>
        <v>0.58667546677972138</v>
      </c>
      <c r="O88" s="33">
        <f t="shared" si="14"/>
        <v>0.57905789008687569</v>
      </c>
      <c r="P88" s="33">
        <f t="shared" si="14"/>
        <v>0.57049125344462659</v>
      </c>
      <c r="Q88" s="33">
        <f t="shared" si="14"/>
        <v>0.5603692020636265</v>
      </c>
      <c r="R88" s="33">
        <f t="shared" si="14"/>
        <v>0.71096183050881523</v>
      </c>
      <c r="S88" s="33">
        <f t="shared" si="14"/>
        <v>0.70458711086928216</v>
      </c>
      <c r="T88" s="33">
        <f t="shared" si="14"/>
        <v>0.69697339534248826</v>
      </c>
      <c r="U88" s="33">
        <f t="shared" si="14"/>
        <v>0.68928373575799973</v>
      </c>
      <c r="V88" s="34">
        <f>AVERAGE(B88:U88)</f>
        <v>0.6418003144666462</v>
      </c>
    </row>
    <row r="89" spans="1:23" x14ac:dyDescent="0.2">
      <c r="A89" s="3" t="s">
        <v>13</v>
      </c>
      <c r="B89" s="33">
        <f>B60/B$18</f>
        <v>2.2306283323317133E-2</v>
      </c>
      <c r="C89" s="33">
        <f t="shared" ref="C89:U89" si="15">C60/C$18</f>
        <v>2.1761802104874956E-2</v>
      </c>
      <c r="D89" s="33">
        <f t="shared" si="15"/>
        <v>1.5496796995200927E-2</v>
      </c>
      <c r="E89" s="33">
        <f t="shared" si="15"/>
        <v>1.5621216110682297E-2</v>
      </c>
      <c r="F89" s="33">
        <f t="shared" si="15"/>
        <v>0</v>
      </c>
      <c r="G89" s="33">
        <f t="shared" si="15"/>
        <v>0</v>
      </c>
      <c r="H89" s="33">
        <f t="shared" si="15"/>
        <v>0</v>
      </c>
      <c r="I89" s="33">
        <f t="shared" si="15"/>
        <v>0</v>
      </c>
      <c r="J89" s="33">
        <f t="shared" si="15"/>
        <v>0</v>
      </c>
      <c r="K89" s="33">
        <f t="shared" si="15"/>
        <v>0</v>
      </c>
      <c r="L89" s="33">
        <f t="shared" si="15"/>
        <v>0</v>
      </c>
      <c r="M89" s="33">
        <f t="shared" si="15"/>
        <v>0</v>
      </c>
      <c r="N89" s="33">
        <f t="shared" si="15"/>
        <v>0</v>
      </c>
      <c r="O89" s="33">
        <f t="shared" si="15"/>
        <v>0</v>
      </c>
      <c r="P89" s="33">
        <f t="shared" si="15"/>
        <v>0</v>
      </c>
      <c r="Q89" s="33">
        <f t="shared" si="15"/>
        <v>0</v>
      </c>
      <c r="R89" s="33">
        <f t="shared" si="15"/>
        <v>0</v>
      </c>
      <c r="S89" s="33">
        <f t="shared" si="15"/>
        <v>0</v>
      </c>
      <c r="T89" s="33">
        <f t="shared" si="15"/>
        <v>0</v>
      </c>
      <c r="U89" s="33">
        <f t="shared" si="15"/>
        <v>0</v>
      </c>
      <c r="V89" s="34">
        <f t="shared" ref="V89:V90" si="16">AVERAGE(B89:U89)</f>
        <v>3.759304926703766E-3</v>
      </c>
    </row>
    <row r="90" spans="1:23" x14ac:dyDescent="0.2">
      <c r="A90" s="11" t="s">
        <v>14</v>
      </c>
      <c r="B90" s="37">
        <f>B81/B$18</f>
        <v>0.31067739933073579</v>
      </c>
      <c r="C90" s="37">
        <f t="shared" ref="C90:U90" si="17">C81/C$18</f>
        <v>0.30309397512338598</v>
      </c>
      <c r="D90" s="37">
        <f t="shared" si="17"/>
        <v>0.303972262781949</v>
      </c>
      <c r="E90" s="37">
        <f t="shared" si="17"/>
        <v>0.30641276452420668</v>
      </c>
      <c r="F90" s="37">
        <f t="shared" si="17"/>
        <v>0.30839945381570127</v>
      </c>
      <c r="G90" s="37">
        <f t="shared" si="17"/>
        <v>0.36112924095849974</v>
      </c>
      <c r="H90" s="37">
        <f t="shared" si="17"/>
        <v>0.36314731970127356</v>
      </c>
      <c r="I90" s="37">
        <f t="shared" si="17"/>
        <v>0.36618892908854384</v>
      </c>
      <c r="J90" s="37">
        <f t="shared" si="17"/>
        <v>0.36651354080348375</v>
      </c>
      <c r="K90" s="37">
        <f t="shared" si="17"/>
        <v>0.39269447660871132</v>
      </c>
      <c r="L90" s="37">
        <f t="shared" si="17"/>
        <v>0.39911054687707181</v>
      </c>
      <c r="M90" s="37">
        <f t="shared" si="17"/>
        <v>0.40586758737287099</v>
      </c>
      <c r="N90" s="37">
        <f t="shared" si="17"/>
        <v>0.41332453322027862</v>
      </c>
      <c r="O90" s="37">
        <f t="shared" si="17"/>
        <v>0.42094210991312431</v>
      </c>
      <c r="P90" s="37">
        <f t="shared" si="17"/>
        <v>0.42950874655537352</v>
      </c>
      <c r="Q90" s="37">
        <f t="shared" si="17"/>
        <v>0.43963079793637361</v>
      </c>
      <c r="R90" s="37">
        <f t="shared" si="17"/>
        <v>0.28903816949118472</v>
      </c>
      <c r="S90" s="37">
        <f t="shared" si="17"/>
        <v>0.29541288913071778</v>
      </c>
      <c r="T90" s="37">
        <f t="shared" si="17"/>
        <v>0.30302660465751174</v>
      </c>
      <c r="U90" s="37">
        <f t="shared" si="17"/>
        <v>0.31071626424200027</v>
      </c>
      <c r="V90" s="38">
        <f t="shared" si="16"/>
        <v>0.3544403806066499</v>
      </c>
    </row>
  </sheetData>
  <conditionalFormatting sqref="B19:U20 B11:U11 B5:U6 B17:U17">
    <cfRule type="cellIs" dxfId="322" priority="81" operator="lessThan">
      <formula>0</formula>
    </cfRule>
  </conditionalFormatting>
  <conditionalFormatting sqref="V4:W9 V11:W15 V17:W18">
    <cfRule type="cellIs" dxfId="321" priority="80" operator="lessThan">
      <formula>0</formula>
    </cfRule>
  </conditionalFormatting>
  <conditionalFormatting sqref="V26:W30 V32:W36 V38:W39">
    <cfRule type="cellIs" dxfId="320" priority="79" operator="lessThan">
      <formula>0</formula>
    </cfRule>
  </conditionalFormatting>
  <conditionalFormatting sqref="V46:W51 V53:W57 V74:W78 V80:W80 V59:W59 V63:W63 V66:W72">
    <cfRule type="cellIs" dxfId="319" priority="78" operator="lessThan">
      <formula>0</formula>
    </cfRule>
  </conditionalFormatting>
  <conditionalFormatting sqref="D66:S66">
    <cfRule type="cellIs" dxfId="318" priority="76" operator="lessThan">
      <formula>0</formula>
    </cfRule>
  </conditionalFormatting>
  <conditionalFormatting sqref="B66:C66">
    <cfRule type="cellIs" dxfId="317" priority="77" operator="lessThan">
      <formula>0</formula>
    </cfRule>
  </conditionalFormatting>
  <conditionalFormatting sqref="T66:U66">
    <cfRule type="cellIs" dxfId="316" priority="75" operator="lessThan">
      <formula>0</formula>
    </cfRule>
  </conditionalFormatting>
  <conditionalFormatting sqref="V25:W25">
    <cfRule type="cellIs" dxfId="315" priority="74" operator="lessThan">
      <formula>0</formula>
    </cfRule>
  </conditionalFormatting>
  <conditionalFormatting sqref="B10:U10">
    <cfRule type="cellIs" dxfId="314" priority="73" operator="lessThan">
      <formula>0</formula>
    </cfRule>
  </conditionalFormatting>
  <conditionalFormatting sqref="B82:U82">
    <cfRule type="cellIs" dxfId="313" priority="69" operator="lessThan">
      <formula>0</formula>
    </cfRule>
  </conditionalFormatting>
  <conditionalFormatting sqref="B16:U16">
    <cfRule type="cellIs" dxfId="312" priority="72" operator="lessThan">
      <formula>0</formula>
    </cfRule>
  </conditionalFormatting>
  <conditionalFormatting sqref="B40:U40">
    <cfRule type="cellIs" dxfId="311" priority="71" operator="lessThan">
      <formula>0</formula>
    </cfRule>
  </conditionalFormatting>
  <conditionalFormatting sqref="B62:U62">
    <cfRule type="cellIs" dxfId="310" priority="67" operator="lessThan">
      <formula>0</formula>
    </cfRule>
  </conditionalFormatting>
  <conditionalFormatting sqref="B61:U61">
    <cfRule type="cellIs" dxfId="309" priority="70" operator="lessThan">
      <formula>0</formula>
    </cfRule>
  </conditionalFormatting>
  <conditionalFormatting sqref="B41:U41">
    <cfRule type="cellIs" dxfId="308" priority="68" operator="lessThan">
      <formula>0</formula>
    </cfRule>
  </conditionalFormatting>
  <conditionalFormatting sqref="B83:U83">
    <cfRule type="cellIs" dxfId="307" priority="66" operator="lessThan">
      <formula>0</formula>
    </cfRule>
  </conditionalFormatting>
  <conditionalFormatting sqref="B1:U2">
    <cfRule type="containsText" dxfId="306" priority="63" operator="containsText" text="C">
      <formula>NOT(ISERROR(SEARCH("C",B1)))</formula>
    </cfRule>
    <cfRule type="containsText" dxfId="305" priority="64" operator="containsText" text="B">
      <formula>NOT(ISERROR(SEARCH("B",B1)))</formula>
    </cfRule>
    <cfRule type="containsText" dxfId="304" priority="65" operator="containsText" text="A">
      <formula>NOT(ISERROR(SEARCH("A",B1)))</formula>
    </cfRule>
  </conditionalFormatting>
  <conditionalFormatting sqref="B21:U21">
    <cfRule type="containsText" dxfId="303" priority="60" operator="containsText" text="C">
      <formula>NOT(ISERROR(SEARCH("C",B21)))</formula>
    </cfRule>
    <cfRule type="containsText" dxfId="302" priority="61" operator="containsText" text="B">
      <formula>NOT(ISERROR(SEARCH("B",B21)))</formula>
    </cfRule>
    <cfRule type="containsText" dxfId="301" priority="62" operator="containsText" text="A">
      <formula>NOT(ISERROR(SEARCH("A",B21)))</formula>
    </cfRule>
  </conditionalFormatting>
  <conditionalFormatting sqref="B42:U42">
    <cfRule type="containsText" dxfId="300" priority="57" operator="containsText" text="C">
      <formula>NOT(ISERROR(SEARCH("C",B42)))</formula>
    </cfRule>
    <cfRule type="containsText" dxfId="299" priority="58" operator="containsText" text="B">
      <formula>NOT(ISERROR(SEARCH("B",B42)))</formula>
    </cfRule>
    <cfRule type="containsText" dxfId="298" priority="59" operator="containsText" text="A">
      <formula>NOT(ISERROR(SEARCH("A",B42)))</formula>
    </cfRule>
  </conditionalFormatting>
  <conditionalFormatting sqref="B63:U63">
    <cfRule type="containsText" dxfId="297" priority="54" operator="containsText" text="C">
      <formula>NOT(ISERROR(SEARCH("C",B63)))</formula>
    </cfRule>
    <cfRule type="containsText" dxfId="296" priority="55" operator="containsText" text="B">
      <formula>NOT(ISERROR(SEARCH("B",B63)))</formula>
    </cfRule>
    <cfRule type="containsText" dxfId="295" priority="56" operator="containsText" text="A">
      <formula>NOT(ISERROR(SEARCH("A",B63)))</formula>
    </cfRule>
  </conditionalFormatting>
  <conditionalFormatting sqref="B37:U37">
    <cfRule type="cellIs" dxfId="294" priority="45" operator="lessThan">
      <formula>0</formula>
    </cfRule>
  </conditionalFormatting>
  <conditionalFormatting sqref="V81:W81">
    <cfRule type="cellIs" dxfId="293" priority="48" operator="lessThan">
      <formula>0</formula>
    </cfRule>
  </conditionalFormatting>
  <conditionalFormatting sqref="B33:U36">
    <cfRule type="cellIs" dxfId="292" priority="42" operator="lessThan">
      <formula>0</formula>
    </cfRule>
  </conditionalFormatting>
  <conditionalFormatting sqref="B39:U39">
    <cfRule type="cellIs" dxfId="291" priority="41" operator="lessThan">
      <formula>0</formula>
    </cfRule>
  </conditionalFormatting>
  <conditionalFormatting sqref="V60:W60">
    <cfRule type="cellIs" dxfId="290" priority="49" operator="lessThan">
      <formula>0</formula>
    </cfRule>
  </conditionalFormatting>
  <conditionalFormatting sqref="B12:U15">
    <cfRule type="cellIs" dxfId="289" priority="51" operator="lessThan">
      <formula>0</formula>
    </cfRule>
  </conditionalFormatting>
  <conditionalFormatting sqref="B4:U4">
    <cfRule type="cellIs" dxfId="288" priority="53" operator="lessThan">
      <formula>0</formula>
    </cfRule>
  </conditionalFormatting>
  <conditionalFormatting sqref="B7:U9">
    <cfRule type="cellIs" dxfId="287" priority="52" operator="lessThan">
      <formula>0</formula>
    </cfRule>
  </conditionalFormatting>
  <conditionalFormatting sqref="B18:U18">
    <cfRule type="cellIs" dxfId="286" priority="50" operator="lessThan">
      <formula>0</formula>
    </cfRule>
  </conditionalFormatting>
  <conditionalFormatting sqref="B32:U32 B26:U27 B38:U38">
    <cfRule type="cellIs" dxfId="285" priority="47" operator="lessThan">
      <formula>0</formula>
    </cfRule>
  </conditionalFormatting>
  <conditionalFormatting sqref="B31:U31">
    <cfRule type="cellIs" dxfId="284" priority="46" operator="lessThan">
      <formula>0</formula>
    </cfRule>
  </conditionalFormatting>
  <conditionalFormatting sqref="B25:U25">
    <cfRule type="cellIs" dxfId="283" priority="44" operator="lessThan">
      <formula>0</formula>
    </cfRule>
  </conditionalFormatting>
  <conditionalFormatting sqref="B28:U30">
    <cfRule type="cellIs" dxfId="282" priority="43" operator="lessThan">
      <formula>0</formula>
    </cfRule>
  </conditionalFormatting>
  <conditionalFormatting sqref="B58:U58">
    <cfRule type="cellIs" dxfId="281" priority="24" operator="lessThan">
      <formula>0</formula>
    </cfRule>
  </conditionalFormatting>
  <conditionalFormatting sqref="B54:U57">
    <cfRule type="cellIs" dxfId="280" priority="21" operator="lessThan">
      <formula>0</formula>
    </cfRule>
  </conditionalFormatting>
  <conditionalFormatting sqref="B60:U60">
    <cfRule type="cellIs" dxfId="279" priority="20" operator="lessThan">
      <formula>0</formula>
    </cfRule>
  </conditionalFormatting>
  <conditionalFormatting sqref="B53:U53 B47:U48 B59:U59">
    <cfRule type="cellIs" dxfId="278" priority="26" operator="lessThan">
      <formula>0</formula>
    </cfRule>
  </conditionalFormatting>
  <conditionalFormatting sqref="B52:U52">
    <cfRule type="cellIs" dxfId="277" priority="25" operator="lessThan">
      <formula>0</formula>
    </cfRule>
  </conditionalFormatting>
  <conditionalFormatting sqref="B46:U46">
    <cfRule type="cellIs" dxfId="276" priority="23" operator="lessThan">
      <formula>0</formula>
    </cfRule>
  </conditionalFormatting>
  <conditionalFormatting sqref="B49:U51">
    <cfRule type="cellIs" dxfId="275" priority="22" operator="lessThan">
      <formula>0</formula>
    </cfRule>
  </conditionalFormatting>
  <conditionalFormatting sqref="B79:U79">
    <cfRule type="cellIs" dxfId="274" priority="17" operator="lessThan">
      <formula>0</formula>
    </cfRule>
  </conditionalFormatting>
  <conditionalFormatting sqref="B75:U78">
    <cfRule type="cellIs" dxfId="273" priority="14" operator="lessThan">
      <formula>0</formula>
    </cfRule>
  </conditionalFormatting>
  <conditionalFormatting sqref="B81:U81">
    <cfRule type="cellIs" dxfId="272" priority="13" operator="lessThan">
      <formula>0</formula>
    </cfRule>
  </conditionalFormatting>
  <conditionalFormatting sqref="B74:U74 B68:U69 B80:U80">
    <cfRule type="cellIs" dxfId="271" priority="19" operator="lessThan">
      <formula>0</formula>
    </cfRule>
  </conditionalFormatting>
  <conditionalFormatting sqref="B73:U73">
    <cfRule type="cellIs" dxfId="270" priority="18" operator="lessThan">
      <formula>0</formula>
    </cfRule>
  </conditionalFormatting>
  <conditionalFormatting sqref="B67:U67">
    <cfRule type="cellIs" dxfId="269" priority="16" operator="lessThan">
      <formula>0</formula>
    </cfRule>
  </conditionalFormatting>
  <conditionalFormatting sqref="B70:U72">
    <cfRule type="cellIs" dxfId="268" priority="15" operator="lessThan">
      <formula>0</formula>
    </cfRule>
  </conditionalFormatting>
  <conditionalFormatting sqref="B22:U23">
    <cfRule type="containsText" dxfId="267" priority="10" operator="containsText" text="C">
      <formula>NOT(ISERROR(SEARCH("C",B22)))</formula>
    </cfRule>
    <cfRule type="containsText" dxfId="266" priority="11" operator="containsText" text="B">
      <formula>NOT(ISERROR(SEARCH("B",B22)))</formula>
    </cfRule>
    <cfRule type="containsText" dxfId="265" priority="12" operator="containsText" text="A">
      <formula>NOT(ISERROR(SEARCH("A",B22)))</formula>
    </cfRule>
  </conditionalFormatting>
  <conditionalFormatting sqref="B43:U44">
    <cfRule type="containsText" dxfId="264" priority="7" operator="containsText" text="C">
      <formula>NOT(ISERROR(SEARCH("C",B43)))</formula>
    </cfRule>
    <cfRule type="containsText" dxfId="263" priority="8" operator="containsText" text="B">
      <formula>NOT(ISERROR(SEARCH("B",B43)))</formula>
    </cfRule>
    <cfRule type="containsText" dxfId="262" priority="9" operator="containsText" text="A">
      <formula>NOT(ISERROR(SEARCH("A",B43)))</formula>
    </cfRule>
  </conditionalFormatting>
  <conditionalFormatting sqref="B64:U65">
    <cfRule type="containsText" dxfId="261" priority="4" operator="containsText" text="C">
      <formula>NOT(ISERROR(SEARCH("C",B64)))</formula>
    </cfRule>
    <cfRule type="containsText" dxfId="260" priority="5" operator="containsText" text="B">
      <formula>NOT(ISERROR(SEARCH("B",B64)))</formula>
    </cfRule>
    <cfRule type="containsText" dxfId="259" priority="6" operator="containsText" text="A">
      <formula>NOT(ISERROR(SEARCH("A",B64)))</formula>
    </cfRule>
  </conditionalFormatting>
  <conditionalFormatting sqref="B85:U86">
    <cfRule type="containsText" dxfId="258" priority="1" operator="containsText" text="C">
      <formula>NOT(ISERROR(SEARCH("C",B85)))</formula>
    </cfRule>
    <cfRule type="containsText" dxfId="257" priority="2" operator="containsText" text="B">
      <formula>NOT(ISERROR(SEARCH("B",B85)))</formula>
    </cfRule>
    <cfRule type="containsText" dxfId="256" priority="3" operator="containsText" text="A">
      <formula>NOT(ISERROR(SEARCH("A",B85)))</formula>
    </cfRule>
  </conditionalFormatting>
  <pageMargins left="0.25" right="0.25" top="0.75" bottom="0.75" header="0.3" footer="0.3"/>
  <pageSetup paperSize="9" scale="52" orientation="landscape" r:id="rId1"/>
  <rowBreaks count="1" manualBreakCount="1">
    <brk id="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W20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D13" sqref="D13"/>
    </sheetView>
  </sheetViews>
  <sheetFormatPr defaultColWidth="8.75" defaultRowHeight="12.75" x14ac:dyDescent="0.2"/>
  <cols>
    <col min="1" max="1" width="23.125" style="2" customWidth="1"/>
    <col min="2" max="2" width="17.75" style="2" bestFit="1" customWidth="1"/>
    <col min="3" max="3" width="17" style="2" bestFit="1" customWidth="1"/>
    <col min="4" max="4" width="18.75" style="2" bestFit="1" customWidth="1"/>
    <col min="5" max="5" width="17.75" style="2" bestFit="1" customWidth="1"/>
    <col min="6" max="6" width="17" style="2" bestFit="1" customWidth="1"/>
    <col min="7" max="7" width="17.75" style="2" bestFit="1" customWidth="1"/>
    <col min="8" max="8" width="17" style="2" bestFit="1" customWidth="1"/>
    <col min="9" max="9" width="18.75" style="2" bestFit="1" customWidth="1"/>
    <col min="10" max="10" width="18.125" style="2" bestFit="1" customWidth="1"/>
    <col min="11" max="11" width="18.75" style="2" bestFit="1" customWidth="1"/>
    <col min="12" max="14" width="17.75" style="2" bestFit="1" customWidth="1"/>
    <col min="15" max="15" width="18.75" style="2" bestFit="1" customWidth="1"/>
    <col min="16" max="17" width="18.125" style="2" bestFit="1" customWidth="1"/>
    <col min="18" max="18" width="17" style="2" bestFit="1" customWidth="1"/>
    <col min="19" max="19" width="18.75" style="2" bestFit="1" customWidth="1"/>
    <col min="20" max="21" width="18.125" style="2" bestFit="1" customWidth="1"/>
    <col min="22" max="23" width="12.25" style="2" customWidth="1"/>
    <col min="24" max="24" width="9.75" style="2" bestFit="1" customWidth="1"/>
    <col min="25" max="16384" width="8.75" style="2"/>
  </cols>
  <sheetData>
    <row r="1" spans="1:23" s="3" customFormat="1" x14ac:dyDescent="0.2">
      <c r="A1" s="1" t="s">
        <v>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3" customFormat="1" x14ac:dyDescent="0.2">
      <c r="A2" s="3" t="s">
        <v>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x14ac:dyDescent="0.2">
      <c r="A3" s="14" t="s">
        <v>12</v>
      </c>
      <c r="B3" s="7">
        <v>2000</v>
      </c>
      <c r="C3" s="7">
        <v>2001</v>
      </c>
      <c r="D3" s="7">
        <v>2002</v>
      </c>
      <c r="E3" s="7">
        <v>2003</v>
      </c>
      <c r="F3" s="7">
        <v>2004</v>
      </c>
      <c r="G3" s="7">
        <v>2005</v>
      </c>
      <c r="H3" s="7">
        <v>2006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  <c r="N3" s="7">
        <v>2012</v>
      </c>
      <c r="O3" s="7">
        <v>2013</v>
      </c>
      <c r="P3" s="7">
        <v>2014</v>
      </c>
      <c r="Q3" s="7">
        <v>2015</v>
      </c>
      <c r="R3" s="7">
        <v>2016</v>
      </c>
      <c r="S3" s="7">
        <v>2017</v>
      </c>
      <c r="T3" s="7">
        <v>2018</v>
      </c>
      <c r="U3" s="7">
        <v>2019</v>
      </c>
      <c r="V3" s="6"/>
      <c r="W3" s="6"/>
    </row>
    <row r="4" spans="1:23" x14ac:dyDescent="0.2">
      <c r="A4" s="3" t="s">
        <v>0</v>
      </c>
      <c r="B4" s="39">
        <v>8180816833.9427843</v>
      </c>
      <c r="C4" s="39">
        <v>9468417245.2070312</v>
      </c>
      <c r="D4" s="39">
        <v>5826522843.3329344</v>
      </c>
      <c r="E4" s="39">
        <v>17720731504.120655</v>
      </c>
      <c r="F4" s="39">
        <v>17597159965.896393</v>
      </c>
      <c r="G4" s="39">
        <v>25921918371.94928</v>
      </c>
      <c r="H4" s="39">
        <v>30737808368.555981</v>
      </c>
      <c r="I4" s="39">
        <v>26234323157.606232</v>
      </c>
      <c r="J4" s="39">
        <v>33829415163.09375</v>
      </c>
      <c r="K4" s="39">
        <v>36010782784.733994</v>
      </c>
      <c r="L4" s="39">
        <v>43923504638.195618</v>
      </c>
      <c r="M4" s="39">
        <v>50893836212.044601</v>
      </c>
      <c r="N4" s="39">
        <v>78679514606.358292</v>
      </c>
      <c r="O4" s="39">
        <v>65563858367.234238</v>
      </c>
      <c r="P4" s="39">
        <v>61258459338.213921</v>
      </c>
      <c r="Q4" s="39">
        <v>69768621948.826035</v>
      </c>
      <c r="R4" s="39">
        <v>65581259187.673325</v>
      </c>
      <c r="S4" s="39">
        <v>104199421352.19243</v>
      </c>
      <c r="T4" s="39">
        <v>151302379094.96579</v>
      </c>
      <c r="U4" s="39">
        <v>168956561828.09769</v>
      </c>
      <c r="V4" s="8"/>
      <c r="W4" s="8"/>
    </row>
    <row r="5" spans="1:23" x14ac:dyDescent="0.2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8"/>
      <c r="W5" s="8"/>
    </row>
    <row r="6" spans="1:23" x14ac:dyDescent="0.2">
      <c r="A6" s="3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8"/>
      <c r="W6" s="8"/>
    </row>
    <row r="7" spans="1:23" x14ac:dyDescent="0.2">
      <c r="A7" s="9" t="s">
        <v>2</v>
      </c>
      <c r="B7" s="39">
        <v>337270.83287183905</v>
      </c>
      <c r="C7" s="39">
        <v>138274.54475076825</v>
      </c>
      <c r="D7" s="39">
        <v>1304697.2172918878</v>
      </c>
      <c r="E7" s="39">
        <v>17862757.52233161</v>
      </c>
      <c r="F7" s="39">
        <v>2954887.1758379387</v>
      </c>
      <c r="G7" s="39">
        <v>6149968.8852757709</v>
      </c>
      <c r="H7" s="39">
        <v>6491470.6952888733</v>
      </c>
      <c r="I7" s="39">
        <v>9016809.1066083331</v>
      </c>
      <c r="J7" s="39">
        <v>11812940.408185681</v>
      </c>
      <c r="K7" s="39">
        <v>1852997.6725295545</v>
      </c>
      <c r="L7" s="39">
        <v>26402670.325015899</v>
      </c>
      <c r="M7" s="39">
        <v>38791988.645451739</v>
      </c>
      <c r="N7" s="39">
        <v>34025660.466403887</v>
      </c>
      <c r="O7" s="39">
        <v>28298699.91345489</v>
      </c>
      <c r="P7" s="39">
        <v>36958063.939136833</v>
      </c>
      <c r="Q7" s="39">
        <v>467436015.83753574</v>
      </c>
      <c r="R7" s="39">
        <v>53108827207.942528</v>
      </c>
      <c r="S7" s="39">
        <v>39372069.08154662</v>
      </c>
      <c r="T7" s="39">
        <v>641041552.26744533</v>
      </c>
      <c r="U7" s="39">
        <v>285133079.82493865</v>
      </c>
      <c r="V7" s="8"/>
      <c r="W7" s="8"/>
    </row>
    <row r="8" spans="1:23" x14ac:dyDescent="0.2">
      <c r="A8" s="9" t="s">
        <v>3</v>
      </c>
      <c r="B8" s="39">
        <v>0</v>
      </c>
      <c r="C8" s="39">
        <v>235745602.63624012</v>
      </c>
      <c r="D8" s="39">
        <v>26101395.955909804</v>
      </c>
      <c r="E8" s="39">
        <v>5318.6983697268952</v>
      </c>
      <c r="F8" s="39">
        <v>46409.015394040267</v>
      </c>
      <c r="G8" s="39">
        <v>2704265.4549138048</v>
      </c>
      <c r="H8" s="39">
        <v>4925543.8558728052</v>
      </c>
      <c r="I8" s="39">
        <v>740423.23446358123</v>
      </c>
      <c r="J8" s="39">
        <v>448842316.18306977</v>
      </c>
      <c r="K8" s="39">
        <v>42775523.731162585</v>
      </c>
      <c r="L8" s="39">
        <v>13374390.308027895</v>
      </c>
      <c r="M8" s="39">
        <v>70096406.194095761</v>
      </c>
      <c r="N8" s="39">
        <v>58018963.440745071</v>
      </c>
      <c r="O8" s="39">
        <v>32947999.400783215</v>
      </c>
      <c r="P8" s="39">
        <v>15238491.461838013</v>
      </c>
      <c r="Q8" s="39">
        <v>494456.65974656056</v>
      </c>
      <c r="R8" s="39">
        <v>1268130.645721674</v>
      </c>
      <c r="S8" s="39">
        <v>7338257.5893723276</v>
      </c>
      <c r="T8" s="39">
        <v>50044323.45922903</v>
      </c>
      <c r="U8" s="39">
        <v>0</v>
      </c>
      <c r="V8" s="8"/>
      <c r="W8" s="8"/>
    </row>
    <row r="9" spans="1:23" x14ac:dyDescent="0.2">
      <c r="A9" s="9" t="s">
        <v>4</v>
      </c>
      <c r="B9" s="39">
        <v>1333857018.2064998</v>
      </c>
      <c r="C9" s="39">
        <v>0</v>
      </c>
      <c r="D9" s="39">
        <v>164780081.35290989</v>
      </c>
      <c r="E9" s="39">
        <v>0</v>
      </c>
      <c r="F9" s="39">
        <v>589295871.94770455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8"/>
      <c r="W9" s="8"/>
    </row>
    <row r="10" spans="1:23" x14ac:dyDescent="0.2">
      <c r="A10" s="10" t="s">
        <v>5</v>
      </c>
      <c r="B10" s="41">
        <v>1334194289.0393717</v>
      </c>
      <c r="C10" s="41">
        <v>235883877.1809909</v>
      </c>
      <c r="D10" s="41">
        <v>192186174.52611157</v>
      </c>
      <c r="E10" s="41">
        <v>17868076.220701337</v>
      </c>
      <c r="F10" s="41">
        <v>592297168.13893652</v>
      </c>
      <c r="G10" s="41">
        <v>8854234.3401895761</v>
      </c>
      <c r="H10" s="41">
        <v>11417014.551161679</v>
      </c>
      <c r="I10" s="41">
        <v>9757232.3410719149</v>
      </c>
      <c r="J10" s="41">
        <v>460655256.59125543</v>
      </c>
      <c r="K10" s="41">
        <v>44628521.403692141</v>
      </c>
      <c r="L10" s="41">
        <v>39777060.633043796</v>
      </c>
      <c r="M10" s="41">
        <v>108888394.8395475</v>
      </c>
      <c r="N10" s="41">
        <v>92044623.907148957</v>
      </c>
      <c r="O10" s="41">
        <v>61246699.314238101</v>
      </c>
      <c r="P10" s="41">
        <v>52196555.400974847</v>
      </c>
      <c r="Q10" s="41">
        <v>467930472.49728233</v>
      </c>
      <c r="R10" s="41">
        <v>53110095338.588249</v>
      </c>
      <c r="S10" s="41">
        <v>46710326.670918949</v>
      </c>
      <c r="T10" s="41">
        <v>691085875.72667432</v>
      </c>
      <c r="U10" s="41">
        <v>285133079.82493865</v>
      </c>
    </row>
    <row r="11" spans="1:23" x14ac:dyDescent="0.2">
      <c r="A11" s="3" t="s">
        <v>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8"/>
      <c r="W11" s="8"/>
    </row>
    <row r="12" spans="1:23" x14ac:dyDescent="0.2">
      <c r="A12" s="9" t="s">
        <v>7</v>
      </c>
      <c r="B12" s="39">
        <v>46593877.775123931</v>
      </c>
      <c r="C12" s="39">
        <v>25111204.544370838</v>
      </c>
      <c r="D12" s="39">
        <v>102862000.7157352</v>
      </c>
      <c r="E12" s="39">
        <v>126151119.21634822</v>
      </c>
      <c r="F12" s="39">
        <v>246017318.94659397</v>
      </c>
      <c r="G12" s="39">
        <v>341336752.66304487</v>
      </c>
      <c r="H12" s="39">
        <v>235669073.27677789</v>
      </c>
      <c r="I12" s="39">
        <v>454487953.16820848</v>
      </c>
      <c r="J12" s="39">
        <v>511046399.02915072</v>
      </c>
      <c r="K12" s="39">
        <v>844713406.12945676</v>
      </c>
      <c r="L12" s="39">
        <v>1423614019.581702</v>
      </c>
      <c r="M12" s="39">
        <v>2350920066.8485823</v>
      </c>
      <c r="N12" s="39">
        <v>2145301071.381367</v>
      </c>
      <c r="O12" s="39">
        <v>2010955436.2795894</v>
      </c>
      <c r="P12" s="39">
        <v>2541048873.8700218</v>
      </c>
      <c r="Q12" s="39">
        <v>2386531274.6966681</v>
      </c>
      <c r="R12" s="39">
        <v>2905971519.2949262</v>
      </c>
      <c r="S12" s="39">
        <v>4782258257.793292</v>
      </c>
      <c r="T12" s="39">
        <v>5394344435.1809559</v>
      </c>
      <c r="U12" s="39">
        <v>5388435565.2197771</v>
      </c>
      <c r="V12" s="8"/>
      <c r="W12" s="8"/>
    </row>
    <row r="13" spans="1:23" x14ac:dyDescent="0.2">
      <c r="A13" s="9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8"/>
      <c r="W13" s="8"/>
    </row>
    <row r="14" spans="1:23" x14ac:dyDescent="0.2">
      <c r="A14" s="9" t="s">
        <v>9</v>
      </c>
      <c r="B14" s="39">
        <v>0</v>
      </c>
      <c r="C14" s="39">
        <v>119217.2823686083</v>
      </c>
      <c r="D14" s="39">
        <v>0</v>
      </c>
      <c r="E14" s="39">
        <v>100108370.60613917</v>
      </c>
      <c r="F14" s="39">
        <v>0</v>
      </c>
      <c r="G14" s="39">
        <v>964680.32465574716</v>
      </c>
      <c r="H14" s="39">
        <v>5948480.0526423166</v>
      </c>
      <c r="I14" s="39">
        <v>2318421.2811793266</v>
      </c>
      <c r="J14" s="39">
        <v>0</v>
      </c>
      <c r="K14" s="39">
        <v>588593884.96878576</v>
      </c>
      <c r="L14" s="39">
        <v>0</v>
      </c>
      <c r="M14" s="39">
        <v>3.3132215981498364E-6</v>
      </c>
      <c r="N14" s="39">
        <v>0</v>
      </c>
      <c r="O14" s="39">
        <v>0</v>
      </c>
      <c r="P14" s="39">
        <v>0</v>
      </c>
      <c r="Q14" s="39">
        <v>443640.05804292735</v>
      </c>
      <c r="R14" s="39">
        <v>550887.63668562227</v>
      </c>
      <c r="S14" s="39">
        <v>509430.37879643677</v>
      </c>
      <c r="T14" s="39">
        <v>0</v>
      </c>
      <c r="U14" s="39">
        <v>0</v>
      </c>
      <c r="V14" s="8"/>
      <c r="W14" s="8"/>
    </row>
    <row r="15" spans="1:23" x14ac:dyDescent="0.2">
      <c r="A15" s="9" t="s">
        <v>4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8"/>
      <c r="W15" s="8"/>
    </row>
    <row r="16" spans="1:23" x14ac:dyDescent="0.2">
      <c r="A16" s="10" t="s">
        <v>10</v>
      </c>
      <c r="B16" s="41">
        <v>46593877.775123931</v>
      </c>
      <c r="C16" s="41">
        <v>25230421.826739445</v>
      </c>
      <c r="D16" s="41">
        <v>102862000.7157352</v>
      </c>
      <c r="E16" s="41">
        <v>226259489.82248738</v>
      </c>
      <c r="F16" s="41">
        <v>246017318.94659397</v>
      </c>
      <c r="G16" s="41">
        <v>342301432.98770064</v>
      </c>
      <c r="H16" s="41">
        <v>241617553.32942021</v>
      </c>
      <c r="I16" s="41">
        <v>456806374.44938779</v>
      </c>
      <c r="J16" s="41">
        <v>511046399.02915072</v>
      </c>
      <c r="K16" s="41">
        <v>1433307291.0982425</v>
      </c>
      <c r="L16" s="41">
        <v>1423614019.581702</v>
      </c>
      <c r="M16" s="41">
        <v>2350920066.8485856</v>
      </c>
      <c r="N16" s="41">
        <v>2145301071.381367</v>
      </c>
      <c r="O16" s="41">
        <v>2010955436.2795894</v>
      </c>
      <c r="P16" s="41">
        <v>2541048873.8700218</v>
      </c>
      <c r="Q16" s="41">
        <v>2386974914.7547112</v>
      </c>
      <c r="R16" s="41">
        <v>2906522406.931612</v>
      </c>
      <c r="S16" s="41">
        <v>4782767688.1720886</v>
      </c>
      <c r="T16" s="41">
        <v>5394344435.1809559</v>
      </c>
      <c r="U16" s="41">
        <v>5388435565.2197771</v>
      </c>
    </row>
    <row r="17" spans="1:23" x14ac:dyDescent="0.2">
      <c r="A17" s="19" t="s">
        <v>16</v>
      </c>
      <c r="B17" s="41"/>
      <c r="C17" s="41">
        <v>-3852547857.2283468</v>
      </c>
      <c r="D17" s="41">
        <v>11804884486.977345</v>
      </c>
      <c r="E17" s="41">
        <v>84819875.377521515</v>
      </c>
      <c r="F17" s="41">
        <v>7978478556.8605461</v>
      </c>
      <c r="G17" s="41">
        <v>5149337195.2542114</v>
      </c>
      <c r="H17" s="41">
        <v>-4273284672.1714897</v>
      </c>
      <c r="I17" s="41">
        <v>8042141147.5958328</v>
      </c>
      <c r="J17" s="41">
        <v>2231758764.0781403</v>
      </c>
      <c r="K17" s="41">
        <v>9301400623.1561737</v>
      </c>
      <c r="L17" s="41">
        <v>8354168532.7976456</v>
      </c>
      <c r="M17" s="41">
        <v>30027710066.322731</v>
      </c>
      <c r="N17" s="41">
        <v>-11062399791.649841</v>
      </c>
      <c r="O17" s="41">
        <v>-2355690292.0549698</v>
      </c>
      <c r="P17" s="41">
        <v>10999014929.081161</v>
      </c>
      <c r="Q17" s="41">
        <v>-2268318318.8952789</v>
      </c>
      <c r="R17" s="41">
        <v>-11585410767.137527</v>
      </c>
      <c r="S17" s="41">
        <v>51839015104.274536</v>
      </c>
      <c r="T17" s="41">
        <v>22357441292.586182</v>
      </c>
      <c r="U17" s="41">
        <v>-24706350394.824188</v>
      </c>
    </row>
    <row r="18" spans="1:23" x14ac:dyDescent="0.2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8"/>
      <c r="W18" s="8"/>
    </row>
    <row r="19" spans="1:23" x14ac:dyDescent="0.2">
      <c r="A19" s="11" t="s">
        <v>11</v>
      </c>
      <c r="B19" s="42">
        <v>9468417245.2070312</v>
      </c>
      <c r="C19" s="42">
        <v>5826522843.3329344</v>
      </c>
      <c r="D19" s="42">
        <v>17720731504.120655</v>
      </c>
      <c r="E19" s="42">
        <v>17597159965.896393</v>
      </c>
      <c r="F19" s="42">
        <v>25921918371.94928</v>
      </c>
      <c r="G19" s="42">
        <v>30737808368.555981</v>
      </c>
      <c r="H19" s="42">
        <v>26234323157.606232</v>
      </c>
      <c r="I19" s="42">
        <v>33829415163.09375</v>
      </c>
      <c r="J19" s="42">
        <v>36010782784.733994</v>
      </c>
      <c r="K19" s="42">
        <v>43923504638.195618</v>
      </c>
      <c r="L19" s="42">
        <v>50893836212.044601</v>
      </c>
      <c r="M19" s="42">
        <v>78679514606.358292</v>
      </c>
      <c r="N19" s="42">
        <v>65563858367.234238</v>
      </c>
      <c r="O19" s="42">
        <v>61258459338.213921</v>
      </c>
      <c r="P19" s="42">
        <v>69768621948.826035</v>
      </c>
      <c r="Q19" s="42">
        <v>65581259187.673325</v>
      </c>
      <c r="R19" s="42">
        <v>104199421352.19243</v>
      </c>
      <c r="S19" s="42">
        <v>151302379094.96579</v>
      </c>
      <c r="T19" s="42">
        <v>168956561828.09769</v>
      </c>
      <c r="U19" s="42">
        <v>139146908947.87866</v>
      </c>
      <c r="V19" s="8"/>
      <c r="W19" s="8"/>
    </row>
    <row r="20" spans="1:23" x14ac:dyDescent="0.2">
      <c r="A20" s="31" t="s">
        <v>25</v>
      </c>
    </row>
  </sheetData>
  <conditionalFormatting sqref="V5:W9 V11:W15 V18:W19">
    <cfRule type="cellIs" dxfId="255" priority="15" operator="lessThan">
      <formula>0</formula>
    </cfRule>
  </conditionalFormatting>
  <conditionalFormatting sqref="V4:W4">
    <cfRule type="cellIs" dxfId="254" priority="14" operator="lessThan">
      <formula>0</formula>
    </cfRule>
  </conditionalFormatting>
  <conditionalFormatting sqref="B16:U16">
    <cfRule type="cellIs" dxfId="253" priority="8" operator="lessThan">
      <formula>0</formula>
    </cfRule>
  </conditionalFormatting>
  <conditionalFormatting sqref="B5:U6 B18:U18 B11:U11">
    <cfRule type="cellIs" dxfId="252" priority="10" operator="lessThan">
      <formula>0</formula>
    </cfRule>
  </conditionalFormatting>
  <conditionalFormatting sqref="B10:U10">
    <cfRule type="cellIs" dxfId="251" priority="9" operator="lessThan">
      <formula>0</formula>
    </cfRule>
  </conditionalFormatting>
  <conditionalFormatting sqref="B4:U4">
    <cfRule type="cellIs" dxfId="250" priority="7" operator="lessThan">
      <formula>0</formula>
    </cfRule>
  </conditionalFormatting>
  <conditionalFormatting sqref="B7:U9">
    <cfRule type="cellIs" dxfId="249" priority="6" operator="lessThan">
      <formula>0</formula>
    </cfRule>
  </conditionalFormatting>
  <conditionalFormatting sqref="B12:U15">
    <cfRule type="cellIs" dxfId="248" priority="5" operator="lessThan">
      <formula>0</formula>
    </cfRule>
  </conditionalFormatting>
  <conditionalFormatting sqref="B19:U19">
    <cfRule type="cellIs" dxfId="247" priority="4" operator="lessThan">
      <formula>0</formula>
    </cfRule>
  </conditionalFormatting>
  <conditionalFormatting sqref="B1:U2">
    <cfRule type="containsText" dxfId="246" priority="1" operator="containsText" text="C">
      <formula>NOT(ISERROR(SEARCH("C",B1)))</formula>
    </cfRule>
    <cfRule type="containsText" dxfId="245" priority="2" operator="containsText" text="B">
      <formula>NOT(ISERROR(SEARCH("B",B1)))</formula>
    </cfRule>
    <cfRule type="containsText" dxfId="244" priority="3" operator="containsText" text="A">
      <formula>NOT(ISERROR(SEARCH("A",B1)))</formula>
    </cfRule>
  </conditionalFormatting>
  <pageMargins left="0.25" right="0.25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0"/>
  <sheetViews>
    <sheetView zoomScale="90" zoomScaleNormal="90" workbookViewId="0">
      <pane xSplit="1" ySplit="3" topLeftCell="B67" activePane="bottomRight" state="frozen"/>
      <selection activeCell="K94" sqref="K94"/>
      <selection pane="topRight" activeCell="K94" sqref="K94"/>
      <selection pane="bottomLeft" activeCell="K94" sqref="K94"/>
      <selection pane="bottomRight" activeCell="A5" sqref="A5"/>
    </sheetView>
  </sheetViews>
  <sheetFormatPr defaultColWidth="8.75" defaultRowHeight="12.75" x14ac:dyDescent="0.2"/>
  <cols>
    <col min="1" max="1" width="23.125" style="3" customWidth="1"/>
    <col min="2" max="21" width="15.5" style="3" customWidth="1"/>
    <col min="22" max="23" width="12.25" style="3" customWidth="1"/>
    <col min="24" max="24" width="9.75" style="3" bestFit="1" customWidth="1"/>
    <col min="25" max="16384" width="8.75" style="3"/>
  </cols>
  <sheetData>
    <row r="1" spans="1:23" x14ac:dyDescent="0.2">
      <c r="A1" s="1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3" x14ac:dyDescent="0.2">
      <c r="A2" s="3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x14ac:dyDescent="0.2">
      <c r="A3" s="6" t="s">
        <v>15</v>
      </c>
      <c r="B3" s="7">
        <v>2000</v>
      </c>
      <c r="C3" s="7">
        <v>2001</v>
      </c>
      <c r="D3" s="7">
        <v>2002</v>
      </c>
      <c r="E3" s="7">
        <v>2003</v>
      </c>
      <c r="F3" s="7">
        <v>2004</v>
      </c>
      <c r="G3" s="7">
        <v>2005</v>
      </c>
      <c r="H3" s="7">
        <v>2006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  <c r="N3" s="7">
        <v>2012</v>
      </c>
      <c r="O3" s="7">
        <v>2013</v>
      </c>
      <c r="P3" s="7">
        <v>2014</v>
      </c>
      <c r="Q3" s="7">
        <v>2015</v>
      </c>
      <c r="R3" s="7">
        <v>2016</v>
      </c>
      <c r="S3" s="7">
        <v>2017</v>
      </c>
      <c r="T3" s="7">
        <v>2018</v>
      </c>
      <c r="U3" s="7">
        <v>2019</v>
      </c>
      <c r="V3" s="6"/>
      <c r="W3" s="6"/>
    </row>
    <row r="4" spans="1:23" x14ac:dyDescent="0.2">
      <c r="A4" s="3" t="s">
        <v>0</v>
      </c>
      <c r="B4" s="39">
        <f>B25+B46+B67</f>
        <v>135394441</v>
      </c>
      <c r="C4" s="39">
        <f t="shared" ref="C4:U4" si="0">C25+C46+C67</f>
        <v>134978000</v>
      </c>
      <c r="D4" s="39">
        <f t="shared" si="0"/>
        <v>134503242</v>
      </c>
      <c r="E4" s="39">
        <f t="shared" si="0"/>
        <v>154483161</v>
      </c>
      <c r="F4" s="39">
        <f t="shared" si="0"/>
        <v>154334579</v>
      </c>
      <c r="G4" s="39">
        <f t="shared" si="0"/>
        <v>154196076</v>
      </c>
      <c r="H4" s="39">
        <f t="shared" si="0"/>
        <v>140994834</v>
      </c>
      <c r="I4" s="39">
        <f t="shared" si="0"/>
        <v>142813363</v>
      </c>
      <c r="J4" s="39">
        <f t="shared" si="0"/>
        <v>146249115</v>
      </c>
      <c r="K4" s="39">
        <f t="shared" si="0"/>
        <v>149804309</v>
      </c>
      <c r="L4" s="39">
        <f t="shared" si="0"/>
        <v>145883921.09999999</v>
      </c>
      <c r="M4" s="39">
        <f t="shared" si="0"/>
        <v>142873778.03999999</v>
      </c>
      <c r="N4" s="39">
        <f t="shared" si="0"/>
        <v>141882563.03999999</v>
      </c>
      <c r="O4" s="39">
        <f t="shared" si="0"/>
        <v>140245015.03999999</v>
      </c>
      <c r="P4" s="39">
        <f t="shared" si="0"/>
        <v>155517307.03999999</v>
      </c>
      <c r="Q4" s="39">
        <f t="shared" si="0"/>
        <v>152444432.03999999</v>
      </c>
      <c r="R4" s="39">
        <f t="shared" si="0"/>
        <v>150043808.03999999</v>
      </c>
      <c r="S4" s="39">
        <f t="shared" si="0"/>
        <v>148032354.03999999</v>
      </c>
      <c r="T4" s="39">
        <f t="shared" si="0"/>
        <v>99803789.039999992</v>
      </c>
      <c r="U4" s="39">
        <f t="shared" si="0"/>
        <v>98540263.039999992</v>
      </c>
      <c r="V4" s="8"/>
      <c r="W4" s="8"/>
    </row>
    <row r="5" spans="1:23" x14ac:dyDescent="0.2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8"/>
      <c r="W5" s="8"/>
    </row>
    <row r="6" spans="1:23" x14ac:dyDescent="0.2">
      <c r="A6" s="3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8"/>
      <c r="W6" s="8"/>
    </row>
    <row r="7" spans="1:23" x14ac:dyDescent="0.2">
      <c r="A7" s="9" t="s">
        <v>2</v>
      </c>
      <c r="B7" s="39">
        <f t="shared" ref="B7:U7" si="1">B28+B49+B70</f>
        <v>0</v>
      </c>
      <c r="C7" s="39">
        <f t="shared" si="1"/>
        <v>0</v>
      </c>
      <c r="D7" s="39">
        <f t="shared" si="1"/>
        <v>0</v>
      </c>
      <c r="E7" s="39">
        <f t="shared" si="1"/>
        <v>0</v>
      </c>
      <c r="F7" s="39">
        <f t="shared" si="1"/>
        <v>0</v>
      </c>
      <c r="G7" s="39">
        <f t="shared" si="1"/>
        <v>0</v>
      </c>
      <c r="H7" s="39">
        <f t="shared" si="1"/>
        <v>0</v>
      </c>
      <c r="I7" s="39">
        <f t="shared" si="1"/>
        <v>3620000</v>
      </c>
      <c r="J7" s="39">
        <f t="shared" si="1"/>
        <v>2520000</v>
      </c>
      <c r="K7" s="39">
        <f t="shared" si="1"/>
        <v>0</v>
      </c>
      <c r="L7" s="39">
        <f t="shared" si="1"/>
        <v>0</v>
      </c>
      <c r="M7" s="39">
        <f t="shared" si="1"/>
        <v>0</v>
      </c>
      <c r="N7" s="39">
        <f t="shared" si="1"/>
        <v>0</v>
      </c>
      <c r="O7" s="39">
        <f t="shared" si="1"/>
        <v>0</v>
      </c>
      <c r="P7" s="39">
        <f t="shared" si="1"/>
        <v>0</v>
      </c>
      <c r="Q7" s="39">
        <f t="shared" si="1"/>
        <v>0</v>
      </c>
      <c r="R7" s="39">
        <f t="shared" si="1"/>
        <v>0</v>
      </c>
      <c r="S7" s="39">
        <f t="shared" si="1"/>
        <v>27930000</v>
      </c>
      <c r="T7" s="39">
        <f t="shared" si="1"/>
        <v>0</v>
      </c>
      <c r="U7" s="39">
        <f t="shared" si="1"/>
        <v>0</v>
      </c>
      <c r="V7" s="8"/>
      <c r="W7" s="8"/>
    </row>
    <row r="8" spans="1:23" x14ac:dyDescent="0.2">
      <c r="A8" s="9" t="s">
        <v>3</v>
      </c>
      <c r="B8" s="39">
        <f t="shared" ref="B8:U8" si="2">B29+B50+B71</f>
        <v>0</v>
      </c>
      <c r="C8" s="39">
        <f t="shared" si="2"/>
        <v>0</v>
      </c>
      <c r="D8" s="39">
        <f t="shared" si="2"/>
        <v>22000000</v>
      </c>
      <c r="E8" s="39">
        <f t="shared" si="2"/>
        <v>0</v>
      </c>
      <c r="F8" s="39">
        <f t="shared" si="2"/>
        <v>0</v>
      </c>
      <c r="G8" s="39">
        <f t="shared" si="2"/>
        <v>2007203</v>
      </c>
      <c r="H8" s="39">
        <f t="shared" si="2"/>
        <v>2000000</v>
      </c>
      <c r="I8" s="39">
        <f t="shared" si="2"/>
        <v>0</v>
      </c>
      <c r="J8" s="39">
        <f t="shared" si="2"/>
        <v>2000000</v>
      </c>
      <c r="K8" s="39">
        <f t="shared" si="2"/>
        <v>0</v>
      </c>
      <c r="L8" s="39">
        <f t="shared" si="2"/>
        <v>0</v>
      </c>
      <c r="M8" s="39">
        <f t="shared" si="2"/>
        <v>1334375</v>
      </c>
      <c r="N8" s="39">
        <f t="shared" si="2"/>
        <v>0</v>
      </c>
      <c r="O8" s="39">
        <f t="shared" si="2"/>
        <v>17156126</v>
      </c>
      <c r="P8" s="39">
        <f t="shared" si="2"/>
        <v>5809</v>
      </c>
      <c r="Q8" s="39">
        <f t="shared" si="2"/>
        <v>9122</v>
      </c>
      <c r="R8" s="39">
        <f t="shared" si="2"/>
        <v>2102</v>
      </c>
      <c r="S8" s="39">
        <f t="shared" si="2"/>
        <v>0</v>
      </c>
      <c r="T8" s="39">
        <f t="shared" si="2"/>
        <v>0</v>
      </c>
      <c r="U8" s="39">
        <f t="shared" si="2"/>
        <v>18377</v>
      </c>
      <c r="V8" s="8"/>
      <c r="W8" s="8"/>
    </row>
    <row r="9" spans="1:23" x14ac:dyDescent="0.2">
      <c r="A9" s="9" t="s">
        <v>4</v>
      </c>
      <c r="B9" s="39">
        <f t="shared" ref="B9:U9" si="3">B30+B51+B72</f>
        <v>23300000</v>
      </c>
      <c r="C9" s="39">
        <f t="shared" si="3"/>
        <v>99994</v>
      </c>
      <c r="D9" s="39">
        <f t="shared" si="3"/>
        <v>21370175</v>
      </c>
      <c r="E9" s="39">
        <f t="shared" si="3"/>
        <v>0</v>
      </c>
      <c r="F9" s="39">
        <f t="shared" si="3"/>
        <v>0</v>
      </c>
      <c r="G9" s="39">
        <f t="shared" si="3"/>
        <v>0</v>
      </c>
      <c r="H9" s="39">
        <f t="shared" si="3"/>
        <v>0</v>
      </c>
      <c r="I9" s="39">
        <f t="shared" si="3"/>
        <v>9000000</v>
      </c>
      <c r="J9" s="39">
        <f t="shared" si="3"/>
        <v>99994</v>
      </c>
      <c r="K9" s="39">
        <f t="shared" si="3"/>
        <v>0</v>
      </c>
      <c r="L9" s="39">
        <f t="shared" si="3"/>
        <v>0</v>
      </c>
      <c r="M9" s="39">
        <f t="shared" si="3"/>
        <v>0</v>
      </c>
      <c r="N9" s="39">
        <f t="shared" si="3"/>
        <v>0</v>
      </c>
      <c r="O9" s="39">
        <f t="shared" si="3"/>
        <v>0</v>
      </c>
      <c r="P9" s="39">
        <f t="shared" si="3"/>
        <v>0</v>
      </c>
      <c r="Q9" s="39">
        <f t="shared" si="3"/>
        <v>0</v>
      </c>
      <c r="R9" s="39">
        <f t="shared" si="3"/>
        <v>0</v>
      </c>
      <c r="S9" s="39">
        <f t="shared" si="3"/>
        <v>27930000</v>
      </c>
      <c r="T9" s="39">
        <f t="shared" si="3"/>
        <v>0</v>
      </c>
      <c r="U9" s="39">
        <f t="shared" si="3"/>
        <v>0</v>
      </c>
      <c r="V9" s="8"/>
      <c r="W9" s="8"/>
    </row>
    <row r="10" spans="1:23" x14ac:dyDescent="0.2">
      <c r="A10" s="10" t="s">
        <v>5</v>
      </c>
      <c r="B10" s="41">
        <f>SUM(B7:B9)</f>
        <v>23300000</v>
      </c>
      <c r="C10" s="41">
        <f t="shared" ref="C10:U10" si="4">SUM(C7:C9)</f>
        <v>99994</v>
      </c>
      <c r="D10" s="41">
        <f t="shared" si="4"/>
        <v>43370175</v>
      </c>
      <c r="E10" s="41">
        <f t="shared" si="4"/>
        <v>0</v>
      </c>
      <c r="F10" s="41">
        <f t="shared" si="4"/>
        <v>0</v>
      </c>
      <c r="G10" s="41">
        <f t="shared" si="4"/>
        <v>2007203</v>
      </c>
      <c r="H10" s="41">
        <f t="shared" si="4"/>
        <v>2000000</v>
      </c>
      <c r="I10" s="41">
        <f t="shared" si="4"/>
        <v>12620000</v>
      </c>
      <c r="J10" s="41">
        <f t="shared" si="4"/>
        <v>4619994</v>
      </c>
      <c r="K10" s="41">
        <f t="shared" si="4"/>
        <v>0</v>
      </c>
      <c r="L10" s="41">
        <f t="shared" si="4"/>
        <v>0</v>
      </c>
      <c r="M10" s="41">
        <f t="shared" si="4"/>
        <v>1334375</v>
      </c>
      <c r="N10" s="41">
        <f t="shared" si="4"/>
        <v>0</v>
      </c>
      <c r="O10" s="41">
        <f t="shared" si="4"/>
        <v>17156126</v>
      </c>
      <c r="P10" s="41">
        <f t="shared" si="4"/>
        <v>5809</v>
      </c>
      <c r="Q10" s="41">
        <f t="shared" si="4"/>
        <v>9122</v>
      </c>
      <c r="R10" s="41">
        <f t="shared" si="4"/>
        <v>2102</v>
      </c>
      <c r="S10" s="41">
        <f t="shared" si="4"/>
        <v>55860000</v>
      </c>
      <c r="T10" s="41">
        <f t="shared" si="4"/>
        <v>0</v>
      </c>
      <c r="U10" s="41">
        <f t="shared" si="4"/>
        <v>18377</v>
      </c>
    </row>
    <row r="11" spans="1:23" x14ac:dyDescent="0.2">
      <c r="A11" s="3" t="s">
        <v>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8"/>
      <c r="W11" s="8"/>
    </row>
    <row r="12" spans="1:23" x14ac:dyDescent="0.2">
      <c r="A12" s="9" t="s">
        <v>7</v>
      </c>
      <c r="B12" s="39">
        <f t="shared" ref="B12:U12" si="5">B33+B54+B75</f>
        <v>416441</v>
      </c>
      <c r="C12" s="39">
        <f t="shared" si="5"/>
        <v>474758</v>
      </c>
      <c r="D12" s="39">
        <f t="shared" si="5"/>
        <v>2020081</v>
      </c>
      <c r="E12" s="39">
        <f t="shared" si="5"/>
        <v>148582</v>
      </c>
      <c r="F12" s="39">
        <f t="shared" si="5"/>
        <v>138503</v>
      </c>
      <c r="G12" s="39">
        <f t="shared" si="5"/>
        <v>208445</v>
      </c>
      <c r="H12" s="39">
        <f t="shared" si="5"/>
        <v>181471</v>
      </c>
      <c r="I12" s="39">
        <f t="shared" si="5"/>
        <v>184248</v>
      </c>
      <c r="J12" s="39">
        <f t="shared" si="5"/>
        <v>964806</v>
      </c>
      <c r="K12" s="39">
        <f t="shared" si="5"/>
        <v>2920387.9</v>
      </c>
      <c r="L12" s="39">
        <f t="shared" si="5"/>
        <v>3010143.06</v>
      </c>
      <c r="M12" s="39">
        <f t="shared" si="5"/>
        <v>2325590</v>
      </c>
      <c r="N12" s="39">
        <f t="shared" si="5"/>
        <v>1637548</v>
      </c>
      <c r="O12" s="39">
        <f t="shared" si="5"/>
        <v>1883834</v>
      </c>
      <c r="P12" s="39">
        <f t="shared" si="5"/>
        <v>3078684</v>
      </c>
      <c r="Q12" s="39">
        <f t="shared" si="5"/>
        <v>2409746</v>
      </c>
      <c r="R12" s="39">
        <f t="shared" si="5"/>
        <v>2013556</v>
      </c>
      <c r="S12" s="39">
        <f t="shared" si="5"/>
        <v>1586608</v>
      </c>
      <c r="T12" s="39">
        <f t="shared" si="5"/>
        <v>1263526</v>
      </c>
      <c r="U12" s="39">
        <f t="shared" si="5"/>
        <v>775879</v>
      </c>
      <c r="V12" s="8"/>
      <c r="W12" s="8"/>
    </row>
    <row r="13" spans="1:23" x14ac:dyDescent="0.2">
      <c r="A13" s="9" t="s">
        <v>8</v>
      </c>
      <c r="B13" s="39">
        <f t="shared" ref="B13:U13" si="6">B34+B55+B76</f>
        <v>0</v>
      </c>
      <c r="C13" s="39">
        <f t="shared" si="6"/>
        <v>0</v>
      </c>
      <c r="D13" s="39">
        <f t="shared" si="6"/>
        <v>0</v>
      </c>
      <c r="E13" s="39">
        <f t="shared" si="6"/>
        <v>0</v>
      </c>
      <c r="F13" s="39">
        <f t="shared" si="6"/>
        <v>0</v>
      </c>
      <c r="G13" s="39">
        <f t="shared" si="6"/>
        <v>0</v>
      </c>
      <c r="H13" s="39">
        <f t="shared" si="6"/>
        <v>0</v>
      </c>
      <c r="I13" s="39">
        <f t="shared" si="6"/>
        <v>0</v>
      </c>
      <c r="J13" s="39">
        <f t="shared" si="6"/>
        <v>0</v>
      </c>
      <c r="K13" s="39">
        <f t="shared" si="6"/>
        <v>0</v>
      </c>
      <c r="L13" s="39">
        <f t="shared" si="6"/>
        <v>0</v>
      </c>
      <c r="M13" s="39">
        <f t="shared" si="6"/>
        <v>0</v>
      </c>
      <c r="N13" s="39">
        <f t="shared" si="6"/>
        <v>0</v>
      </c>
      <c r="O13" s="39">
        <f t="shared" si="6"/>
        <v>0</v>
      </c>
      <c r="P13" s="39">
        <f t="shared" si="6"/>
        <v>0</v>
      </c>
      <c r="Q13" s="39">
        <f t="shared" si="6"/>
        <v>0</v>
      </c>
      <c r="R13" s="39">
        <f t="shared" si="6"/>
        <v>0</v>
      </c>
      <c r="S13" s="39">
        <f t="shared" si="6"/>
        <v>0</v>
      </c>
      <c r="T13" s="39">
        <f t="shared" si="6"/>
        <v>0</v>
      </c>
      <c r="U13" s="39">
        <f t="shared" si="6"/>
        <v>0</v>
      </c>
      <c r="V13" s="8"/>
      <c r="W13" s="8"/>
    </row>
    <row r="14" spans="1:23" x14ac:dyDescent="0.2">
      <c r="A14" s="9" t="s">
        <v>9</v>
      </c>
      <c r="B14" s="39">
        <f t="shared" ref="B14:U14" si="7">B35+B56+B77</f>
        <v>0</v>
      </c>
      <c r="C14" s="39">
        <f t="shared" si="7"/>
        <v>0</v>
      </c>
      <c r="D14" s="39">
        <f t="shared" si="7"/>
        <v>0</v>
      </c>
      <c r="E14" s="39">
        <f t="shared" si="7"/>
        <v>0</v>
      </c>
      <c r="F14" s="39">
        <f t="shared" si="7"/>
        <v>0</v>
      </c>
      <c r="G14" s="39">
        <f t="shared" si="7"/>
        <v>15000000</v>
      </c>
      <c r="H14" s="39">
        <f t="shared" si="7"/>
        <v>0</v>
      </c>
      <c r="I14" s="39">
        <f t="shared" si="7"/>
        <v>0</v>
      </c>
      <c r="J14" s="39">
        <f t="shared" si="7"/>
        <v>0</v>
      </c>
      <c r="K14" s="39">
        <f t="shared" si="7"/>
        <v>1000000</v>
      </c>
      <c r="L14" s="39">
        <f t="shared" si="7"/>
        <v>0</v>
      </c>
      <c r="M14" s="39">
        <f t="shared" si="7"/>
        <v>0</v>
      </c>
      <c r="N14" s="39">
        <f t="shared" si="7"/>
        <v>0</v>
      </c>
      <c r="O14" s="39">
        <f t="shared" si="7"/>
        <v>0</v>
      </c>
      <c r="P14" s="39">
        <f t="shared" si="7"/>
        <v>0</v>
      </c>
      <c r="Q14" s="39">
        <f t="shared" si="7"/>
        <v>0</v>
      </c>
      <c r="R14" s="39">
        <f t="shared" si="7"/>
        <v>0</v>
      </c>
      <c r="S14" s="39">
        <f t="shared" si="7"/>
        <v>74571957</v>
      </c>
      <c r="T14" s="39">
        <f t="shared" si="7"/>
        <v>0</v>
      </c>
      <c r="U14" s="39">
        <f t="shared" si="7"/>
        <v>0</v>
      </c>
      <c r="V14" s="8"/>
      <c r="W14" s="8"/>
    </row>
    <row r="15" spans="1:23" x14ac:dyDescent="0.2">
      <c r="A15" s="9" t="s">
        <v>4</v>
      </c>
      <c r="B15" s="39">
        <f t="shared" ref="B15:U15" si="8">B36+B57+B78</f>
        <v>23300000</v>
      </c>
      <c r="C15" s="39">
        <f t="shared" si="8"/>
        <v>99994</v>
      </c>
      <c r="D15" s="39">
        <f t="shared" si="8"/>
        <v>21370175</v>
      </c>
      <c r="E15" s="39">
        <f t="shared" si="8"/>
        <v>0</v>
      </c>
      <c r="F15" s="39">
        <f t="shared" si="8"/>
        <v>0</v>
      </c>
      <c r="G15" s="39">
        <f t="shared" si="8"/>
        <v>0</v>
      </c>
      <c r="H15" s="39">
        <f t="shared" si="8"/>
        <v>0</v>
      </c>
      <c r="I15" s="39">
        <f t="shared" si="8"/>
        <v>9000000</v>
      </c>
      <c r="J15" s="39">
        <f t="shared" si="8"/>
        <v>99994</v>
      </c>
      <c r="K15" s="39">
        <f t="shared" si="8"/>
        <v>0</v>
      </c>
      <c r="L15" s="39">
        <f t="shared" si="8"/>
        <v>0</v>
      </c>
      <c r="M15" s="39">
        <f t="shared" si="8"/>
        <v>0</v>
      </c>
      <c r="N15" s="39">
        <f t="shared" si="8"/>
        <v>0</v>
      </c>
      <c r="O15" s="39">
        <f t="shared" si="8"/>
        <v>0</v>
      </c>
      <c r="P15" s="39">
        <f t="shared" si="8"/>
        <v>0</v>
      </c>
      <c r="Q15" s="39">
        <f t="shared" si="8"/>
        <v>0</v>
      </c>
      <c r="R15" s="39">
        <f t="shared" si="8"/>
        <v>0</v>
      </c>
      <c r="S15" s="39">
        <f t="shared" si="8"/>
        <v>27930000</v>
      </c>
      <c r="T15" s="39">
        <f t="shared" si="8"/>
        <v>0</v>
      </c>
      <c r="U15" s="39">
        <f t="shared" si="8"/>
        <v>0</v>
      </c>
      <c r="V15" s="8"/>
      <c r="W15" s="8"/>
    </row>
    <row r="16" spans="1:23" x14ac:dyDescent="0.2">
      <c r="A16" s="10" t="s">
        <v>10</v>
      </c>
      <c r="B16" s="41">
        <f>SUM(B12:B15)</f>
        <v>23716441</v>
      </c>
      <c r="C16" s="41">
        <f t="shared" ref="C16:U16" si="9">SUM(C12:C15)</f>
        <v>574752</v>
      </c>
      <c r="D16" s="41">
        <f t="shared" si="9"/>
        <v>23390256</v>
      </c>
      <c r="E16" s="41">
        <f t="shared" si="9"/>
        <v>148582</v>
      </c>
      <c r="F16" s="41">
        <f t="shared" si="9"/>
        <v>138503</v>
      </c>
      <c r="G16" s="41">
        <f t="shared" si="9"/>
        <v>15208445</v>
      </c>
      <c r="H16" s="41">
        <f t="shared" si="9"/>
        <v>181471</v>
      </c>
      <c r="I16" s="41">
        <f t="shared" si="9"/>
        <v>9184248</v>
      </c>
      <c r="J16" s="41">
        <f t="shared" si="9"/>
        <v>1064800</v>
      </c>
      <c r="K16" s="41">
        <f t="shared" si="9"/>
        <v>3920387.9</v>
      </c>
      <c r="L16" s="41">
        <f t="shared" si="9"/>
        <v>3010143.06</v>
      </c>
      <c r="M16" s="41">
        <f t="shared" si="9"/>
        <v>2325590</v>
      </c>
      <c r="N16" s="41">
        <f t="shared" si="9"/>
        <v>1637548</v>
      </c>
      <c r="O16" s="41">
        <f t="shared" si="9"/>
        <v>1883834</v>
      </c>
      <c r="P16" s="41">
        <f t="shared" si="9"/>
        <v>3078684</v>
      </c>
      <c r="Q16" s="41">
        <f t="shared" si="9"/>
        <v>2409746</v>
      </c>
      <c r="R16" s="41">
        <f t="shared" si="9"/>
        <v>2013556</v>
      </c>
      <c r="S16" s="41">
        <f t="shared" si="9"/>
        <v>104088565</v>
      </c>
      <c r="T16" s="41">
        <f t="shared" si="9"/>
        <v>1263526</v>
      </c>
      <c r="U16" s="41">
        <f t="shared" si="9"/>
        <v>775879</v>
      </c>
    </row>
    <row r="17" spans="1:23" x14ac:dyDescent="0.2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8"/>
      <c r="W17" s="8"/>
    </row>
    <row r="18" spans="1:23" x14ac:dyDescent="0.2">
      <c r="A18" s="11" t="s">
        <v>11</v>
      </c>
      <c r="B18" s="42">
        <f>B39+B60+B81</f>
        <v>134978000</v>
      </c>
      <c r="C18" s="42">
        <f t="shared" ref="C18:U18" si="10">C39+C60+C81</f>
        <v>134503242</v>
      </c>
      <c r="D18" s="42">
        <f t="shared" si="10"/>
        <v>154483161</v>
      </c>
      <c r="E18" s="42">
        <f t="shared" si="10"/>
        <v>154334579</v>
      </c>
      <c r="F18" s="42">
        <f t="shared" si="10"/>
        <v>154196076</v>
      </c>
      <c r="G18" s="42">
        <f t="shared" si="10"/>
        <v>140994834</v>
      </c>
      <c r="H18" s="42">
        <f t="shared" si="10"/>
        <v>142813363</v>
      </c>
      <c r="I18" s="42">
        <f t="shared" si="10"/>
        <v>146249115</v>
      </c>
      <c r="J18" s="42">
        <f t="shared" si="10"/>
        <v>149804309</v>
      </c>
      <c r="K18" s="42">
        <f t="shared" si="10"/>
        <v>145883921.09999999</v>
      </c>
      <c r="L18" s="42">
        <f t="shared" si="10"/>
        <v>142873778.03999999</v>
      </c>
      <c r="M18" s="42">
        <f t="shared" si="10"/>
        <v>141882563.03999999</v>
      </c>
      <c r="N18" s="42">
        <f t="shared" si="10"/>
        <v>140245015.03999999</v>
      </c>
      <c r="O18" s="42">
        <f t="shared" si="10"/>
        <v>155517307.03999999</v>
      </c>
      <c r="P18" s="42">
        <f t="shared" si="10"/>
        <v>152444432.03999999</v>
      </c>
      <c r="Q18" s="42">
        <f t="shared" si="10"/>
        <v>150043808.03999999</v>
      </c>
      <c r="R18" s="42">
        <f t="shared" si="10"/>
        <v>148032354.03999999</v>
      </c>
      <c r="S18" s="42">
        <f t="shared" si="10"/>
        <v>99803789.039999992</v>
      </c>
      <c r="T18" s="42">
        <f t="shared" si="10"/>
        <v>98540263.039999992</v>
      </c>
      <c r="U18" s="42">
        <f t="shared" si="10"/>
        <v>97782761.039999992</v>
      </c>
      <c r="V18" s="8"/>
      <c r="W18" s="8"/>
    </row>
    <row r="19" spans="1:23" x14ac:dyDescent="0.2">
      <c r="A19" s="31" t="s">
        <v>25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3" x14ac:dyDescent="0.2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3" x14ac:dyDescent="0.2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3" x14ac:dyDescent="0.2">
      <c r="A22" s="1" t="s">
        <v>39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3" x14ac:dyDescent="0.2">
      <c r="A23" s="3" t="s">
        <v>38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3" x14ac:dyDescent="0.2">
      <c r="A24" s="14" t="s">
        <v>12</v>
      </c>
      <c r="B24" s="7">
        <v>2000</v>
      </c>
      <c r="C24" s="7">
        <v>2001</v>
      </c>
      <c r="D24" s="7">
        <v>2002</v>
      </c>
      <c r="E24" s="7">
        <v>2003</v>
      </c>
      <c r="F24" s="7">
        <v>2004</v>
      </c>
      <c r="G24" s="7">
        <v>2005</v>
      </c>
      <c r="H24" s="7">
        <v>2006</v>
      </c>
      <c r="I24" s="7">
        <v>2007</v>
      </c>
      <c r="J24" s="7">
        <v>2008</v>
      </c>
      <c r="K24" s="7">
        <v>2009</v>
      </c>
      <c r="L24" s="7">
        <v>2010</v>
      </c>
      <c r="M24" s="7">
        <v>2011</v>
      </c>
      <c r="N24" s="7">
        <v>2012</v>
      </c>
      <c r="O24" s="7">
        <v>2013</v>
      </c>
      <c r="P24" s="7">
        <v>2014</v>
      </c>
      <c r="Q24" s="7">
        <v>2015</v>
      </c>
      <c r="R24" s="7">
        <v>2016</v>
      </c>
      <c r="S24" s="7">
        <v>2017</v>
      </c>
      <c r="T24" s="7">
        <v>2018</v>
      </c>
      <c r="U24" s="7">
        <v>2019</v>
      </c>
      <c r="V24" s="6"/>
      <c r="W24" s="6"/>
    </row>
    <row r="25" spans="1:23" x14ac:dyDescent="0.2">
      <c r="A25" s="3" t="s">
        <v>0</v>
      </c>
      <c r="B25" s="39">
        <v>1464441</v>
      </c>
      <c r="C25" s="39">
        <v>24348000</v>
      </c>
      <c r="D25" s="39">
        <v>23773248</v>
      </c>
      <c r="E25" s="39">
        <v>382992</v>
      </c>
      <c r="F25" s="39">
        <v>234410</v>
      </c>
      <c r="G25" s="39">
        <v>95907</v>
      </c>
      <c r="H25" s="39">
        <v>1894665</v>
      </c>
      <c r="I25" s="39">
        <v>1713194</v>
      </c>
      <c r="J25" s="39">
        <v>10528946</v>
      </c>
      <c r="K25" s="39">
        <v>11664134</v>
      </c>
      <c r="L25" s="39">
        <v>7743746.0999999996</v>
      </c>
      <c r="M25" s="39">
        <v>4885196.879999999</v>
      </c>
      <c r="N25" s="39">
        <v>3893981.879999999</v>
      </c>
      <c r="O25" s="39">
        <v>2256433.879999999</v>
      </c>
      <c r="P25" s="39">
        <v>17528725.879999999</v>
      </c>
      <c r="Q25" s="39">
        <v>14455850.879999999</v>
      </c>
      <c r="R25" s="39">
        <v>12055226.879999999</v>
      </c>
      <c r="S25" s="39">
        <v>10043772.879999999</v>
      </c>
      <c r="T25" s="39">
        <v>34845207.880000003</v>
      </c>
      <c r="U25" s="39">
        <v>33581681.880000003</v>
      </c>
      <c r="V25" s="8"/>
      <c r="W25" s="8"/>
    </row>
    <row r="26" spans="1:23" x14ac:dyDescent="0.2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8"/>
      <c r="W26" s="8"/>
    </row>
    <row r="27" spans="1:23" x14ac:dyDescent="0.2">
      <c r="A27" s="3" t="s">
        <v>1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8"/>
      <c r="W27" s="8"/>
    </row>
    <row r="28" spans="1:23" x14ac:dyDescent="0.2">
      <c r="A28" s="9" t="s">
        <v>2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8"/>
      <c r="W28" s="8"/>
    </row>
    <row r="29" spans="1:23" x14ac:dyDescent="0.2">
      <c r="A29" s="9" t="s">
        <v>3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2007203</v>
      </c>
      <c r="H29" s="39">
        <v>0</v>
      </c>
      <c r="I29" s="39">
        <v>0</v>
      </c>
      <c r="J29" s="39">
        <v>2000000</v>
      </c>
      <c r="K29" s="39">
        <v>0</v>
      </c>
      <c r="L29" s="39">
        <v>0</v>
      </c>
      <c r="M29" s="39">
        <v>1334375</v>
      </c>
      <c r="N29" s="39">
        <v>0</v>
      </c>
      <c r="O29" s="39">
        <v>17156126</v>
      </c>
      <c r="P29" s="39">
        <v>5809</v>
      </c>
      <c r="Q29" s="39">
        <v>9122</v>
      </c>
      <c r="R29" s="39">
        <v>2102</v>
      </c>
      <c r="S29" s="39">
        <v>0</v>
      </c>
      <c r="T29" s="39">
        <v>0</v>
      </c>
      <c r="U29" s="39">
        <v>18377</v>
      </c>
      <c r="V29" s="8"/>
      <c r="W29" s="8"/>
    </row>
    <row r="30" spans="1:23" x14ac:dyDescent="0.2">
      <c r="A30" s="9" t="s">
        <v>4</v>
      </c>
      <c r="B30" s="39">
        <v>23300000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9000000</v>
      </c>
      <c r="J30" s="39">
        <v>99994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27930000</v>
      </c>
      <c r="T30" s="39">
        <v>0</v>
      </c>
      <c r="U30" s="39">
        <v>0</v>
      </c>
      <c r="V30" s="8"/>
      <c r="W30" s="8"/>
    </row>
    <row r="31" spans="1:23" x14ac:dyDescent="0.2">
      <c r="A31" s="10" t="s">
        <v>5</v>
      </c>
      <c r="B31" s="41">
        <v>23300000</v>
      </c>
      <c r="C31" s="41">
        <v>0</v>
      </c>
      <c r="D31" s="41">
        <v>0</v>
      </c>
      <c r="E31" s="41">
        <v>0</v>
      </c>
      <c r="F31" s="41">
        <v>0</v>
      </c>
      <c r="G31" s="41">
        <v>2007203</v>
      </c>
      <c r="H31" s="41">
        <v>0</v>
      </c>
      <c r="I31" s="41">
        <v>9000000</v>
      </c>
      <c r="J31" s="41">
        <v>2099994</v>
      </c>
      <c r="K31" s="41">
        <v>0</v>
      </c>
      <c r="L31" s="41">
        <v>0</v>
      </c>
      <c r="M31" s="41">
        <v>1334375</v>
      </c>
      <c r="N31" s="41">
        <v>0</v>
      </c>
      <c r="O31" s="41">
        <v>17156126</v>
      </c>
      <c r="P31" s="41">
        <v>5809</v>
      </c>
      <c r="Q31" s="41">
        <v>9122</v>
      </c>
      <c r="R31" s="41">
        <v>2102</v>
      </c>
      <c r="S31" s="41">
        <v>27930000</v>
      </c>
      <c r="T31" s="41">
        <v>0</v>
      </c>
      <c r="U31" s="41">
        <v>18377</v>
      </c>
    </row>
    <row r="32" spans="1:23" x14ac:dyDescent="0.2">
      <c r="A32" s="3" t="s">
        <v>6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8"/>
      <c r="W32" s="8"/>
    </row>
    <row r="33" spans="1:23" x14ac:dyDescent="0.2">
      <c r="A33" s="9" t="s">
        <v>7</v>
      </c>
      <c r="B33" s="39">
        <v>416441</v>
      </c>
      <c r="C33" s="39">
        <v>474758</v>
      </c>
      <c r="D33" s="39">
        <v>2020081</v>
      </c>
      <c r="E33" s="39">
        <v>148582</v>
      </c>
      <c r="F33" s="39">
        <v>138503</v>
      </c>
      <c r="G33" s="39">
        <v>208445</v>
      </c>
      <c r="H33" s="39">
        <v>181471</v>
      </c>
      <c r="I33" s="39">
        <v>184248</v>
      </c>
      <c r="J33" s="39">
        <v>964806</v>
      </c>
      <c r="K33" s="39">
        <v>2920387.9</v>
      </c>
      <c r="L33" s="39">
        <v>2858549.22</v>
      </c>
      <c r="M33" s="39">
        <v>2325590</v>
      </c>
      <c r="N33" s="39">
        <v>1637548</v>
      </c>
      <c r="O33" s="39">
        <v>1883834</v>
      </c>
      <c r="P33" s="39">
        <v>3078684</v>
      </c>
      <c r="Q33" s="39">
        <v>2409746</v>
      </c>
      <c r="R33" s="39">
        <v>2013556</v>
      </c>
      <c r="S33" s="39">
        <v>1586608</v>
      </c>
      <c r="T33" s="39">
        <v>1263526</v>
      </c>
      <c r="U33" s="39">
        <v>775879</v>
      </c>
      <c r="V33" s="8"/>
      <c r="W33" s="8"/>
    </row>
    <row r="34" spans="1:23" x14ac:dyDescent="0.2">
      <c r="A34" s="9" t="s">
        <v>8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8"/>
      <c r="W34" s="8"/>
    </row>
    <row r="35" spans="1:23" x14ac:dyDescent="0.2">
      <c r="A35" s="9" t="s">
        <v>9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1000000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1541957</v>
      </c>
      <c r="T35" s="39">
        <v>0</v>
      </c>
      <c r="U35" s="39">
        <v>0</v>
      </c>
      <c r="V35" s="8"/>
      <c r="W35" s="8"/>
    </row>
    <row r="36" spans="1:23" x14ac:dyDescent="0.2">
      <c r="A36" s="9" t="s">
        <v>4</v>
      </c>
      <c r="B36" s="39">
        <v>0</v>
      </c>
      <c r="C36" s="39">
        <v>99994</v>
      </c>
      <c r="D36" s="39">
        <v>21370175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8"/>
      <c r="W36" s="8"/>
    </row>
    <row r="37" spans="1:23" x14ac:dyDescent="0.2">
      <c r="A37" s="10" t="s">
        <v>10</v>
      </c>
      <c r="B37" s="41">
        <v>416441</v>
      </c>
      <c r="C37" s="41">
        <v>574752</v>
      </c>
      <c r="D37" s="41">
        <v>23390256</v>
      </c>
      <c r="E37" s="41">
        <v>148582</v>
      </c>
      <c r="F37" s="41">
        <v>138503</v>
      </c>
      <c r="G37" s="41">
        <v>208445</v>
      </c>
      <c r="H37" s="41">
        <v>181471</v>
      </c>
      <c r="I37" s="41">
        <v>184248</v>
      </c>
      <c r="J37" s="41">
        <v>964806</v>
      </c>
      <c r="K37" s="41">
        <v>3920387.9</v>
      </c>
      <c r="L37" s="41">
        <v>2858549.22</v>
      </c>
      <c r="M37" s="41">
        <v>2325590</v>
      </c>
      <c r="N37" s="41">
        <v>1637548</v>
      </c>
      <c r="O37" s="41">
        <v>1883834</v>
      </c>
      <c r="P37" s="41">
        <v>3078684</v>
      </c>
      <c r="Q37" s="41">
        <v>2409746</v>
      </c>
      <c r="R37" s="41">
        <v>2013556</v>
      </c>
      <c r="S37" s="41">
        <v>3128565</v>
      </c>
      <c r="T37" s="41">
        <v>1263526</v>
      </c>
      <c r="U37" s="41">
        <v>775879</v>
      </c>
    </row>
    <row r="38" spans="1:23" x14ac:dyDescent="0.2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8"/>
      <c r="W38" s="8"/>
    </row>
    <row r="39" spans="1:23" x14ac:dyDescent="0.2">
      <c r="A39" s="11" t="s">
        <v>11</v>
      </c>
      <c r="B39" s="42">
        <f>B25+B31-B37</f>
        <v>24348000</v>
      </c>
      <c r="C39" s="42">
        <f t="shared" ref="C39:U39" si="11">C25+C31-C37</f>
        <v>23773248</v>
      </c>
      <c r="D39" s="42">
        <f t="shared" si="11"/>
        <v>382992</v>
      </c>
      <c r="E39" s="42">
        <f t="shared" si="11"/>
        <v>234410</v>
      </c>
      <c r="F39" s="42">
        <f t="shared" si="11"/>
        <v>95907</v>
      </c>
      <c r="G39" s="42">
        <f t="shared" si="11"/>
        <v>1894665</v>
      </c>
      <c r="H39" s="42">
        <f t="shared" si="11"/>
        <v>1713194</v>
      </c>
      <c r="I39" s="42">
        <f t="shared" si="11"/>
        <v>10528946</v>
      </c>
      <c r="J39" s="42">
        <f t="shared" si="11"/>
        <v>11664134</v>
      </c>
      <c r="K39" s="42">
        <f t="shared" si="11"/>
        <v>7743746.0999999996</v>
      </c>
      <c r="L39" s="42">
        <f t="shared" si="11"/>
        <v>4885196.879999999</v>
      </c>
      <c r="M39" s="42">
        <f t="shared" si="11"/>
        <v>3893981.879999999</v>
      </c>
      <c r="N39" s="42">
        <f t="shared" si="11"/>
        <v>2256433.879999999</v>
      </c>
      <c r="O39" s="42">
        <f t="shared" si="11"/>
        <v>17528725.879999999</v>
      </c>
      <c r="P39" s="42">
        <f t="shared" si="11"/>
        <v>14455850.879999999</v>
      </c>
      <c r="Q39" s="42">
        <f t="shared" si="11"/>
        <v>12055226.879999999</v>
      </c>
      <c r="R39" s="42">
        <f t="shared" si="11"/>
        <v>10043772.879999999</v>
      </c>
      <c r="S39" s="42">
        <f t="shared" si="11"/>
        <v>34845207.879999995</v>
      </c>
      <c r="T39" s="42">
        <f t="shared" si="11"/>
        <v>33581681.880000003</v>
      </c>
      <c r="U39" s="42">
        <f t="shared" si="11"/>
        <v>32824179.880000003</v>
      </c>
      <c r="V39" s="8"/>
      <c r="W39" s="8"/>
    </row>
    <row r="40" spans="1:23" x14ac:dyDescent="0.2">
      <c r="A40" s="31" t="s">
        <v>25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3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3" x14ac:dyDescent="0.2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3" x14ac:dyDescent="0.2">
      <c r="A43" s="1" t="s">
        <v>40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3" x14ac:dyDescent="0.2">
      <c r="A44" s="3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3" x14ac:dyDescent="0.2">
      <c r="A45" s="15" t="s">
        <v>13</v>
      </c>
      <c r="B45" s="7">
        <v>2000</v>
      </c>
      <c r="C45" s="7">
        <v>2001</v>
      </c>
      <c r="D45" s="7">
        <v>2002</v>
      </c>
      <c r="E45" s="7">
        <v>2003</v>
      </c>
      <c r="F45" s="7">
        <v>2004</v>
      </c>
      <c r="G45" s="7">
        <v>2005</v>
      </c>
      <c r="H45" s="7">
        <v>2006</v>
      </c>
      <c r="I45" s="7">
        <v>2007</v>
      </c>
      <c r="J45" s="7">
        <v>2008</v>
      </c>
      <c r="K45" s="7">
        <v>2009</v>
      </c>
      <c r="L45" s="7">
        <v>2010</v>
      </c>
      <c r="M45" s="7">
        <v>2011</v>
      </c>
      <c r="N45" s="7">
        <v>2012</v>
      </c>
      <c r="O45" s="7">
        <v>2013</v>
      </c>
      <c r="P45" s="7">
        <v>2014</v>
      </c>
      <c r="Q45" s="7">
        <v>2015</v>
      </c>
      <c r="R45" s="7">
        <v>2016</v>
      </c>
      <c r="S45" s="7">
        <v>2017</v>
      </c>
      <c r="T45" s="7">
        <v>2018</v>
      </c>
      <c r="U45" s="7">
        <v>2019</v>
      </c>
      <c r="V45" s="6"/>
      <c r="W45" s="6"/>
    </row>
    <row r="46" spans="1:23" x14ac:dyDescent="0.2">
      <c r="A46" s="3" t="s">
        <v>0</v>
      </c>
      <c r="B46" s="39">
        <v>23300000</v>
      </c>
      <c r="C46" s="39">
        <v>0</v>
      </c>
      <c r="D46" s="39">
        <v>99994</v>
      </c>
      <c r="E46" s="39">
        <v>22099994</v>
      </c>
      <c r="F46" s="39">
        <v>22099994</v>
      </c>
      <c r="G46" s="39">
        <v>22099994</v>
      </c>
      <c r="H46" s="39">
        <v>7099994</v>
      </c>
      <c r="I46" s="39">
        <v>9099994</v>
      </c>
      <c r="J46" s="39">
        <v>99994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8"/>
      <c r="W46" s="8"/>
    </row>
    <row r="47" spans="1:23" x14ac:dyDescent="0.2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8"/>
      <c r="W47" s="8"/>
    </row>
    <row r="48" spans="1:23" x14ac:dyDescent="0.2">
      <c r="A48" s="3" t="s">
        <v>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8"/>
      <c r="W48" s="8"/>
    </row>
    <row r="49" spans="1:23" x14ac:dyDescent="0.2">
      <c r="A49" s="9" t="s">
        <v>2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27930000</v>
      </c>
      <c r="T49" s="39">
        <v>0</v>
      </c>
      <c r="U49" s="39">
        <v>0</v>
      </c>
      <c r="V49" s="8"/>
      <c r="W49" s="8"/>
    </row>
    <row r="50" spans="1:23" x14ac:dyDescent="0.2">
      <c r="A50" s="9" t="s">
        <v>3</v>
      </c>
      <c r="B50" s="39">
        <v>0</v>
      </c>
      <c r="C50" s="39">
        <v>0</v>
      </c>
      <c r="D50" s="39">
        <v>22000000</v>
      </c>
      <c r="E50" s="39">
        <v>0</v>
      </c>
      <c r="F50" s="39">
        <v>0</v>
      </c>
      <c r="G50" s="39">
        <v>0</v>
      </c>
      <c r="H50" s="39">
        <v>2000000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8"/>
      <c r="W50" s="8"/>
    </row>
    <row r="51" spans="1:23" x14ac:dyDescent="0.2">
      <c r="A51" s="9" t="s">
        <v>4</v>
      </c>
      <c r="B51" s="39">
        <v>0</v>
      </c>
      <c r="C51" s="39">
        <v>99994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8"/>
      <c r="W51" s="8"/>
    </row>
    <row r="52" spans="1:23" x14ac:dyDescent="0.2">
      <c r="A52" s="10" t="s">
        <v>5</v>
      </c>
      <c r="B52" s="41">
        <v>0</v>
      </c>
      <c r="C52" s="41">
        <v>99994</v>
      </c>
      <c r="D52" s="41">
        <v>22000000</v>
      </c>
      <c r="E52" s="41">
        <v>0</v>
      </c>
      <c r="F52" s="41">
        <v>0</v>
      </c>
      <c r="G52" s="41">
        <v>0</v>
      </c>
      <c r="H52" s="41">
        <v>2000000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27930000</v>
      </c>
      <c r="T52" s="41">
        <v>0</v>
      </c>
      <c r="U52" s="41">
        <v>0</v>
      </c>
    </row>
    <row r="53" spans="1:23" x14ac:dyDescent="0.2">
      <c r="A53" s="3" t="s">
        <v>6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8"/>
      <c r="W53" s="8"/>
    </row>
    <row r="54" spans="1:23" x14ac:dyDescent="0.2">
      <c r="A54" s="9" t="s">
        <v>7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8"/>
      <c r="W54" s="8"/>
    </row>
    <row r="55" spans="1:23" x14ac:dyDescent="0.2">
      <c r="A55" s="9" t="s">
        <v>8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8"/>
      <c r="W55" s="8"/>
    </row>
    <row r="56" spans="1:23" x14ac:dyDescent="0.2">
      <c r="A56" s="9" t="s">
        <v>9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15000000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8"/>
      <c r="W56" s="8"/>
    </row>
    <row r="57" spans="1:23" x14ac:dyDescent="0.2">
      <c r="A57" s="9" t="s">
        <v>4</v>
      </c>
      <c r="B57" s="39">
        <v>23300000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9000000</v>
      </c>
      <c r="J57" s="39">
        <v>99994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27930000</v>
      </c>
      <c r="T57" s="39">
        <v>0</v>
      </c>
      <c r="U57" s="39">
        <v>0</v>
      </c>
      <c r="V57" s="8"/>
      <c r="W57" s="8"/>
    </row>
    <row r="58" spans="1:23" x14ac:dyDescent="0.2">
      <c r="A58" s="10" t="s">
        <v>10</v>
      </c>
      <c r="B58" s="41">
        <v>23300000</v>
      </c>
      <c r="C58" s="41">
        <v>0</v>
      </c>
      <c r="D58" s="41">
        <v>0</v>
      </c>
      <c r="E58" s="41">
        <v>0</v>
      </c>
      <c r="F58" s="41">
        <v>0</v>
      </c>
      <c r="G58" s="41">
        <v>15000000</v>
      </c>
      <c r="H58" s="41">
        <v>0</v>
      </c>
      <c r="I58" s="41">
        <v>9000000</v>
      </c>
      <c r="J58" s="41">
        <v>99994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27930000</v>
      </c>
      <c r="T58" s="41">
        <v>0</v>
      </c>
      <c r="U58" s="41">
        <v>0</v>
      </c>
    </row>
    <row r="59" spans="1:23" x14ac:dyDescent="0.2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8"/>
      <c r="W59" s="8"/>
    </row>
    <row r="60" spans="1:23" x14ac:dyDescent="0.2">
      <c r="A60" s="11" t="s">
        <v>11</v>
      </c>
      <c r="B60" s="42">
        <f>B46+B52-B58</f>
        <v>0</v>
      </c>
      <c r="C60" s="42">
        <f t="shared" ref="C60:U60" si="12">C46+C52-C58</f>
        <v>99994</v>
      </c>
      <c r="D60" s="42">
        <f t="shared" si="12"/>
        <v>22099994</v>
      </c>
      <c r="E60" s="42">
        <f t="shared" si="12"/>
        <v>22099994</v>
      </c>
      <c r="F60" s="42">
        <f t="shared" si="12"/>
        <v>22099994</v>
      </c>
      <c r="G60" s="42">
        <f t="shared" si="12"/>
        <v>7099994</v>
      </c>
      <c r="H60" s="42">
        <f t="shared" si="12"/>
        <v>9099994</v>
      </c>
      <c r="I60" s="42">
        <f t="shared" si="12"/>
        <v>99994</v>
      </c>
      <c r="J60" s="42">
        <f t="shared" si="12"/>
        <v>0</v>
      </c>
      <c r="K60" s="42">
        <f t="shared" si="12"/>
        <v>0</v>
      </c>
      <c r="L60" s="42">
        <f t="shared" si="12"/>
        <v>0</v>
      </c>
      <c r="M60" s="42">
        <f t="shared" si="12"/>
        <v>0</v>
      </c>
      <c r="N60" s="42">
        <f t="shared" si="12"/>
        <v>0</v>
      </c>
      <c r="O60" s="42">
        <f t="shared" si="12"/>
        <v>0</v>
      </c>
      <c r="P60" s="42">
        <f t="shared" si="12"/>
        <v>0</v>
      </c>
      <c r="Q60" s="42">
        <f t="shared" si="12"/>
        <v>0</v>
      </c>
      <c r="R60" s="42">
        <f t="shared" si="12"/>
        <v>0</v>
      </c>
      <c r="S60" s="42">
        <f t="shared" si="12"/>
        <v>0</v>
      </c>
      <c r="T60" s="42">
        <f t="shared" si="12"/>
        <v>0</v>
      </c>
      <c r="U60" s="42">
        <f t="shared" si="12"/>
        <v>0</v>
      </c>
      <c r="V60" s="8"/>
      <c r="W60" s="8"/>
    </row>
    <row r="61" spans="1:23" x14ac:dyDescent="0.2">
      <c r="A61" s="31" t="s">
        <v>25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6"/>
    </row>
    <row r="62" spans="1:23" x14ac:dyDescent="0.2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</row>
    <row r="63" spans="1:23" x14ac:dyDescent="0.2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3" x14ac:dyDescent="0.2">
      <c r="A64" s="1" t="s">
        <v>41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1:21" x14ac:dyDescent="0.2">
      <c r="A65" s="3" t="s">
        <v>38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x14ac:dyDescent="0.2">
      <c r="A66" s="17" t="s">
        <v>14</v>
      </c>
      <c r="B66" s="7">
        <v>2000</v>
      </c>
      <c r="C66" s="7">
        <v>2001</v>
      </c>
      <c r="D66" s="7">
        <v>2002</v>
      </c>
      <c r="E66" s="7">
        <v>2003</v>
      </c>
      <c r="F66" s="7">
        <v>2004</v>
      </c>
      <c r="G66" s="7">
        <v>2005</v>
      </c>
      <c r="H66" s="7">
        <v>2006</v>
      </c>
      <c r="I66" s="7">
        <v>2007</v>
      </c>
      <c r="J66" s="7">
        <v>2008</v>
      </c>
      <c r="K66" s="7">
        <v>2009</v>
      </c>
      <c r="L66" s="7">
        <v>2010</v>
      </c>
      <c r="M66" s="7">
        <v>2011</v>
      </c>
      <c r="N66" s="7">
        <v>2012</v>
      </c>
      <c r="O66" s="7">
        <v>2013</v>
      </c>
      <c r="P66" s="7">
        <v>2014</v>
      </c>
      <c r="Q66" s="7">
        <v>2015</v>
      </c>
      <c r="R66" s="7">
        <v>2016</v>
      </c>
      <c r="S66" s="7">
        <v>2017</v>
      </c>
      <c r="T66" s="7">
        <v>2018</v>
      </c>
      <c r="U66" s="7">
        <v>2019</v>
      </c>
    </row>
    <row r="67" spans="1:21" x14ac:dyDescent="0.2">
      <c r="A67" s="3" t="s">
        <v>0</v>
      </c>
      <c r="B67" s="39">
        <v>110630000</v>
      </c>
      <c r="C67" s="39">
        <v>110630000</v>
      </c>
      <c r="D67" s="39">
        <v>110630000</v>
      </c>
      <c r="E67" s="39">
        <v>132000175</v>
      </c>
      <c r="F67" s="39">
        <v>132000175</v>
      </c>
      <c r="G67" s="39">
        <v>132000175</v>
      </c>
      <c r="H67" s="39">
        <v>132000175</v>
      </c>
      <c r="I67" s="39">
        <v>132000175</v>
      </c>
      <c r="J67" s="39">
        <v>135620175</v>
      </c>
      <c r="K67" s="39">
        <v>138140175</v>
      </c>
      <c r="L67" s="39">
        <v>138140175</v>
      </c>
      <c r="M67" s="39">
        <v>137988581.16</v>
      </c>
      <c r="N67" s="39">
        <v>137988581.16</v>
      </c>
      <c r="O67" s="39">
        <v>137988581.16</v>
      </c>
      <c r="P67" s="39">
        <v>137988581.16</v>
      </c>
      <c r="Q67" s="39">
        <v>137988581.16</v>
      </c>
      <c r="R67" s="39">
        <v>137988581.16</v>
      </c>
      <c r="S67" s="39">
        <v>137988581.16</v>
      </c>
      <c r="T67" s="39">
        <v>64958581.159999996</v>
      </c>
      <c r="U67" s="39">
        <v>64958581.159999996</v>
      </c>
    </row>
    <row r="68" spans="1:21" x14ac:dyDescent="0.2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1:21" x14ac:dyDescent="0.2">
      <c r="A69" s="3" t="s">
        <v>1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1:21" x14ac:dyDescent="0.2">
      <c r="A70" s="9" t="s">
        <v>2</v>
      </c>
      <c r="B70" s="39">
        <v>0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3620000</v>
      </c>
      <c r="J70" s="39">
        <v>2520000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</row>
    <row r="71" spans="1:21" x14ac:dyDescent="0.2">
      <c r="A71" s="9" t="s">
        <v>3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9">
        <v>0</v>
      </c>
      <c r="U71" s="39">
        <v>0</v>
      </c>
    </row>
    <row r="72" spans="1:21" x14ac:dyDescent="0.2">
      <c r="A72" s="9" t="s">
        <v>4</v>
      </c>
      <c r="B72" s="39">
        <v>0</v>
      </c>
      <c r="C72" s="39">
        <v>0</v>
      </c>
      <c r="D72" s="39">
        <v>21370175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</row>
    <row r="73" spans="1:21" x14ac:dyDescent="0.2">
      <c r="A73" s="10" t="s">
        <v>5</v>
      </c>
      <c r="B73" s="41">
        <v>0</v>
      </c>
      <c r="C73" s="41">
        <v>0</v>
      </c>
      <c r="D73" s="41">
        <v>21370175</v>
      </c>
      <c r="E73" s="41">
        <v>0</v>
      </c>
      <c r="F73" s="41">
        <v>0</v>
      </c>
      <c r="G73" s="41">
        <v>0</v>
      </c>
      <c r="H73" s="41">
        <v>0</v>
      </c>
      <c r="I73" s="41">
        <v>3620000</v>
      </c>
      <c r="J73" s="41">
        <v>2520000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</row>
    <row r="74" spans="1:21" x14ac:dyDescent="0.2">
      <c r="A74" s="3" t="s">
        <v>6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1:21" x14ac:dyDescent="0.2">
      <c r="A75" s="9" t="s">
        <v>7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151593.84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v>0</v>
      </c>
      <c r="S75" s="39">
        <v>0</v>
      </c>
      <c r="T75" s="39">
        <v>0</v>
      </c>
      <c r="U75" s="39">
        <v>0</v>
      </c>
    </row>
    <row r="76" spans="1:21" x14ac:dyDescent="0.2">
      <c r="A76" s="9" t="s">
        <v>8</v>
      </c>
      <c r="B76" s="39">
        <v>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</row>
    <row r="77" spans="1:21" x14ac:dyDescent="0.2">
      <c r="A77" s="9" t="s">
        <v>9</v>
      </c>
      <c r="B77" s="39">
        <v>0</v>
      </c>
      <c r="C77" s="39">
        <v>0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v>0</v>
      </c>
      <c r="S77" s="39">
        <v>73030000</v>
      </c>
      <c r="T77" s="39">
        <v>0</v>
      </c>
      <c r="U77" s="39">
        <v>0</v>
      </c>
    </row>
    <row r="78" spans="1:21" x14ac:dyDescent="0.2">
      <c r="A78" s="9" t="s">
        <v>4</v>
      </c>
      <c r="B78" s="39">
        <v>0</v>
      </c>
      <c r="C78" s="39">
        <v>0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  <c r="R78" s="39">
        <v>0</v>
      </c>
      <c r="S78" s="39">
        <v>0</v>
      </c>
      <c r="T78" s="39">
        <v>0</v>
      </c>
      <c r="U78" s="39">
        <v>0</v>
      </c>
    </row>
    <row r="79" spans="1:21" x14ac:dyDescent="0.2">
      <c r="A79" s="10" t="s">
        <v>10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151593.84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73030000</v>
      </c>
      <c r="T79" s="41">
        <v>0</v>
      </c>
      <c r="U79" s="41">
        <v>0</v>
      </c>
    </row>
    <row r="80" spans="1:21" x14ac:dyDescent="0.2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1:23" x14ac:dyDescent="0.2">
      <c r="A81" s="11" t="s">
        <v>11</v>
      </c>
      <c r="B81" s="42">
        <f>B67+B73-B79</f>
        <v>110630000</v>
      </c>
      <c r="C81" s="42">
        <f t="shared" ref="C81:U81" si="13">C67+C73-C79</f>
        <v>110630000</v>
      </c>
      <c r="D81" s="42">
        <f t="shared" si="13"/>
        <v>132000175</v>
      </c>
      <c r="E81" s="42">
        <f t="shared" si="13"/>
        <v>132000175</v>
      </c>
      <c r="F81" s="42">
        <f t="shared" si="13"/>
        <v>132000175</v>
      </c>
      <c r="G81" s="42">
        <f t="shared" si="13"/>
        <v>132000175</v>
      </c>
      <c r="H81" s="42">
        <f t="shared" si="13"/>
        <v>132000175</v>
      </c>
      <c r="I81" s="42">
        <f t="shared" si="13"/>
        <v>135620175</v>
      </c>
      <c r="J81" s="42">
        <f t="shared" si="13"/>
        <v>138140175</v>
      </c>
      <c r="K81" s="42">
        <f t="shared" si="13"/>
        <v>138140175</v>
      </c>
      <c r="L81" s="42">
        <f t="shared" si="13"/>
        <v>137988581.16</v>
      </c>
      <c r="M81" s="42">
        <f t="shared" si="13"/>
        <v>137988581.16</v>
      </c>
      <c r="N81" s="42">
        <f t="shared" si="13"/>
        <v>137988581.16</v>
      </c>
      <c r="O81" s="42">
        <f t="shared" si="13"/>
        <v>137988581.16</v>
      </c>
      <c r="P81" s="42">
        <f t="shared" si="13"/>
        <v>137988581.16</v>
      </c>
      <c r="Q81" s="42">
        <f t="shared" si="13"/>
        <v>137988581.16</v>
      </c>
      <c r="R81" s="42">
        <f t="shared" si="13"/>
        <v>137988581.16</v>
      </c>
      <c r="S81" s="42">
        <f t="shared" si="13"/>
        <v>64958581.159999996</v>
      </c>
      <c r="T81" s="42">
        <f t="shared" si="13"/>
        <v>64958581.159999996</v>
      </c>
      <c r="U81" s="42">
        <f t="shared" si="13"/>
        <v>64958581.159999996</v>
      </c>
      <c r="V81" s="8"/>
      <c r="W81" s="8"/>
    </row>
    <row r="82" spans="1:23" x14ac:dyDescent="0.2">
      <c r="A82" s="31" t="s">
        <v>25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3" x14ac:dyDescent="0.2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5" spans="1:23" x14ac:dyDescent="0.2">
      <c r="A85" s="1" t="s">
        <v>42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</row>
    <row r="86" spans="1:23" x14ac:dyDescent="0.2">
      <c r="A86" s="3" t="s">
        <v>34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3" x14ac:dyDescent="0.2">
      <c r="A87" s="35" t="s">
        <v>27</v>
      </c>
      <c r="B87" s="35">
        <v>2000</v>
      </c>
      <c r="C87" s="35">
        <v>2001</v>
      </c>
      <c r="D87" s="35">
        <v>2002</v>
      </c>
      <c r="E87" s="35">
        <v>2003</v>
      </c>
      <c r="F87" s="35">
        <v>2004</v>
      </c>
      <c r="G87" s="35">
        <v>2005</v>
      </c>
      <c r="H87" s="35">
        <v>2006</v>
      </c>
      <c r="I87" s="35">
        <v>2007</v>
      </c>
      <c r="J87" s="35">
        <v>2008</v>
      </c>
      <c r="K87" s="35">
        <v>2009</v>
      </c>
      <c r="L87" s="35">
        <v>2010</v>
      </c>
      <c r="M87" s="35">
        <v>2011</v>
      </c>
      <c r="N87" s="35">
        <v>2012</v>
      </c>
      <c r="O87" s="35">
        <v>2013</v>
      </c>
      <c r="P87" s="35">
        <v>2014</v>
      </c>
      <c r="Q87" s="35">
        <v>2015</v>
      </c>
      <c r="R87" s="35">
        <v>2016</v>
      </c>
      <c r="S87" s="35">
        <v>2017</v>
      </c>
      <c r="T87" s="35">
        <v>2018</v>
      </c>
      <c r="U87" s="35">
        <v>2019</v>
      </c>
      <c r="V87" s="35" t="s">
        <v>26</v>
      </c>
    </row>
    <row r="88" spans="1:23" x14ac:dyDescent="0.2">
      <c r="A88" s="3" t="s">
        <v>12</v>
      </c>
      <c r="B88" s="33">
        <f>B39/B$18</f>
        <v>0.18038495162174575</v>
      </c>
      <c r="C88" s="33">
        <f t="shared" ref="C88:U88" si="14">C39/C$18</f>
        <v>0.17674851287227708</v>
      </c>
      <c r="D88" s="33">
        <f t="shared" si="14"/>
        <v>2.4791828282177629E-3</v>
      </c>
      <c r="E88" s="33">
        <f t="shared" si="14"/>
        <v>1.5188430325779423E-3</v>
      </c>
      <c r="F88" s="33">
        <f t="shared" si="14"/>
        <v>6.219808083832172E-4</v>
      </c>
      <c r="G88" s="33">
        <f t="shared" si="14"/>
        <v>1.3437832764851512E-2</v>
      </c>
      <c r="H88" s="33">
        <f t="shared" si="14"/>
        <v>1.1996034292673298E-2</v>
      </c>
      <c r="I88" s="33">
        <f t="shared" si="14"/>
        <v>7.1993228813726495E-2</v>
      </c>
      <c r="J88" s="33">
        <f t="shared" si="14"/>
        <v>7.7862473234998869E-2</v>
      </c>
      <c r="K88" s="33">
        <f t="shared" si="14"/>
        <v>5.3081559925249364E-2</v>
      </c>
      <c r="L88" s="33">
        <f t="shared" si="14"/>
        <v>3.4192396582613666E-2</v>
      </c>
      <c r="M88" s="33">
        <f t="shared" si="14"/>
        <v>2.7445105279795341E-2</v>
      </c>
      <c r="N88" s="33">
        <f t="shared" si="14"/>
        <v>1.6089226981482588E-2</v>
      </c>
      <c r="O88" s="33">
        <f t="shared" si="14"/>
        <v>0.11271238046509836</v>
      </c>
      <c r="P88" s="33">
        <f t="shared" si="14"/>
        <v>9.4827017861871921E-2</v>
      </c>
      <c r="Q88" s="33">
        <f t="shared" si="14"/>
        <v>8.0344714236966125E-2</v>
      </c>
      <c r="R88" s="33">
        <f t="shared" si="14"/>
        <v>6.7848498020142672E-2</v>
      </c>
      <c r="S88" s="33">
        <f t="shared" si="14"/>
        <v>0.34913712410291869</v>
      </c>
      <c r="T88" s="33">
        <f t="shared" si="14"/>
        <v>0.34079147796031706</v>
      </c>
      <c r="U88" s="33">
        <f t="shared" si="14"/>
        <v>0.33568473144844641</v>
      </c>
      <c r="V88" s="34">
        <f>AVERAGE(B88:U88)</f>
        <v>0.10245986365671771</v>
      </c>
    </row>
    <row r="89" spans="1:23" x14ac:dyDescent="0.2">
      <c r="A89" s="3" t="s">
        <v>13</v>
      </c>
      <c r="B89" s="33">
        <f>B60/B$18</f>
        <v>0</v>
      </c>
      <c r="C89" s="33">
        <f t="shared" ref="C89:U89" si="15">C60/C$18</f>
        <v>7.4343189437768348E-4</v>
      </c>
      <c r="D89" s="33">
        <f t="shared" si="15"/>
        <v>0.14305762425459431</v>
      </c>
      <c r="E89" s="33">
        <f t="shared" si="15"/>
        <v>0.14319534963062297</v>
      </c>
      <c r="F89" s="33">
        <f t="shared" si="15"/>
        <v>0.1433239714867971</v>
      </c>
      <c r="G89" s="33">
        <f t="shared" si="15"/>
        <v>5.0356412349121957E-2</v>
      </c>
      <c r="H89" s="33">
        <f t="shared" si="15"/>
        <v>6.3719485409779189E-2</v>
      </c>
      <c r="I89" s="33">
        <f t="shared" si="15"/>
        <v>6.8372379552519001E-4</v>
      </c>
      <c r="J89" s="33">
        <f t="shared" si="15"/>
        <v>0</v>
      </c>
      <c r="K89" s="33">
        <f t="shared" si="15"/>
        <v>0</v>
      </c>
      <c r="L89" s="33">
        <f t="shared" si="15"/>
        <v>0</v>
      </c>
      <c r="M89" s="33">
        <f t="shared" si="15"/>
        <v>0</v>
      </c>
      <c r="N89" s="33">
        <f t="shared" si="15"/>
        <v>0</v>
      </c>
      <c r="O89" s="33">
        <f t="shared" si="15"/>
        <v>0</v>
      </c>
      <c r="P89" s="33">
        <f t="shared" si="15"/>
        <v>0</v>
      </c>
      <c r="Q89" s="33">
        <f t="shared" si="15"/>
        <v>0</v>
      </c>
      <c r="R89" s="33">
        <f t="shared" si="15"/>
        <v>0</v>
      </c>
      <c r="S89" s="33">
        <f t="shared" si="15"/>
        <v>0</v>
      </c>
      <c r="T89" s="33">
        <f t="shared" si="15"/>
        <v>0</v>
      </c>
      <c r="U89" s="33">
        <f t="shared" si="15"/>
        <v>0</v>
      </c>
      <c r="V89" s="34">
        <f t="shared" ref="V89:V90" si="16">AVERAGE(B89:U89)</f>
        <v>2.725399994104092E-2</v>
      </c>
    </row>
    <row r="90" spans="1:23" x14ac:dyDescent="0.2">
      <c r="A90" s="11" t="s">
        <v>14</v>
      </c>
      <c r="B90" s="37">
        <f>B81/B$18</f>
        <v>0.81961504837825427</v>
      </c>
      <c r="C90" s="37">
        <f t="shared" ref="C90:U90" si="17">C81/C$18</f>
        <v>0.82250805523334525</v>
      </c>
      <c r="D90" s="37">
        <f t="shared" si="17"/>
        <v>0.85446319291718786</v>
      </c>
      <c r="E90" s="37">
        <f t="shared" si="17"/>
        <v>0.85528580733679915</v>
      </c>
      <c r="F90" s="37">
        <f t="shared" si="17"/>
        <v>0.85605404770481963</v>
      </c>
      <c r="G90" s="37">
        <f t="shared" si="17"/>
        <v>0.93620575488602653</v>
      </c>
      <c r="H90" s="37">
        <f t="shared" si="17"/>
        <v>0.92428448029754751</v>
      </c>
      <c r="I90" s="37">
        <f t="shared" si="17"/>
        <v>0.92732304739074833</v>
      </c>
      <c r="J90" s="37">
        <f t="shared" si="17"/>
        <v>0.92213752676500116</v>
      </c>
      <c r="K90" s="37">
        <f t="shared" si="17"/>
        <v>0.94691844007475068</v>
      </c>
      <c r="L90" s="37">
        <f t="shared" si="17"/>
        <v>0.96580760341738636</v>
      </c>
      <c r="M90" s="37">
        <f t="shared" si="17"/>
        <v>0.97255489472020473</v>
      </c>
      <c r="N90" s="37">
        <f t="shared" si="17"/>
        <v>0.98391077301851748</v>
      </c>
      <c r="O90" s="37">
        <f t="shared" si="17"/>
        <v>0.88728761953490165</v>
      </c>
      <c r="P90" s="37">
        <f t="shared" si="17"/>
        <v>0.90517298213812813</v>
      </c>
      <c r="Q90" s="37">
        <f t="shared" si="17"/>
        <v>0.9196552857630339</v>
      </c>
      <c r="R90" s="37">
        <f t="shared" si="17"/>
        <v>0.9321515019798573</v>
      </c>
      <c r="S90" s="37">
        <f t="shared" si="17"/>
        <v>0.65086287589708125</v>
      </c>
      <c r="T90" s="37">
        <f t="shared" si="17"/>
        <v>0.65920852203968305</v>
      </c>
      <c r="U90" s="37">
        <f t="shared" si="17"/>
        <v>0.66431526855155365</v>
      </c>
      <c r="V90" s="38">
        <f t="shared" si="16"/>
        <v>0.87028613640224139</v>
      </c>
    </row>
  </sheetData>
  <conditionalFormatting sqref="B19:U20 B11:U11 B5:U6 B17:U17">
    <cfRule type="cellIs" dxfId="243" priority="88" operator="lessThan">
      <formula>0</formula>
    </cfRule>
  </conditionalFormatting>
  <conditionalFormatting sqref="V4:W9 V11:W15 V17:W18">
    <cfRule type="cellIs" dxfId="242" priority="87" operator="lessThan">
      <formula>0</formula>
    </cfRule>
  </conditionalFormatting>
  <conditionalFormatting sqref="V26:W30 V32:W36 V38:W39">
    <cfRule type="cellIs" dxfId="241" priority="86" operator="lessThan">
      <formula>0</formula>
    </cfRule>
  </conditionalFormatting>
  <conditionalFormatting sqref="V46:W51 V53:W57 V74:W78 V80:W80 V59:W59 V63:W63 V66:W72">
    <cfRule type="cellIs" dxfId="240" priority="85" operator="lessThan">
      <formula>0</formula>
    </cfRule>
  </conditionalFormatting>
  <conditionalFormatting sqref="D66:S66">
    <cfRule type="cellIs" dxfId="239" priority="83" operator="lessThan">
      <formula>0</formula>
    </cfRule>
  </conditionalFormatting>
  <conditionalFormatting sqref="B66:C66">
    <cfRule type="cellIs" dxfId="238" priority="84" operator="lessThan">
      <formula>0</formula>
    </cfRule>
  </conditionalFormatting>
  <conditionalFormatting sqref="T66:U66">
    <cfRule type="cellIs" dxfId="237" priority="82" operator="lessThan">
      <formula>0</formula>
    </cfRule>
  </conditionalFormatting>
  <conditionalFormatting sqref="V25:W25">
    <cfRule type="cellIs" dxfId="236" priority="81" operator="lessThan">
      <formula>0</formula>
    </cfRule>
  </conditionalFormatting>
  <conditionalFormatting sqref="B10:U10">
    <cfRule type="cellIs" dxfId="235" priority="80" operator="lessThan">
      <formula>0</formula>
    </cfRule>
  </conditionalFormatting>
  <conditionalFormatting sqref="B82:U82">
    <cfRule type="cellIs" dxfId="234" priority="76" operator="lessThan">
      <formula>0</formula>
    </cfRule>
  </conditionalFormatting>
  <conditionalFormatting sqref="B16:U16">
    <cfRule type="cellIs" dxfId="233" priority="79" operator="lessThan">
      <formula>0</formula>
    </cfRule>
  </conditionalFormatting>
  <conditionalFormatting sqref="B40:U40">
    <cfRule type="cellIs" dxfId="232" priority="78" operator="lessThan">
      <formula>0</formula>
    </cfRule>
  </conditionalFormatting>
  <conditionalFormatting sqref="B62:U62">
    <cfRule type="cellIs" dxfId="231" priority="74" operator="lessThan">
      <formula>0</formula>
    </cfRule>
  </conditionalFormatting>
  <conditionalFormatting sqref="B61:U61">
    <cfRule type="cellIs" dxfId="230" priority="77" operator="lessThan">
      <formula>0</formula>
    </cfRule>
  </conditionalFormatting>
  <conditionalFormatting sqref="B41:U41">
    <cfRule type="cellIs" dxfId="229" priority="75" operator="lessThan">
      <formula>0</formula>
    </cfRule>
  </conditionalFormatting>
  <conditionalFormatting sqref="B83:U83">
    <cfRule type="cellIs" dxfId="228" priority="73" operator="lessThan">
      <formula>0</formula>
    </cfRule>
  </conditionalFormatting>
  <conditionalFormatting sqref="B2:U2">
    <cfRule type="containsText" dxfId="227" priority="70" operator="containsText" text="C">
      <formula>NOT(ISERROR(SEARCH("C",B2)))</formula>
    </cfRule>
    <cfRule type="containsText" dxfId="226" priority="71" operator="containsText" text="B">
      <formula>NOT(ISERROR(SEARCH("B",B2)))</formula>
    </cfRule>
    <cfRule type="containsText" dxfId="225" priority="72" operator="containsText" text="A">
      <formula>NOT(ISERROR(SEARCH("A",B2)))</formula>
    </cfRule>
  </conditionalFormatting>
  <conditionalFormatting sqref="B21:U21">
    <cfRule type="containsText" dxfId="224" priority="67" operator="containsText" text="C">
      <formula>NOT(ISERROR(SEARCH("C",B21)))</formula>
    </cfRule>
    <cfRule type="containsText" dxfId="223" priority="68" operator="containsText" text="B">
      <formula>NOT(ISERROR(SEARCH("B",B21)))</formula>
    </cfRule>
    <cfRule type="containsText" dxfId="222" priority="69" operator="containsText" text="A">
      <formula>NOT(ISERROR(SEARCH("A",B21)))</formula>
    </cfRule>
  </conditionalFormatting>
  <conditionalFormatting sqref="B42:U42">
    <cfRule type="containsText" dxfId="221" priority="64" operator="containsText" text="C">
      <formula>NOT(ISERROR(SEARCH("C",B42)))</formula>
    </cfRule>
    <cfRule type="containsText" dxfId="220" priority="65" operator="containsText" text="B">
      <formula>NOT(ISERROR(SEARCH("B",B42)))</formula>
    </cfRule>
    <cfRule type="containsText" dxfId="219" priority="66" operator="containsText" text="A">
      <formula>NOT(ISERROR(SEARCH("A",B42)))</formula>
    </cfRule>
  </conditionalFormatting>
  <conditionalFormatting sqref="B63:U63">
    <cfRule type="containsText" dxfId="218" priority="61" operator="containsText" text="C">
      <formula>NOT(ISERROR(SEARCH("C",B63)))</formula>
    </cfRule>
    <cfRule type="containsText" dxfId="217" priority="62" operator="containsText" text="B">
      <formula>NOT(ISERROR(SEARCH("B",B63)))</formula>
    </cfRule>
    <cfRule type="containsText" dxfId="216" priority="63" operator="containsText" text="A">
      <formula>NOT(ISERROR(SEARCH("A",B63)))</formula>
    </cfRule>
  </conditionalFormatting>
  <conditionalFormatting sqref="V81:W81">
    <cfRule type="cellIs" dxfId="215" priority="55" operator="lessThan">
      <formula>0</formula>
    </cfRule>
  </conditionalFormatting>
  <conditionalFormatting sqref="V60:W60">
    <cfRule type="cellIs" dxfId="214" priority="56" operator="lessThan">
      <formula>0</formula>
    </cfRule>
  </conditionalFormatting>
  <conditionalFormatting sqref="B12:U15">
    <cfRule type="cellIs" dxfId="213" priority="58" operator="lessThan">
      <formula>0</formula>
    </cfRule>
  </conditionalFormatting>
  <conditionalFormatting sqref="B4:U4">
    <cfRule type="cellIs" dxfId="212" priority="60" operator="lessThan">
      <formula>0</formula>
    </cfRule>
  </conditionalFormatting>
  <conditionalFormatting sqref="B7:U9">
    <cfRule type="cellIs" dxfId="211" priority="59" operator="lessThan">
      <formula>0</formula>
    </cfRule>
  </conditionalFormatting>
  <conditionalFormatting sqref="B18:U18">
    <cfRule type="cellIs" dxfId="210" priority="57" operator="lessThan">
      <formula>0</formula>
    </cfRule>
  </conditionalFormatting>
  <conditionalFormatting sqref="B32:U32 B26:U27 B38:U38">
    <cfRule type="cellIs" dxfId="209" priority="33" operator="lessThan">
      <formula>0</formula>
    </cfRule>
  </conditionalFormatting>
  <conditionalFormatting sqref="B31:U31">
    <cfRule type="cellIs" dxfId="208" priority="32" operator="lessThan">
      <formula>0</formula>
    </cfRule>
  </conditionalFormatting>
  <conditionalFormatting sqref="B37:U37">
    <cfRule type="cellIs" dxfId="207" priority="31" operator="lessThan">
      <formula>0</formula>
    </cfRule>
  </conditionalFormatting>
  <conditionalFormatting sqref="B33:U36">
    <cfRule type="cellIs" dxfId="206" priority="28" operator="lessThan">
      <formula>0</formula>
    </cfRule>
  </conditionalFormatting>
  <conditionalFormatting sqref="B25:U25">
    <cfRule type="cellIs" dxfId="205" priority="30" operator="lessThan">
      <formula>0</formula>
    </cfRule>
  </conditionalFormatting>
  <conditionalFormatting sqref="B28:U30">
    <cfRule type="cellIs" dxfId="204" priority="29" operator="lessThan">
      <formula>0</formula>
    </cfRule>
  </conditionalFormatting>
  <conditionalFormatting sqref="B39:U39">
    <cfRule type="cellIs" dxfId="203" priority="27" operator="lessThan">
      <formula>0</formula>
    </cfRule>
  </conditionalFormatting>
  <conditionalFormatting sqref="B53:U53 B47:U48 B59:U59">
    <cfRule type="cellIs" dxfId="202" priority="26" operator="lessThan">
      <formula>0</formula>
    </cfRule>
  </conditionalFormatting>
  <conditionalFormatting sqref="B52:U52">
    <cfRule type="cellIs" dxfId="201" priority="25" operator="lessThan">
      <formula>0</formula>
    </cfRule>
  </conditionalFormatting>
  <conditionalFormatting sqref="B58:U58">
    <cfRule type="cellIs" dxfId="200" priority="24" operator="lessThan">
      <formula>0</formula>
    </cfRule>
  </conditionalFormatting>
  <conditionalFormatting sqref="B54:U57">
    <cfRule type="cellIs" dxfId="199" priority="21" operator="lessThan">
      <formula>0</formula>
    </cfRule>
  </conditionalFormatting>
  <conditionalFormatting sqref="B46:U46">
    <cfRule type="cellIs" dxfId="198" priority="23" operator="lessThan">
      <formula>0</formula>
    </cfRule>
  </conditionalFormatting>
  <conditionalFormatting sqref="B49:U51">
    <cfRule type="cellIs" dxfId="197" priority="22" operator="lessThan">
      <formula>0</formula>
    </cfRule>
  </conditionalFormatting>
  <conditionalFormatting sqref="B60:U60">
    <cfRule type="cellIs" dxfId="196" priority="20" operator="lessThan">
      <formula>0</formula>
    </cfRule>
  </conditionalFormatting>
  <conditionalFormatting sqref="B74:U74 B68:U69 B80:U80">
    <cfRule type="cellIs" dxfId="195" priority="19" operator="lessThan">
      <formula>0</formula>
    </cfRule>
  </conditionalFormatting>
  <conditionalFormatting sqref="B73:U73">
    <cfRule type="cellIs" dxfId="194" priority="18" operator="lessThan">
      <formula>0</formula>
    </cfRule>
  </conditionalFormatting>
  <conditionalFormatting sqref="B79:U79">
    <cfRule type="cellIs" dxfId="193" priority="17" operator="lessThan">
      <formula>0</formula>
    </cfRule>
  </conditionalFormatting>
  <conditionalFormatting sqref="B75:U78">
    <cfRule type="cellIs" dxfId="192" priority="14" operator="lessThan">
      <formula>0</formula>
    </cfRule>
  </conditionalFormatting>
  <conditionalFormatting sqref="B67:U67">
    <cfRule type="cellIs" dxfId="191" priority="16" operator="lessThan">
      <formula>0</formula>
    </cfRule>
  </conditionalFormatting>
  <conditionalFormatting sqref="B70:U72">
    <cfRule type="cellIs" dxfId="190" priority="15" operator="lessThan">
      <formula>0</formula>
    </cfRule>
  </conditionalFormatting>
  <conditionalFormatting sqref="B81:U81">
    <cfRule type="cellIs" dxfId="189" priority="13" operator="lessThan">
      <formula>0</formula>
    </cfRule>
  </conditionalFormatting>
  <conditionalFormatting sqref="B23:U23">
    <cfRule type="containsText" dxfId="188" priority="10" operator="containsText" text="C">
      <formula>NOT(ISERROR(SEARCH("C",B23)))</formula>
    </cfRule>
    <cfRule type="containsText" dxfId="187" priority="11" operator="containsText" text="B">
      <formula>NOT(ISERROR(SEARCH("B",B23)))</formula>
    </cfRule>
    <cfRule type="containsText" dxfId="186" priority="12" operator="containsText" text="A">
      <formula>NOT(ISERROR(SEARCH("A",B23)))</formula>
    </cfRule>
  </conditionalFormatting>
  <conditionalFormatting sqref="B44:U44">
    <cfRule type="containsText" dxfId="185" priority="7" operator="containsText" text="C">
      <formula>NOT(ISERROR(SEARCH("C",B44)))</formula>
    </cfRule>
    <cfRule type="containsText" dxfId="184" priority="8" operator="containsText" text="B">
      <formula>NOT(ISERROR(SEARCH("B",B44)))</formula>
    </cfRule>
    <cfRule type="containsText" dxfId="183" priority="9" operator="containsText" text="A">
      <formula>NOT(ISERROR(SEARCH("A",B44)))</formula>
    </cfRule>
  </conditionalFormatting>
  <conditionalFormatting sqref="B65:U65">
    <cfRule type="containsText" dxfId="182" priority="4" operator="containsText" text="C">
      <formula>NOT(ISERROR(SEARCH("C",B65)))</formula>
    </cfRule>
    <cfRule type="containsText" dxfId="181" priority="5" operator="containsText" text="B">
      <formula>NOT(ISERROR(SEARCH("B",B65)))</formula>
    </cfRule>
    <cfRule type="containsText" dxfId="180" priority="6" operator="containsText" text="A">
      <formula>NOT(ISERROR(SEARCH("A",B65)))</formula>
    </cfRule>
  </conditionalFormatting>
  <conditionalFormatting sqref="B86:U86">
    <cfRule type="containsText" dxfId="179" priority="1" operator="containsText" text="C">
      <formula>NOT(ISERROR(SEARCH("C",B86)))</formula>
    </cfRule>
    <cfRule type="containsText" dxfId="178" priority="2" operator="containsText" text="B">
      <formula>NOT(ISERROR(SEARCH("B",B86)))</formula>
    </cfRule>
    <cfRule type="containsText" dxfId="177" priority="3" operator="containsText" text="A">
      <formula>NOT(ISERROR(SEARCH("A",B86)))</formula>
    </cfRule>
  </conditionalFormatting>
  <pageMargins left="0.25" right="0.25" top="0.75" bottom="0.75" header="0.3" footer="0.3"/>
  <pageSetup paperSize="9" scale="52" orientation="landscape" r:id="rId1"/>
  <rowBreaks count="1" manualBreakCount="1">
    <brk id="8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W20"/>
  <sheetViews>
    <sheetView zoomScale="90" zoomScaleNormal="90"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8.75" defaultRowHeight="12.75" x14ac:dyDescent="0.2"/>
  <cols>
    <col min="1" max="1" width="23.125" style="2" customWidth="1"/>
    <col min="2" max="2" width="17.75" style="2" bestFit="1" customWidth="1"/>
    <col min="3" max="3" width="17" style="2" bestFit="1" customWidth="1"/>
    <col min="4" max="4" width="18.75" style="2" bestFit="1" customWidth="1"/>
    <col min="5" max="5" width="17.75" style="2" bestFit="1" customWidth="1"/>
    <col min="6" max="6" width="17" style="2" bestFit="1" customWidth="1"/>
    <col min="7" max="7" width="17.75" style="2" bestFit="1" customWidth="1"/>
    <col min="8" max="8" width="17" style="2" bestFit="1" customWidth="1"/>
    <col min="9" max="9" width="18.75" style="2" bestFit="1" customWidth="1"/>
    <col min="10" max="10" width="18.125" style="2" bestFit="1" customWidth="1"/>
    <col min="11" max="11" width="18.75" style="2" bestFit="1" customWidth="1"/>
    <col min="12" max="14" width="17.75" style="2" bestFit="1" customWidth="1"/>
    <col min="15" max="15" width="18.75" style="2" bestFit="1" customWidth="1"/>
    <col min="16" max="17" width="18.125" style="2" bestFit="1" customWidth="1"/>
    <col min="18" max="18" width="17" style="2" bestFit="1" customWidth="1"/>
    <col min="19" max="19" width="18.75" style="2" bestFit="1" customWidth="1"/>
    <col min="20" max="21" width="18.125" style="2" bestFit="1" customWidth="1"/>
    <col min="22" max="23" width="12.25" style="2" customWidth="1"/>
    <col min="24" max="24" width="9.75" style="2" bestFit="1" customWidth="1"/>
    <col min="25" max="16384" width="8.75" style="2"/>
  </cols>
  <sheetData>
    <row r="1" spans="1:23" x14ac:dyDescent="0.2">
      <c r="A1" s="1" t="s">
        <v>43</v>
      </c>
    </row>
    <row r="2" spans="1:23" x14ac:dyDescent="0.2">
      <c r="A2" s="3" t="s">
        <v>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x14ac:dyDescent="0.2">
      <c r="A3" s="14" t="s">
        <v>12</v>
      </c>
      <c r="B3" s="7">
        <v>2000</v>
      </c>
      <c r="C3" s="7">
        <v>2001</v>
      </c>
      <c r="D3" s="7">
        <v>2002</v>
      </c>
      <c r="E3" s="7">
        <v>2003</v>
      </c>
      <c r="F3" s="7">
        <v>2004</v>
      </c>
      <c r="G3" s="7">
        <v>2005</v>
      </c>
      <c r="H3" s="7">
        <v>2006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  <c r="N3" s="7">
        <v>2012</v>
      </c>
      <c r="O3" s="7">
        <v>2013</v>
      </c>
      <c r="P3" s="7">
        <v>2014</v>
      </c>
      <c r="Q3" s="7">
        <v>2015</v>
      </c>
      <c r="R3" s="7">
        <v>2016</v>
      </c>
      <c r="S3" s="7">
        <v>2017</v>
      </c>
      <c r="T3" s="7">
        <v>2018</v>
      </c>
      <c r="U3" s="7">
        <v>2019</v>
      </c>
      <c r="V3" s="6"/>
      <c r="W3" s="6"/>
    </row>
    <row r="4" spans="1:23" x14ac:dyDescent="0.2">
      <c r="A4" s="3" t="s">
        <v>0</v>
      </c>
      <c r="B4" s="39">
        <v>86087278.622060418</v>
      </c>
      <c r="C4" s="39">
        <v>1431299082.6465027</v>
      </c>
      <c r="D4" s="39">
        <v>7400067671.0873318</v>
      </c>
      <c r="E4" s="39">
        <v>8326032663.9405069</v>
      </c>
      <c r="F4" s="39">
        <v>22994315855.469563</v>
      </c>
      <c r="G4" s="39">
        <v>8082210454.8641558</v>
      </c>
      <c r="H4" s="39">
        <v>79228375227.928421</v>
      </c>
      <c r="I4" s="39">
        <v>75907866529.287323</v>
      </c>
      <c r="J4" s="39">
        <v>157074232716.85443</v>
      </c>
      <c r="K4" s="39">
        <v>141998034594.20834</v>
      </c>
      <c r="L4" s="39">
        <v>67084500514.289513</v>
      </c>
      <c r="M4" s="39">
        <v>47423895080.985893</v>
      </c>
      <c r="N4" s="39">
        <v>56002994193.339333</v>
      </c>
      <c r="O4" s="39">
        <v>52238153569.279106</v>
      </c>
      <c r="P4" s="39">
        <v>165408442126.86264</v>
      </c>
      <c r="Q4" s="39">
        <v>105191007863.70978</v>
      </c>
      <c r="R4" s="39">
        <v>81924766266.868607</v>
      </c>
      <c r="S4" s="39">
        <v>73035850359.611328</v>
      </c>
      <c r="T4" s="39">
        <v>198815312315.77435</v>
      </c>
      <c r="U4" s="39">
        <v>243461219630.60422</v>
      </c>
      <c r="V4" s="8"/>
      <c r="W4" s="8"/>
    </row>
    <row r="5" spans="1:23" x14ac:dyDescent="0.2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8"/>
      <c r="W5" s="8"/>
    </row>
    <row r="6" spans="1:23" x14ac:dyDescent="0.2">
      <c r="A6" s="3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8"/>
      <c r="W6" s="8"/>
    </row>
    <row r="7" spans="1:23" x14ac:dyDescent="0.2">
      <c r="A7" s="9" t="s">
        <v>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8"/>
      <c r="W7" s="8"/>
    </row>
    <row r="8" spans="1:23" x14ac:dyDescent="0.2">
      <c r="A8" s="9" t="s">
        <v>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83934327410.187881</v>
      </c>
      <c r="H8" s="39">
        <v>0</v>
      </c>
      <c r="I8" s="39">
        <v>0</v>
      </c>
      <c r="J8" s="39">
        <v>24347805776.958382</v>
      </c>
      <c r="K8" s="39">
        <v>0</v>
      </c>
      <c r="L8" s="39">
        <v>0</v>
      </c>
      <c r="M8" s="39">
        <v>19190894482.728615</v>
      </c>
      <c r="N8" s="39">
        <v>0</v>
      </c>
      <c r="O8" s="39">
        <v>161892432685.59595</v>
      </c>
      <c r="P8" s="39">
        <v>42270397.623269483</v>
      </c>
      <c r="Q8" s="39">
        <v>61991178.210523695</v>
      </c>
      <c r="R8" s="39">
        <v>15285227.90092233</v>
      </c>
      <c r="S8" s="39">
        <v>0</v>
      </c>
      <c r="T8" s="39">
        <v>0</v>
      </c>
      <c r="U8" s="39">
        <v>140510369.07893804</v>
      </c>
      <c r="V8" s="8"/>
      <c r="W8" s="8"/>
    </row>
    <row r="9" spans="1:23" x14ac:dyDescent="0.2">
      <c r="A9" s="9" t="s">
        <v>4</v>
      </c>
      <c r="B9" s="39">
        <v>1369692320.7517462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134264920197.30083</v>
      </c>
      <c r="J9" s="39">
        <v>1217317245.4305882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159359407241.95728</v>
      </c>
      <c r="T9" s="39">
        <v>0</v>
      </c>
      <c r="U9" s="39">
        <v>0</v>
      </c>
      <c r="V9" s="8"/>
      <c r="W9" s="8"/>
    </row>
    <row r="10" spans="1:23" x14ac:dyDescent="0.2">
      <c r="A10" s="10" t="s">
        <v>5</v>
      </c>
      <c r="B10" s="41">
        <v>1369692320.7517462</v>
      </c>
      <c r="C10" s="41">
        <v>0</v>
      </c>
      <c r="D10" s="41">
        <v>0</v>
      </c>
      <c r="E10" s="41">
        <v>0</v>
      </c>
      <c r="F10" s="41">
        <v>0</v>
      </c>
      <c r="G10" s="41">
        <v>83934327410.187881</v>
      </c>
      <c r="H10" s="41">
        <v>0</v>
      </c>
      <c r="I10" s="41">
        <v>134264920197.30083</v>
      </c>
      <c r="J10" s="41">
        <v>25565123022.388969</v>
      </c>
      <c r="K10" s="41">
        <v>0</v>
      </c>
      <c r="L10" s="41">
        <v>0</v>
      </c>
      <c r="M10" s="41">
        <v>19190894482.728615</v>
      </c>
      <c r="N10" s="41">
        <v>0</v>
      </c>
      <c r="O10" s="41">
        <v>161892432685.59595</v>
      </c>
      <c r="P10" s="41">
        <v>42270397.623269483</v>
      </c>
      <c r="Q10" s="41">
        <v>61991178.210523695</v>
      </c>
      <c r="R10" s="41">
        <v>15285227.90092233</v>
      </c>
      <c r="S10" s="41">
        <v>159359407241.95728</v>
      </c>
      <c r="T10" s="41">
        <v>0</v>
      </c>
      <c r="U10" s="41">
        <v>140510369.07893804</v>
      </c>
    </row>
    <row r="11" spans="1:23" x14ac:dyDescent="0.2">
      <c r="A11" s="3" t="s">
        <v>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8"/>
      <c r="W11" s="8"/>
    </row>
    <row r="12" spans="1:23" x14ac:dyDescent="0.2">
      <c r="A12" s="9" t="s">
        <v>7</v>
      </c>
      <c r="B12" s="39">
        <v>24480516.727303773</v>
      </c>
      <c r="C12" s="39">
        <v>147781292.96384236</v>
      </c>
      <c r="D12" s="39">
        <v>43915435282.735939</v>
      </c>
      <c r="E12" s="39">
        <v>14575066927.338333</v>
      </c>
      <c r="F12" s="39">
        <v>11671832031.343388</v>
      </c>
      <c r="G12" s="39">
        <v>8716453132.5514221</v>
      </c>
      <c r="H12" s="39">
        <v>8040581771.2041359</v>
      </c>
      <c r="I12" s="39">
        <v>2748671446.2791429</v>
      </c>
      <c r="J12" s="39">
        <v>11745454550.222055</v>
      </c>
      <c r="K12" s="39">
        <v>25299481807.580814</v>
      </c>
      <c r="L12" s="39">
        <v>27749861801.499001</v>
      </c>
      <c r="M12" s="39">
        <v>33446484159.317162</v>
      </c>
      <c r="N12" s="39">
        <v>37910476641.604897</v>
      </c>
      <c r="O12" s="39">
        <v>17776651269.397121</v>
      </c>
      <c r="P12" s="39">
        <v>22402684943.432224</v>
      </c>
      <c r="Q12" s="39">
        <v>16376122969.534819</v>
      </c>
      <c r="R12" s="39">
        <v>14642084848.368011</v>
      </c>
      <c r="S12" s="39">
        <v>9052664174.9139767</v>
      </c>
      <c r="T12" s="39">
        <v>9160338725.5653076</v>
      </c>
      <c r="U12" s="39">
        <v>5932363533.2533798</v>
      </c>
      <c r="V12" s="8"/>
      <c r="W12" s="8"/>
    </row>
    <row r="13" spans="1:23" x14ac:dyDescent="0.2">
      <c r="A13" s="9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8"/>
      <c r="W13" s="8"/>
    </row>
    <row r="14" spans="1:23" x14ac:dyDescent="0.2">
      <c r="A14" s="9" t="s">
        <v>9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8663055276.8626442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8797900233.1753216</v>
      </c>
      <c r="T14" s="39">
        <v>0</v>
      </c>
      <c r="U14" s="39">
        <v>0</v>
      </c>
      <c r="V14" s="8"/>
      <c r="W14" s="8"/>
    </row>
    <row r="15" spans="1:23" x14ac:dyDescent="0.2">
      <c r="A15" s="9" t="s">
        <v>4</v>
      </c>
      <c r="B15" s="39">
        <v>0</v>
      </c>
      <c r="C15" s="39">
        <v>31125842.236732092</v>
      </c>
      <c r="D15" s="39">
        <v>464575696317.74249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8"/>
      <c r="W15" s="8"/>
    </row>
    <row r="16" spans="1:23" x14ac:dyDescent="0.2">
      <c r="A16" s="10" t="s">
        <v>10</v>
      </c>
      <c r="B16" s="41">
        <v>24480516.727303773</v>
      </c>
      <c r="C16" s="41">
        <v>178907135.20057446</v>
      </c>
      <c r="D16" s="41">
        <v>508491131600.47845</v>
      </c>
      <c r="E16" s="41">
        <v>14575066927.338333</v>
      </c>
      <c r="F16" s="41">
        <v>11671832031.343388</v>
      </c>
      <c r="G16" s="41">
        <v>8716453132.5514221</v>
      </c>
      <c r="H16" s="41">
        <v>8040581771.2041359</v>
      </c>
      <c r="I16" s="41">
        <v>2748671446.2791429</v>
      </c>
      <c r="J16" s="41">
        <v>11745454550.222055</v>
      </c>
      <c r="K16" s="41">
        <v>33962537084.443459</v>
      </c>
      <c r="L16" s="41">
        <v>27749861801.499001</v>
      </c>
      <c r="M16" s="41">
        <v>33446484159.317162</v>
      </c>
      <c r="N16" s="41">
        <v>37910476641.604897</v>
      </c>
      <c r="O16" s="41">
        <v>17776651269.397121</v>
      </c>
      <c r="P16" s="41">
        <v>22402684943.432224</v>
      </c>
      <c r="Q16" s="41">
        <v>16376122969.534819</v>
      </c>
      <c r="R16" s="41">
        <v>14642084848.368011</v>
      </c>
      <c r="S16" s="41">
        <v>17850564408.089298</v>
      </c>
      <c r="T16" s="41">
        <v>9160338725.5653076</v>
      </c>
      <c r="U16" s="41">
        <v>5932363533.2533798</v>
      </c>
    </row>
    <row r="17" spans="1:23" x14ac:dyDescent="0.2">
      <c r="A17" s="19" t="s">
        <v>16</v>
      </c>
      <c r="B17" s="41">
        <v>0</v>
      </c>
      <c r="C17" s="41">
        <v>6147675723.6414032</v>
      </c>
      <c r="D17" s="41">
        <v>509417096593.3316</v>
      </c>
      <c r="E17" s="41">
        <v>29243350118.86739</v>
      </c>
      <c r="F17" s="41">
        <v>-3240273369.2620192</v>
      </c>
      <c r="G17" s="41">
        <v>-4071709504.5721893</v>
      </c>
      <c r="H17" s="41">
        <v>4720073072.5630341</v>
      </c>
      <c r="I17" s="41">
        <v>-50349882563.454559</v>
      </c>
      <c r="J17" s="41">
        <v>-28895866594.813019</v>
      </c>
      <c r="K17" s="41">
        <v>-40950996995.47538</v>
      </c>
      <c r="L17" s="41">
        <v>8089256368.1953812</v>
      </c>
      <c r="M17" s="41">
        <v>22834688788.941986</v>
      </c>
      <c r="N17" s="41">
        <v>34145636017.54467</v>
      </c>
      <c r="O17" s="41">
        <v>-30945492858.615295</v>
      </c>
      <c r="P17" s="41">
        <v>-37857019717.343903</v>
      </c>
      <c r="Q17" s="41">
        <v>-6952109805.5168762</v>
      </c>
      <c r="R17" s="41">
        <v>5737883713.2098083</v>
      </c>
      <c r="S17" s="41">
        <v>-15729380877.704956</v>
      </c>
      <c r="T17" s="41">
        <v>53806246040.395172</v>
      </c>
      <c r="U17" s="41">
        <v>13304004032.141937</v>
      </c>
    </row>
    <row r="18" spans="1:23" x14ac:dyDescent="0.2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8"/>
      <c r="W18" s="8"/>
    </row>
    <row r="19" spans="1:23" x14ac:dyDescent="0.2">
      <c r="A19" s="11" t="s">
        <v>11</v>
      </c>
      <c r="B19" s="42">
        <v>1431299082.6465027</v>
      </c>
      <c r="C19" s="42">
        <v>7400067671.0873318</v>
      </c>
      <c r="D19" s="42">
        <v>8326032663.9405069</v>
      </c>
      <c r="E19" s="42">
        <v>22994315855.469563</v>
      </c>
      <c r="F19" s="42">
        <v>8082210454.8641558</v>
      </c>
      <c r="G19" s="42">
        <v>79228375227.928421</v>
      </c>
      <c r="H19" s="42">
        <v>75907866529.287323</v>
      </c>
      <c r="I19" s="42">
        <v>157074232716.85443</v>
      </c>
      <c r="J19" s="42">
        <v>141998034594.20834</v>
      </c>
      <c r="K19" s="42">
        <v>67084500514.289513</v>
      </c>
      <c r="L19" s="42">
        <v>47423895080.985893</v>
      </c>
      <c r="M19" s="42">
        <v>56002994193.339333</v>
      </c>
      <c r="N19" s="42">
        <v>52238153569.279106</v>
      </c>
      <c r="O19" s="42">
        <v>165408442126.86264</v>
      </c>
      <c r="P19" s="42">
        <v>105191007863.70978</v>
      </c>
      <c r="Q19" s="42">
        <v>81924766266.868607</v>
      </c>
      <c r="R19" s="42">
        <v>73035850359.611328</v>
      </c>
      <c r="S19" s="42">
        <v>198815312315.77435</v>
      </c>
      <c r="T19" s="42">
        <v>243461219630.60422</v>
      </c>
      <c r="U19" s="42">
        <v>250973370498.57172</v>
      </c>
      <c r="V19" s="8"/>
      <c r="W19" s="8"/>
    </row>
    <row r="20" spans="1:23" x14ac:dyDescent="0.2">
      <c r="A20" s="31" t="s">
        <v>25</v>
      </c>
    </row>
  </sheetData>
  <conditionalFormatting sqref="V5:W9 V11:W15 V18:W19">
    <cfRule type="cellIs" dxfId="176" priority="40" operator="lessThan">
      <formula>0</formula>
    </cfRule>
  </conditionalFormatting>
  <conditionalFormatting sqref="V4:W4">
    <cfRule type="cellIs" dxfId="175" priority="39" operator="lessThan">
      <formula>0</formula>
    </cfRule>
  </conditionalFormatting>
  <conditionalFormatting sqref="B2:U2">
    <cfRule type="containsText" dxfId="174" priority="33" operator="containsText" text="C">
      <formula>NOT(ISERROR(SEARCH("C",B2)))</formula>
    </cfRule>
    <cfRule type="containsText" dxfId="173" priority="34" operator="containsText" text="B">
      <formula>NOT(ISERROR(SEARCH("B",B2)))</formula>
    </cfRule>
    <cfRule type="containsText" dxfId="172" priority="35" operator="containsText" text="A">
      <formula>NOT(ISERROR(SEARCH("A",B2)))</formula>
    </cfRule>
  </conditionalFormatting>
  <conditionalFormatting sqref="B16:U16">
    <cfRule type="cellIs" dxfId="171" priority="29" operator="lessThan">
      <formula>0</formula>
    </cfRule>
  </conditionalFormatting>
  <conditionalFormatting sqref="B5:U6 B18:U18 B11:U11">
    <cfRule type="cellIs" dxfId="170" priority="31" operator="lessThan">
      <formula>0</formula>
    </cfRule>
  </conditionalFormatting>
  <conditionalFormatting sqref="B10:U10">
    <cfRule type="cellIs" dxfId="169" priority="30" operator="lessThan">
      <formula>0</formula>
    </cfRule>
  </conditionalFormatting>
  <conditionalFormatting sqref="B4:U4">
    <cfRule type="cellIs" dxfId="168" priority="28" operator="lessThan">
      <formula>0</formula>
    </cfRule>
  </conditionalFormatting>
  <conditionalFormatting sqref="B7:U9">
    <cfRule type="cellIs" dxfId="167" priority="27" operator="lessThan">
      <formula>0</formula>
    </cfRule>
  </conditionalFormatting>
  <conditionalFormatting sqref="B12:U15">
    <cfRule type="cellIs" dxfId="166" priority="26" operator="lessThan">
      <formula>0</formula>
    </cfRule>
  </conditionalFormatting>
  <conditionalFormatting sqref="B19:U19">
    <cfRule type="cellIs" dxfId="165" priority="25" operator="lessThan">
      <formula>0</formula>
    </cfRule>
  </conditionalFormatting>
  <pageMargins left="0.25" right="0.25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0"/>
  <sheetViews>
    <sheetView zoomScale="90" zoomScaleNormal="90" workbookViewId="0">
      <pane xSplit="1" ySplit="3" topLeftCell="B64" activePane="bottomRight" state="frozen"/>
      <selection activeCell="A87" sqref="A87"/>
      <selection pane="topRight" activeCell="A87" sqref="A87"/>
      <selection pane="bottomLeft" activeCell="A87" sqref="A87"/>
      <selection pane="bottomRight" activeCell="A86" sqref="A86"/>
    </sheetView>
  </sheetViews>
  <sheetFormatPr defaultColWidth="8.75" defaultRowHeight="12.75" x14ac:dyDescent="0.2"/>
  <cols>
    <col min="1" max="1" width="23.125" style="3" customWidth="1"/>
    <col min="2" max="21" width="19.375" style="3" customWidth="1"/>
    <col min="22" max="23" width="12.25" style="3" customWidth="1"/>
    <col min="24" max="24" width="9.75" style="3" bestFit="1" customWidth="1"/>
    <col min="25" max="16384" width="8.75" style="3"/>
  </cols>
  <sheetData>
    <row r="1" spans="1:23" x14ac:dyDescent="0.2">
      <c r="A1" s="44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3" x14ac:dyDescent="0.2">
      <c r="A2" s="3" t="s">
        <v>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x14ac:dyDescent="0.2">
      <c r="A3" s="6" t="s">
        <v>15</v>
      </c>
      <c r="B3" s="7">
        <v>2000</v>
      </c>
      <c r="C3" s="7">
        <v>2001</v>
      </c>
      <c r="D3" s="7">
        <v>2002</v>
      </c>
      <c r="E3" s="7">
        <v>2003</v>
      </c>
      <c r="F3" s="7">
        <v>2004</v>
      </c>
      <c r="G3" s="7">
        <v>2005</v>
      </c>
      <c r="H3" s="7">
        <v>2006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  <c r="N3" s="7">
        <v>2012</v>
      </c>
      <c r="O3" s="7">
        <v>2013</v>
      </c>
      <c r="P3" s="7">
        <v>2014</v>
      </c>
      <c r="Q3" s="7">
        <v>2015</v>
      </c>
      <c r="R3" s="7">
        <v>2016</v>
      </c>
      <c r="S3" s="7">
        <v>2017</v>
      </c>
      <c r="T3" s="7">
        <v>2018</v>
      </c>
      <c r="U3" s="7">
        <v>2019</v>
      </c>
      <c r="V3" s="6"/>
      <c r="W3" s="6"/>
    </row>
    <row r="4" spans="1:23" x14ac:dyDescent="0.2">
      <c r="A4" s="3" t="s">
        <v>0</v>
      </c>
      <c r="B4" s="39">
        <f>B25+B46+B67</f>
        <v>3592205900700</v>
      </c>
      <c r="C4" s="39">
        <f t="shared" ref="C4:U4" si="0">C25+C46+C67</f>
        <v>3591830000700</v>
      </c>
      <c r="D4" s="39">
        <f t="shared" si="0"/>
        <v>3586878730700</v>
      </c>
      <c r="E4" s="39">
        <f t="shared" si="0"/>
        <v>3524673763700</v>
      </c>
      <c r="F4" s="39">
        <f t="shared" si="0"/>
        <v>3429866939700</v>
      </c>
      <c r="G4" s="39">
        <f t="shared" si="0"/>
        <v>3342309689700</v>
      </c>
      <c r="H4" s="39">
        <f t="shared" si="0"/>
        <v>3226343447700</v>
      </c>
      <c r="I4" s="39">
        <f t="shared" si="0"/>
        <v>3118279202700</v>
      </c>
      <c r="J4" s="39">
        <f t="shared" si="0"/>
        <v>2987658163700</v>
      </c>
      <c r="K4" s="39">
        <f t="shared" si="0"/>
        <v>2850712305700</v>
      </c>
      <c r="L4" s="39">
        <f t="shared" si="0"/>
        <v>2712682514700</v>
      </c>
      <c r="M4" s="39">
        <f t="shared" si="0"/>
        <v>2582674058700</v>
      </c>
      <c r="N4" s="39">
        <f t="shared" si="0"/>
        <v>2442306513700</v>
      </c>
      <c r="O4" s="39">
        <f t="shared" si="0"/>
        <v>2307743310700</v>
      </c>
      <c r="P4" s="39">
        <f t="shared" si="0"/>
        <v>2183799018700</v>
      </c>
      <c r="Q4" s="39">
        <f t="shared" si="0"/>
        <v>2053447836700</v>
      </c>
      <c r="R4" s="39">
        <f t="shared" si="0"/>
        <v>1930906397700</v>
      </c>
      <c r="S4" s="39">
        <f t="shared" si="0"/>
        <v>1790390214700</v>
      </c>
      <c r="T4" s="39">
        <f t="shared" si="0"/>
        <v>1661133143700</v>
      </c>
      <c r="U4" s="39">
        <f t="shared" si="0"/>
        <v>1510329023700</v>
      </c>
      <c r="V4" s="8"/>
      <c r="W4" s="8"/>
    </row>
    <row r="5" spans="1:23" x14ac:dyDescent="0.2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8"/>
      <c r="W5" s="8"/>
    </row>
    <row r="6" spans="1:23" x14ac:dyDescent="0.2">
      <c r="A6" s="3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8"/>
      <c r="W6" s="8"/>
    </row>
    <row r="7" spans="1:23" x14ac:dyDescent="0.2">
      <c r="A7" s="9" t="s">
        <v>2</v>
      </c>
      <c r="B7" s="39">
        <f t="shared" ref="B7:U7" si="1">B28+B49+B70</f>
        <v>0</v>
      </c>
      <c r="C7" s="39">
        <f t="shared" si="1"/>
        <v>0</v>
      </c>
      <c r="D7" s="39">
        <f t="shared" si="1"/>
        <v>0</v>
      </c>
      <c r="E7" s="39">
        <f t="shared" si="1"/>
        <v>0</v>
      </c>
      <c r="F7" s="39">
        <f t="shared" si="1"/>
        <v>0</v>
      </c>
      <c r="G7" s="39">
        <f t="shared" si="1"/>
        <v>0</v>
      </c>
      <c r="H7" s="39">
        <f t="shared" si="1"/>
        <v>0</v>
      </c>
      <c r="I7" s="39">
        <f t="shared" si="1"/>
        <v>0</v>
      </c>
      <c r="J7" s="39">
        <f t="shared" si="1"/>
        <v>0</v>
      </c>
      <c r="K7" s="39">
        <f t="shared" si="1"/>
        <v>0</v>
      </c>
      <c r="L7" s="39">
        <f t="shared" si="1"/>
        <v>0</v>
      </c>
      <c r="M7" s="39">
        <f t="shared" si="1"/>
        <v>0</v>
      </c>
      <c r="N7" s="39">
        <f t="shared" si="1"/>
        <v>0</v>
      </c>
      <c r="O7" s="39">
        <f t="shared" si="1"/>
        <v>0</v>
      </c>
      <c r="P7" s="39">
        <f t="shared" si="1"/>
        <v>0</v>
      </c>
      <c r="Q7" s="39">
        <f t="shared" si="1"/>
        <v>0</v>
      </c>
      <c r="R7" s="39">
        <f t="shared" si="1"/>
        <v>0</v>
      </c>
      <c r="S7" s="39">
        <f t="shared" si="1"/>
        <v>9240000000</v>
      </c>
      <c r="T7" s="39">
        <f t="shared" si="1"/>
        <v>0</v>
      </c>
      <c r="U7" s="39">
        <f t="shared" si="1"/>
        <v>0</v>
      </c>
      <c r="V7" s="8"/>
      <c r="W7" s="8"/>
    </row>
    <row r="8" spans="1:23" x14ac:dyDescent="0.2">
      <c r="A8" s="9" t="s">
        <v>3</v>
      </c>
      <c r="B8" s="39">
        <f t="shared" ref="B8:U8" si="2">B29+B50+B71</f>
        <v>0</v>
      </c>
      <c r="C8" s="39">
        <f t="shared" si="2"/>
        <v>0</v>
      </c>
      <c r="D8" s="39">
        <f t="shared" si="2"/>
        <v>0</v>
      </c>
      <c r="E8" s="39">
        <f t="shared" si="2"/>
        <v>0</v>
      </c>
      <c r="F8" s="39">
        <f t="shared" si="2"/>
        <v>0</v>
      </c>
      <c r="G8" s="39">
        <f t="shared" si="2"/>
        <v>0</v>
      </c>
      <c r="H8" s="39">
        <f t="shared" si="2"/>
        <v>542220000</v>
      </c>
      <c r="I8" s="39">
        <f t="shared" si="2"/>
        <v>19800000</v>
      </c>
      <c r="J8" s="39">
        <f t="shared" si="2"/>
        <v>126630000</v>
      </c>
      <c r="K8" s="39">
        <f t="shared" si="2"/>
        <v>0</v>
      </c>
      <c r="L8" s="39">
        <f t="shared" si="2"/>
        <v>0</v>
      </c>
      <c r="M8" s="39">
        <f t="shared" si="2"/>
        <v>0</v>
      </c>
      <c r="N8" s="39">
        <f t="shared" si="2"/>
        <v>4000</v>
      </c>
      <c r="O8" s="39">
        <f t="shared" si="2"/>
        <v>0</v>
      </c>
      <c r="P8" s="39">
        <f t="shared" si="2"/>
        <v>3000</v>
      </c>
      <c r="Q8" s="39">
        <f t="shared" si="2"/>
        <v>0</v>
      </c>
      <c r="R8" s="39">
        <f t="shared" si="2"/>
        <v>0</v>
      </c>
      <c r="S8" s="39">
        <f t="shared" si="2"/>
        <v>0</v>
      </c>
      <c r="T8" s="39">
        <f t="shared" si="2"/>
        <v>0</v>
      </c>
      <c r="U8" s="39">
        <f t="shared" si="2"/>
        <v>0</v>
      </c>
      <c r="V8" s="8"/>
      <c r="W8" s="8"/>
    </row>
    <row r="9" spans="1:23" x14ac:dyDescent="0.2">
      <c r="A9" s="9" t="s">
        <v>4</v>
      </c>
      <c r="B9" s="39">
        <f t="shared" ref="B9:U9" si="3">B30+B51+B72</f>
        <v>3227000000700</v>
      </c>
      <c r="C9" s="39">
        <f t="shared" si="3"/>
        <v>0</v>
      </c>
      <c r="D9" s="39">
        <f t="shared" si="3"/>
        <v>0</v>
      </c>
      <c r="E9" s="39">
        <f t="shared" si="3"/>
        <v>0</v>
      </c>
      <c r="F9" s="39">
        <f t="shared" si="3"/>
        <v>0</v>
      </c>
      <c r="G9" s="39">
        <f t="shared" si="3"/>
        <v>0</v>
      </c>
      <c r="H9" s="39">
        <f t="shared" si="3"/>
        <v>0</v>
      </c>
      <c r="I9" s="39">
        <f t="shared" si="3"/>
        <v>0</v>
      </c>
      <c r="J9" s="39">
        <f t="shared" si="3"/>
        <v>0</v>
      </c>
      <c r="K9" s="39">
        <f t="shared" si="3"/>
        <v>0</v>
      </c>
      <c r="L9" s="39">
        <f t="shared" si="3"/>
        <v>0</v>
      </c>
      <c r="M9" s="39">
        <f t="shared" si="3"/>
        <v>700000000</v>
      </c>
      <c r="N9" s="39">
        <f t="shared" si="3"/>
        <v>0</v>
      </c>
      <c r="O9" s="39">
        <f t="shared" si="3"/>
        <v>0</v>
      </c>
      <c r="P9" s="39">
        <f t="shared" si="3"/>
        <v>0</v>
      </c>
      <c r="Q9" s="39">
        <f t="shared" si="3"/>
        <v>499010000</v>
      </c>
      <c r="R9" s="39">
        <f t="shared" si="3"/>
        <v>0</v>
      </c>
      <c r="S9" s="39">
        <f t="shared" si="3"/>
        <v>0</v>
      </c>
      <c r="T9" s="39">
        <f t="shared" si="3"/>
        <v>0</v>
      </c>
      <c r="U9" s="39">
        <f t="shared" si="3"/>
        <v>0</v>
      </c>
      <c r="V9" s="8"/>
      <c r="W9" s="8"/>
    </row>
    <row r="10" spans="1:23" x14ac:dyDescent="0.2">
      <c r="A10" s="10" t="s">
        <v>5</v>
      </c>
      <c r="B10" s="41">
        <f>SUM(B7:B9)</f>
        <v>3227000000700</v>
      </c>
      <c r="C10" s="41">
        <f t="shared" ref="C10:U10" si="4">SUM(C7:C9)</f>
        <v>0</v>
      </c>
      <c r="D10" s="41">
        <f t="shared" si="4"/>
        <v>0</v>
      </c>
      <c r="E10" s="41">
        <f t="shared" si="4"/>
        <v>0</v>
      </c>
      <c r="F10" s="41">
        <f t="shared" si="4"/>
        <v>0</v>
      </c>
      <c r="G10" s="41">
        <f t="shared" si="4"/>
        <v>0</v>
      </c>
      <c r="H10" s="41">
        <f t="shared" si="4"/>
        <v>542220000</v>
      </c>
      <c r="I10" s="41">
        <f t="shared" si="4"/>
        <v>19800000</v>
      </c>
      <c r="J10" s="41">
        <f t="shared" si="4"/>
        <v>126630000</v>
      </c>
      <c r="K10" s="41">
        <f t="shared" si="4"/>
        <v>0</v>
      </c>
      <c r="L10" s="41">
        <f t="shared" si="4"/>
        <v>0</v>
      </c>
      <c r="M10" s="41">
        <f t="shared" si="4"/>
        <v>700000000</v>
      </c>
      <c r="N10" s="41">
        <f t="shared" si="4"/>
        <v>4000</v>
      </c>
      <c r="O10" s="41">
        <f t="shared" si="4"/>
        <v>0</v>
      </c>
      <c r="P10" s="41">
        <f t="shared" si="4"/>
        <v>3000</v>
      </c>
      <c r="Q10" s="41">
        <f t="shared" si="4"/>
        <v>499010000</v>
      </c>
      <c r="R10" s="41">
        <f t="shared" si="4"/>
        <v>0</v>
      </c>
      <c r="S10" s="41">
        <f t="shared" si="4"/>
        <v>9240000000</v>
      </c>
      <c r="T10" s="41">
        <f t="shared" si="4"/>
        <v>0</v>
      </c>
      <c r="U10" s="41">
        <f t="shared" si="4"/>
        <v>0</v>
      </c>
    </row>
    <row r="11" spans="1:23" x14ac:dyDescent="0.2">
      <c r="A11" s="3" t="s">
        <v>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8"/>
      <c r="W11" s="8"/>
    </row>
    <row r="12" spans="1:23" x14ac:dyDescent="0.2">
      <c r="A12" s="9" t="s">
        <v>7</v>
      </c>
      <c r="B12" s="39">
        <f t="shared" ref="B12:U12" si="5">B33+B54+B75</f>
        <v>375900000</v>
      </c>
      <c r="C12" s="39">
        <f t="shared" si="5"/>
        <v>4951270000</v>
      </c>
      <c r="D12" s="39">
        <f t="shared" si="5"/>
        <v>62204967000</v>
      </c>
      <c r="E12" s="39">
        <f t="shared" si="5"/>
        <v>94806824000</v>
      </c>
      <c r="F12" s="39">
        <f t="shared" si="5"/>
        <v>87557250000</v>
      </c>
      <c r="G12" s="39">
        <f t="shared" si="5"/>
        <v>115966242000</v>
      </c>
      <c r="H12" s="39">
        <f t="shared" si="5"/>
        <v>108606465000</v>
      </c>
      <c r="I12" s="39">
        <f t="shared" si="5"/>
        <v>130210839000</v>
      </c>
      <c r="J12" s="39">
        <f t="shared" si="5"/>
        <v>137072488000</v>
      </c>
      <c r="K12" s="39">
        <f t="shared" si="5"/>
        <v>138029791000</v>
      </c>
      <c r="L12" s="39">
        <f t="shared" si="5"/>
        <v>130008456000</v>
      </c>
      <c r="M12" s="39">
        <f t="shared" si="5"/>
        <v>140367545000</v>
      </c>
      <c r="N12" s="39">
        <f t="shared" si="5"/>
        <v>134563207000</v>
      </c>
      <c r="O12" s="39">
        <f t="shared" si="5"/>
        <v>123944284000</v>
      </c>
      <c r="P12" s="39">
        <f t="shared" si="5"/>
        <v>130351185000</v>
      </c>
      <c r="Q12" s="39">
        <f t="shared" si="5"/>
        <v>122541439000</v>
      </c>
      <c r="R12" s="39">
        <f t="shared" si="5"/>
        <v>140516183000</v>
      </c>
      <c r="S12" s="39">
        <f t="shared" si="5"/>
        <v>138497071000</v>
      </c>
      <c r="T12" s="39">
        <f t="shared" si="5"/>
        <v>150804120000</v>
      </c>
      <c r="U12" s="39">
        <f t="shared" si="5"/>
        <v>155690472000</v>
      </c>
      <c r="V12" s="8"/>
      <c r="W12" s="8"/>
    </row>
    <row r="13" spans="1:23" x14ac:dyDescent="0.2">
      <c r="A13" s="9" t="s">
        <v>8</v>
      </c>
      <c r="B13" s="39">
        <f t="shared" ref="B13:U13" si="6">B34+B55+B76</f>
        <v>0</v>
      </c>
      <c r="C13" s="39">
        <f t="shared" si="6"/>
        <v>0</v>
      </c>
      <c r="D13" s="39">
        <f t="shared" si="6"/>
        <v>0</v>
      </c>
      <c r="E13" s="39">
        <f t="shared" si="6"/>
        <v>0</v>
      </c>
      <c r="F13" s="39">
        <f t="shared" si="6"/>
        <v>0</v>
      </c>
      <c r="G13" s="39">
        <f t="shared" si="6"/>
        <v>0</v>
      </c>
      <c r="H13" s="39">
        <f t="shared" si="6"/>
        <v>0</v>
      </c>
      <c r="I13" s="39">
        <f t="shared" si="6"/>
        <v>0</v>
      </c>
      <c r="J13" s="39">
        <f t="shared" si="6"/>
        <v>0</v>
      </c>
      <c r="K13" s="39">
        <f t="shared" si="6"/>
        <v>0</v>
      </c>
      <c r="L13" s="39">
        <f t="shared" si="6"/>
        <v>0</v>
      </c>
      <c r="M13" s="39">
        <f t="shared" si="6"/>
        <v>0</v>
      </c>
      <c r="N13" s="39">
        <f t="shared" si="6"/>
        <v>0</v>
      </c>
      <c r="O13" s="39">
        <f t="shared" si="6"/>
        <v>0</v>
      </c>
      <c r="P13" s="39">
        <f t="shared" si="6"/>
        <v>0</v>
      </c>
      <c r="Q13" s="39">
        <f t="shared" si="6"/>
        <v>0</v>
      </c>
      <c r="R13" s="39">
        <f t="shared" si="6"/>
        <v>0</v>
      </c>
      <c r="S13" s="39">
        <f t="shared" si="6"/>
        <v>0</v>
      </c>
      <c r="T13" s="39">
        <f t="shared" si="6"/>
        <v>0</v>
      </c>
      <c r="U13" s="39">
        <f t="shared" si="6"/>
        <v>0</v>
      </c>
      <c r="V13" s="8"/>
      <c r="W13" s="8"/>
    </row>
    <row r="14" spans="1:23" x14ac:dyDescent="0.2">
      <c r="A14" s="9" t="s">
        <v>9</v>
      </c>
      <c r="B14" s="39">
        <f t="shared" ref="B14:U14" si="7">B35+B56+B77</f>
        <v>0</v>
      </c>
      <c r="C14" s="39">
        <f t="shared" si="7"/>
        <v>0</v>
      </c>
      <c r="D14" s="39">
        <f t="shared" si="7"/>
        <v>0</v>
      </c>
      <c r="E14" s="39">
        <f t="shared" si="7"/>
        <v>0</v>
      </c>
      <c r="F14" s="39">
        <f t="shared" si="7"/>
        <v>0</v>
      </c>
      <c r="G14" s="39">
        <f t="shared" si="7"/>
        <v>0</v>
      </c>
      <c r="H14" s="39">
        <f t="shared" si="7"/>
        <v>0</v>
      </c>
      <c r="I14" s="39">
        <f t="shared" si="7"/>
        <v>430000000</v>
      </c>
      <c r="J14" s="39">
        <f t="shared" si="7"/>
        <v>0</v>
      </c>
      <c r="K14" s="39">
        <f t="shared" si="7"/>
        <v>0</v>
      </c>
      <c r="L14" s="39">
        <f t="shared" si="7"/>
        <v>0</v>
      </c>
      <c r="M14" s="39">
        <f t="shared" si="7"/>
        <v>0</v>
      </c>
      <c r="N14" s="39">
        <f t="shared" si="7"/>
        <v>0</v>
      </c>
      <c r="O14" s="39">
        <f t="shared" si="7"/>
        <v>8000</v>
      </c>
      <c r="P14" s="39">
        <f t="shared" si="7"/>
        <v>0</v>
      </c>
      <c r="Q14" s="39">
        <f t="shared" si="7"/>
        <v>0</v>
      </c>
      <c r="R14" s="39">
        <f t="shared" si="7"/>
        <v>0</v>
      </c>
      <c r="S14" s="39">
        <f t="shared" si="7"/>
        <v>0</v>
      </c>
      <c r="T14" s="39">
        <f t="shared" si="7"/>
        <v>0</v>
      </c>
      <c r="U14" s="39">
        <f t="shared" si="7"/>
        <v>0</v>
      </c>
      <c r="V14" s="8"/>
      <c r="W14" s="8"/>
    </row>
    <row r="15" spans="1:23" x14ac:dyDescent="0.2">
      <c r="A15" s="9" t="s">
        <v>4</v>
      </c>
      <c r="B15" s="39">
        <f t="shared" ref="B15:U15" si="8">B36+B57+B78</f>
        <v>3227000000700</v>
      </c>
      <c r="C15" s="39">
        <f t="shared" si="8"/>
        <v>0</v>
      </c>
      <c r="D15" s="39">
        <f t="shared" si="8"/>
        <v>0</v>
      </c>
      <c r="E15" s="39">
        <f t="shared" si="8"/>
        <v>0</v>
      </c>
      <c r="F15" s="39">
        <f t="shared" si="8"/>
        <v>0</v>
      </c>
      <c r="G15" s="39">
        <f t="shared" si="8"/>
        <v>0</v>
      </c>
      <c r="H15" s="39">
        <f t="shared" si="8"/>
        <v>0</v>
      </c>
      <c r="I15" s="39">
        <f t="shared" si="8"/>
        <v>0</v>
      </c>
      <c r="J15" s="39">
        <f t="shared" si="8"/>
        <v>0</v>
      </c>
      <c r="K15" s="39">
        <f t="shared" si="8"/>
        <v>0</v>
      </c>
      <c r="L15" s="39">
        <f t="shared" si="8"/>
        <v>0</v>
      </c>
      <c r="M15" s="39">
        <f t="shared" si="8"/>
        <v>700000000</v>
      </c>
      <c r="N15" s="39">
        <f t="shared" si="8"/>
        <v>0</v>
      </c>
      <c r="O15" s="39">
        <f t="shared" si="8"/>
        <v>0</v>
      </c>
      <c r="P15" s="39">
        <f t="shared" si="8"/>
        <v>0</v>
      </c>
      <c r="Q15" s="39">
        <f t="shared" si="8"/>
        <v>499010000</v>
      </c>
      <c r="R15" s="39">
        <f t="shared" si="8"/>
        <v>0</v>
      </c>
      <c r="S15" s="39">
        <f t="shared" si="8"/>
        <v>0</v>
      </c>
      <c r="T15" s="39">
        <f t="shared" si="8"/>
        <v>0</v>
      </c>
      <c r="U15" s="39">
        <f t="shared" si="8"/>
        <v>0</v>
      </c>
      <c r="V15" s="8"/>
      <c r="W15" s="8"/>
    </row>
    <row r="16" spans="1:23" x14ac:dyDescent="0.2">
      <c r="A16" s="10" t="s">
        <v>10</v>
      </c>
      <c r="B16" s="41">
        <f>SUM(B12:B15)</f>
        <v>3227375900700</v>
      </c>
      <c r="C16" s="41">
        <f t="shared" ref="C16:U16" si="9">SUM(C12:C15)</f>
        <v>4951270000</v>
      </c>
      <c r="D16" s="41">
        <f t="shared" si="9"/>
        <v>62204967000</v>
      </c>
      <c r="E16" s="41">
        <f t="shared" si="9"/>
        <v>94806824000</v>
      </c>
      <c r="F16" s="41">
        <f t="shared" si="9"/>
        <v>87557250000</v>
      </c>
      <c r="G16" s="41">
        <f t="shared" si="9"/>
        <v>115966242000</v>
      </c>
      <c r="H16" s="41">
        <f t="shared" si="9"/>
        <v>108606465000</v>
      </c>
      <c r="I16" s="41">
        <f t="shared" si="9"/>
        <v>130640839000</v>
      </c>
      <c r="J16" s="41">
        <f t="shared" si="9"/>
        <v>137072488000</v>
      </c>
      <c r="K16" s="41">
        <f t="shared" si="9"/>
        <v>138029791000</v>
      </c>
      <c r="L16" s="41">
        <f t="shared" si="9"/>
        <v>130008456000</v>
      </c>
      <c r="M16" s="41">
        <f t="shared" si="9"/>
        <v>141067545000</v>
      </c>
      <c r="N16" s="41">
        <f t="shared" si="9"/>
        <v>134563207000</v>
      </c>
      <c r="O16" s="41">
        <f t="shared" si="9"/>
        <v>123944292000</v>
      </c>
      <c r="P16" s="41">
        <f t="shared" si="9"/>
        <v>130351185000</v>
      </c>
      <c r="Q16" s="41">
        <f t="shared" si="9"/>
        <v>123040449000</v>
      </c>
      <c r="R16" s="41">
        <f t="shared" si="9"/>
        <v>140516183000</v>
      </c>
      <c r="S16" s="41">
        <f t="shared" si="9"/>
        <v>138497071000</v>
      </c>
      <c r="T16" s="41">
        <f t="shared" si="9"/>
        <v>150804120000</v>
      </c>
      <c r="U16" s="41">
        <f t="shared" si="9"/>
        <v>155690472000</v>
      </c>
    </row>
    <row r="17" spans="1:23" x14ac:dyDescent="0.2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8"/>
      <c r="W17" s="8"/>
    </row>
    <row r="18" spans="1:23" x14ac:dyDescent="0.2">
      <c r="A18" s="11" t="s">
        <v>11</v>
      </c>
      <c r="B18" s="42">
        <f>B39+B60+B81</f>
        <v>3591830000700</v>
      </c>
      <c r="C18" s="42">
        <f t="shared" ref="C18:U18" si="10">C39+C60+C81</f>
        <v>3586878730700</v>
      </c>
      <c r="D18" s="42">
        <f t="shared" si="10"/>
        <v>3524673763700</v>
      </c>
      <c r="E18" s="42">
        <f t="shared" si="10"/>
        <v>3429866939700</v>
      </c>
      <c r="F18" s="42">
        <f t="shared" si="10"/>
        <v>3342309689700</v>
      </c>
      <c r="G18" s="42">
        <f t="shared" si="10"/>
        <v>3226343447700</v>
      </c>
      <c r="H18" s="42">
        <f t="shared" si="10"/>
        <v>3118279202700</v>
      </c>
      <c r="I18" s="42">
        <f t="shared" si="10"/>
        <v>2987658163700</v>
      </c>
      <c r="J18" s="42">
        <f t="shared" si="10"/>
        <v>2850712305700</v>
      </c>
      <c r="K18" s="42">
        <f t="shared" si="10"/>
        <v>2712682514700</v>
      </c>
      <c r="L18" s="42">
        <f t="shared" si="10"/>
        <v>2582674058700</v>
      </c>
      <c r="M18" s="42">
        <f t="shared" si="10"/>
        <v>2442306513700</v>
      </c>
      <c r="N18" s="42">
        <f t="shared" si="10"/>
        <v>2307743310700</v>
      </c>
      <c r="O18" s="42">
        <f t="shared" si="10"/>
        <v>2183799018700</v>
      </c>
      <c r="P18" s="42">
        <f t="shared" si="10"/>
        <v>2053447836700</v>
      </c>
      <c r="Q18" s="42">
        <f t="shared" si="10"/>
        <v>1930906397700</v>
      </c>
      <c r="R18" s="42">
        <f t="shared" si="10"/>
        <v>1790390214700</v>
      </c>
      <c r="S18" s="42">
        <f t="shared" si="10"/>
        <v>1661133143700</v>
      </c>
      <c r="T18" s="42">
        <f t="shared" si="10"/>
        <v>1510329023700</v>
      </c>
      <c r="U18" s="42">
        <f t="shared" si="10"/>
        <v>1354638551700</v>
      </c>
      <c r="V18" s="8"/>
      <c r="W18" s="8"/>
    </row>
    <row r="19" spans="1:23" x14ac:dyDescent="0.2">
      <c r="A19" s="31" t="s">
        <v>25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3" x14ac:dyDescent="0.2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3" x14ac:dyDescent="0.2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3" x14ac:dyDescent="0.2">
      <c r="A22" s="44" t="s">
        <v>46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3" x14ac:dyDescent="0.2">
      <c r="A23" s="3" t="s">
        <v>44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3" x14ac:dyDescent="0.2">
      <c r="A24" s="14" t="s">
        <v>12</v>
      </c>
      <c r="B24" s="7">
        <v>2000</v>
      </c>
      <c r="C24" s="7">
        <v>2001</v>
      </c>
      <c r="D24" s="7">
        <v>2002</v>
      </c>
      <c r="E24" s="7">
        <v>2003</v>
      </c>
      <c r="F24" s="7">
        <v>2004</v>
      </c>
      <c r="G24" s="7">
        <v>2005</v>
      </c>
      <c r="H24" s="7">
        <v>2006</v>
      </c>
      <c r="I24" s="7">
        <v>2007</v>
      </c>
      <c r="J24" s="7">
        <v>2008</v>
      </c>
      <c r="K24" s="7">
        <v>2009</v>
      </c>
      <c r="L24" s="7">
        <v>2010</v>
      </c>
      <c r="M24" s="7">
        <v>2011</v>
      </c>
      <c r="N24" s="7">
        <v>2012</v>
      </c>
      <c r="O24" s="7">
        <v>2013</v>
      </c>
      <c r="P24" s="7">
        <v>2014</v>
      </c>
      <c r="Q24" s="7">
        <v>2015</v>
      </c>
      <c r="R24" s="7">
        <v>2016</v>
      </c>
      <c r="S24" s="7">
        <v>2017</v>
      </c>
      <c r="T24" s="7">
        <v>2018</v>
      </c>
      <c r="U24" s="7">
        <v>2019</v>
      </c>
      <c r="V24" s="6"/>
      <c r="W24" s="6"/>
    </row>
    <row r="25" spans="1:23" x14ac:dyDescent="0.2">
      <c r="A25" s="3" t="s">
        <v>0</v>
      </c>
      <c r="B25" s="39">
        <v>1375900000</v>
      </c>
      <c r="C25" s="39">
        <v>3228000000700</v>
      </c>
      <c r="D25" s="39">
        <v>3223048730700</v>
      </c>
      <c r="E25" s="39">
        <v>3160843763700</v>
      </c>
      <c r="F25" s="39">
        <v>3066036939700</v>
      </c>
      <c r="G25" s="39">
        <v>2978479689700</v>
      </c>
      <c r="H25" s="39">
        <v>2862513447700</v>
      </c>
      <c r="I25" s="39">
        <v>2754449202700</v>
      </c>
      <c r="J25" s="39">
        <v>2624258163700</v>
      </c>
      <c r="K25" s="39">
        <v>2487312305700</v>
      </c>
      <c r="L25" s="39">
        <v>2349282514700</v>
      </c>
      <c r="M25" s="39">
        <v>2219274058700</v>
      </c>
      <c r="N25" s="39">
        <v>2079606513700</v>
      </c>
      <c r="O25" s="39">
        <v>1945043310700</v>
      </c>
      <c r="P25" s="39">
        <v>1821099018700</v>
      </c>
      <c r="Q25" s="39">
        <v>1690747836700</v>
      </c>
      <c r="R25" s="39">
        <v>1567707387700</v>
      </c>
      <c r="S25" s="39">
        <v>1427191204700</v>
      </c>
      <c r="T25" s="39">
        <v>1288694133700</v>
      </c>
      <c r="U25" s="39">
        <v>1137890013700</v>
      </c>
      <c r="V25" s="8"/>
      <c r="W25" s="8"/>
    </row>
    <row r="26" spans="1:23" x14ac:dyDescent="0.2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8"/>
      <c r="W26" s="8"/>
    </row>
    <row r="27" spans="1:23" x14ac:dyDescent="0.2">
      <c r="A27" s="3" t="s">
        <v>1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8"/>
      <c r="W27" s="8"/>
    </row>
    <row r="28" spans="1:23" x14ac:dyDescent="0.2">
      <c r="A28" s="9" t="s">
        <v>2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8"/>
      <c r="W28" s="8"/>
    </row>
    <row r="29" spans="1:23" x14ac:dyDescent="0.2">
      <c r="A29" s="9" t="s">
        <v>3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542220000</v>
      </c>
      <c r="I29" s="39">
        <v>19800000</v>
      </c>
      <c r="J29" s="39">
        <v>126630000</v>
      </c>
      <c r="K29" s="39">
        <v>0</v>
      </c>
      <c r="L29" s="39">
        <v>0</v>
      </c>
      <c r="M29" s="39">
        <v>0</v>
      </c>
      <c r="N29" s="39">
        <v>4000</v>
      </c>
      <c r="O29" s="39">
        <v>0</v>
      </c>
      <c r="P29" s="39">
        <v>3000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8"/>
      <c r="W29" s="8"/>
    </row>
    <row r="30" spans="1:23" x14ac:dyDescent="0.2">
      <c r="A30" s="9" t="s">
        <v>4</v>
      </c>
      <c r="B30" s="39">
        <v>3227000000700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700000000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8"/>
      <c r="W30" s="8"/>
    </row>
    <row r="31" spans="1:23" x14ac:dyDescent="0.2">
      <c r="A31" s="10" t="s">
        <v>5</v>
      </c>
      <c r="B31" s="41">
        <v>3227000000700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542220000</v>
      </c>
      <c r="I31" s="41">
        <v>19800000</v>
      </c>
      <c r="J31" s="41">
        <v>126630000</v>
      </c>
      <c r="K31" s="41">
        <v>0</v>
      </c>
      <c r="L31" s="41">
        <v>0</v>
      </c>
      <c r="M31" s="41">
        <v>700000000</v>
      </c>
      <c r="N31" s="41">
        <v>4000</v>
      </c>
      <c r="O31" s="41">
        <v>0</v>
      </c>
      <c r="P31" s="41">
        <v>3000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</row>
    <row r="32" spans="1:23" x14ac:dyDescent="0.2">
      <c r="A32" s="3" t="s">
        <v>6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8"/>
      <c r="W32" s="8"/>
    </row>
    <row r="33" spans="1:23" x14ac:dyDescent="0.2">
      <c r="A33" s="9" t="s">
        <v>7</v>
      </c>
      <c r="B33" s="39">
        <v>375900000</v>
      </c>
      <c r="C33" s="39">
        <v>4951270000</v>
      </c>
      <c r="D33" s="39">
        <v>62204967000</v>
      </c>
      <c r="E33" s="39">
        <v>94806824000</v>
      </c>
      <c r="F33" s="39">
        <v>87557250000</v>
      </c>
      <c r="G33" s="39">
        <v>115966242000</v>
      </c>
      <c r="H33" s="39">
        <v>108606465000</v>
      </c>
      <c r="I33" s="39">
        <v>130210839000</v>
      </c>
      <c r="J33" s="39">
        <v>137072488000</v>
      </c>
      <c r="K33" s="39">
        <v>138029791000</v>
      </c>
      <c r="L33" s="39">
        <v>130008456000</v>
      </c>
      <c r="M33" s="39">
        <v>140367545000</v>
      </c>
      <c r="N33" s="39">
        <v>134563207000</v>
      </c>
      <c r="O33" s="39">
        <v>123944284000</v>
      </c>
      <c r="P33" s="39">
        <v>130351185000</v>
      </c>
      <c r="Q33" s="39">
        <v>122541439000</v>
      </c>
      <c r="R33" s="39">
        <v>140516183000</v>
      </c>
      <c r="S33" s="39">
        <v>138497071000</v>
      </c>
      <c r="T33" s="39">
        <v>150804120000</v>
      </c>
      <c r="U33" s="39">
        <v>155690472000</v>
      </c>
      <c r="V33" s="8"/>
      <c r="W33" s="8"/>
    </row>
    <row r="34" spans="1:23" x14ac:dyDescent="0.2">
      <c r="A34" s="9" t="s">
        <v>8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8"/>
      <c r="W34" s="8"/>
    </row>
    <row r="35" spans="1:23" x14ac:dyDescent="0.2">
      <c r="A35" s="9" t="s">
        <v>9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8000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8"/>
      <c r="W35" s="8"/>
    </row>
    <row r="36" spans="1:23" x14ac:dyDescent="0.2">
      <c r="A36" s="9" t="s">
        <v>4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499010000</v>
      </c>
      <c r="R36" s="39">
        <v>0</v>
      </c>
      <c r="S36" s="39">
        <v>0</v>
      </c>
      <c r="T36" s="39">
        <v>0</v>
      </c>
      <c r="U36" s="39">
        <v>0</v>
      </c>
      <c r="V36" s="8"/>
      <c r="W36" s="8"/>
    </row>
    <row r="37" spans="1:23" x14ac:dyDescent="0.2">
      <c r="A37" s="10" t="s">
        <v>10</v>
      </c>
      <c r="B37" s="41">
        <v>375900000</v>
      </c>
      <c r="C37" s="41">
        <v>4951270000</v>
      </c>
      <c r="D37" s="41">
        <v>62204967000</v>
      </c>
      <c r="E37" s="41">
        <v>94806824000</v>
      </c>
      <c r="F37" s="41">
        <v>87557250000</v>
      </c>
      <c r="G37" s="41">
        <v>115966242000</v>
      </c>
      <c r="H37" s="41">
        <v>108606465000</v>
      </c>
      <c r="I37" s="41">
        <v>130210839000</v>
      </c>
      <c r="J37" s="41">
        <v>137072488000</v>
      </c>
      <c r="K37" s="41">
        <v>138029791000</v>
      </c>
      <c r="L37" s="41">
        <v>130008456000</v>
      </c>
      <c r="M37" s="41">
        <v>140367545000</v>
      </c>
      <c r="N37" s="41">
        <v>134563207000</v>
      </c>
      <c r="O37" s="41">
        <v>123944292000</v>
      </c>
      <c r="P37" s="41">
        <v>130351185000</v>
      </c>
      <c r="Q37" s="41">
        <v>123040449000</v>
      </c>
      <c r="R37" s="41">
        <v>140516183000</v>
      </c>
      <c r="S37" s="41">
        <v>138497071000</v>
      </c>
      <c r="T37" s="41">
        <v>150804120000</v>
      </c>
      <c r="U37" s="41">
        <v>155690472000</v>
      </c>
    </row>
    <row r="38" spans="1:23" x14ac:dyDescent="0.2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8"/>
      <c r="W38" s="8"/>
    </row>
    <row r="39" spans="1:23" x14ac:dyDescent="0.2">
      <c r="A39" s="11" t="s">
        <v>11</v>
      </c>
      <c r="B39" s="42">
        <f>B25+B31-B37</f>
        <v>3228000000700</v>
      </c>
      <c r="C39" s="42">
        <f t="shared" ref="C39:U39" si="11">C25+C31-C37</f>
        <v>3223048730700</v>
      </c>
      <c r="D39" s="42">
        <f t="shared" si="11"/>
        <v>3160843763700</v>
      </c>
      <c r="E39" s="42">
        <f t="shared" si="11"/>
        <v>3066036939700</v>
      </c>
      <c r="F39" s="42">
        <f t="shared" si="11"/>
        <v>2978479689700</v>
      </c>
      <c r="G39" s="42">
        <f t="shared" si="11"/>
        <v>2862513447700</v>
      </c>
      <c r="H39" s="42">
        <f t="shared" si="11"/>
        <v>2754449202700</v>
      </c>
      <c r="I39" s="42">
        <f t="shared" si="11"/>
        <v>2624258163700</v>
      </c>
      <c r="J39" s="42">
        <f t="shared" si="11"/>
        <v>2487312305700</v>
      </c>
      <c r="K39" s="42">
        <f t="shared" si="11"/>
        <v>2349282514700</v>
      </c>
      <c r="L39" s="42">
        <f t="shared" si="11"/>
        <v>2219274058700</v>
      </c>
      <c r="M39" s="42">
        <f t="shared" si="11"/>
        <v>2079606513700</v>
      </c>
      <c r="N39" s="42">
        <f t="shared" si="11"/>
        <v>1945043310700</v>
      </c>
      <c r="O39" s="42">
        <f t="shared" si="11"/>
        <v>1821099018700</v>
      </c>
      <c r="P39" s="42">
        <f t="shared" si="11"/>
        <v>1690747836700</v>
      </c>
      <c r="Q39" s="42">
        <f t="shared" si="11"/>
        <v>1567707387700</v>
      </c>
      <c r="R39" s="42">
        <f t="shared" si="11"/>
        <v>1427191204700</v>
      </c>
      <c r="S39" s="42">
        <f t="shared" si="11"/>
        <v>1288694133700</v>
      </c>
      <c r="T39" s="42">
        <f t="shared" si="11"/>
        <v>1137890013700</v>
      </c>
      <c r="U39" s="42">
        <f t="shared" si="11"/>
        <v>982199541700</v>
      </c>
      <c r="V39" s="8"/>
      <c r="W39" s="8"/>
    </row>
    <row r="40" spans="1:23" x14ac:dyDescent="0.2">
      <c r="A40" s="31" t="s">
        <v>25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3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3" x14ac:dyDescent="0.2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3" x14ac:dyDescent="0.2">
      <c r="A43" s="44" t="s">
        <v>47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3" x14ac:dyDescent="0.2">
      <c r="A44" s="3" t="s">
        <v>44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3" x14ac:dyDescent="0.2">
      <c r="A45" s="15" t="s">
        <v>13</v>
      </c>
      <c r="B45" s="7">
        <v>2000</v>
      </c>
      <c r="C45" s="7">
        <v>2001</v>
      </c>
      <c r="D45" s="7">
        <v>2002</v>
      </c>
      <c r="E45" s="7">
        <v>2003</v>
      </c>
      <c r="F45" s="7">
        <v>2004</v>
      </c>
      <c r="G45" s="7">
        <v>2005</v>
      </c>
      <c r="H45" s="7">
        <v>2006</v>
      </c>
      <c r="I45" s="7">
        <v>2007</v>
      </c>
      <c r="J45" s="7">
        <v>2008</v>
      </c>
      <c r="K45" s="7">
        <v>2009</v>
      </c>
      <c r="L45" s="7">
        <v>2010</v>
      </c>
      <c r="M45" s="7">
        <v>2011</v>
      </c>
      <c r="N45" s="7">
        <v>2012</v>
      </c>
      <c r="O45" s="7">
        <v>2013</v>
      </c>
      <c r="P45" s="7">
        <v>2014</v>
      </c>
      <c r="Q45" s="7">
        <v>2015</v>
      </c>
      <c r="R45" s="7">
        <v>2016</v>
      </c>
      <c r="S45" s="7">
        <v>2017</v>
      </c>
      <c r="T45" s="7">
        <v>2018</v>
      </c>
      <c r="U45" s="7">
        <v>2019</v>
      </c>
      <c r="V45" s="6"/>
      <c r="W45" s="6"/>
    </row>
    <row r="46" spans="1:23" x14ac:dyDescent="0.2">
      <c r="A46" s="3" t="s">
        <v>0</v>
      </c>
      <c r="B46" s="39">
        <v>3228130000700</v>
      </c>
      <c r="C46" s="39">
        <v>1130000000</v>
      </c>
      <c r="D46" s="39">
        <v>1130000000</v>
      </c>
      <c r="E46" s="39">
        <v>1130000000</v>
      </c>
      <c r="F46" s="39">
        <v>1130000000</v>
      </c>
      <c r="G46" s="39">
        <v>1130000000</v>
      </c>
      <c r="H46" s="39">
        <v>1130000000</v>
      </c>
      <c r="I46" s="39">
        <v>1130000000</v>
      </c>
      <c r="J46" s="39">
        <v>700000000</v>
      </c>
      <c r="K46" s="39">
        <v>700000000</v>
      </c>
      <c r="L46" s="39">
        <v>700000000</v>
      </c>
      <c r="M46" s="39">
        <v>700000000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8"/>
      <c r="W46" s="8"/>
    </row>
    <row r="47" spans="1:23" x14ac:dyDescent="0.2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8"/>
      <c r="W47" s="8"/>
    </row>
    <row r="48" spans="1:23" x14ac:dyDescent="0.2">
      <c r="A48" s="3" t="s">
        <v>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8"/>
      <c r="W48" s="8"/>
    </row>
    <row r="49" spans="1:23" x14ac:dyDescent="0.2">
      <c r="A49" s="9" t="s">
        <v>2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8"/>
      <c r="W49" s="8"/>
    </row>
    <row r="50" spans="1:23" x14ac:dyDescent="0.2">
      <c r="A50" s="9" t="s">
        <v>3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8"/>
      <c r="W50" s="8"/>
    </row>
    <row r="51" spans="1:23" x14ac:dyDescent="0.2">
      <c r="A51" s="9" t="s">
        <v>4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8"/>
      <c r="W51" s="8"/>
    </row>
    <row r="52" spans="1:23" x14ac:dyDescent="0.2">
      <c r="A52" s="10" t="s">
        <v>5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</row>
    <row r="53" spans="1:23" x14ac:dyDescent="0.2">
      <c r="A53" s="3" t="s">
        <v>6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8"/>
      <c r="W53" s="8"/>
    </row>
    <row r="54" spans="1:23" x14ac:dyDescent="0.2">
      <c r="A54" s="9" t="s">
        <v>7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8"/>
      <c r="W54" s="8"/>
    </row>
    <row r="55" spans="1:23" x14ac:dyDescent="0.2">
      <c r="A55" s="9" t="s">
        <v>8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8"/>
      <c r="W55" s="8"/>
    </row>
    <row r="56" spans="1:23" x14ac:dyDescent="0.2">
      <c r="A56" s="9" t="s">
        <v>9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430000000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8"/>
      <c r="W56" s="8"/>
    </row>
    <row r="57" spans="1:23" x14ac:dyDescent="0.2">
      <c r="A57" s="9" t="s">
        <v>4</v>
      </c>
      <c r="B57" s="39">
        <v>3227000000700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700000000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8"/>
      <c r="W57" s="8"/>
    </row>
    <row r="58" spans="1:23" x14ac:dyDescent="0.2">
      <c r="A58" s="10" t="s">
        <v>10</v>
      </c>
      <c r="B58" s="41">
        <v>3227000000700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430000000</v>
      </c>
      <c r="J58" s="41">
        <v>0</v>
      </c>
      <c r="K58" s="41">
        <v>0</v>
      </c>
      <c r="L58" s="41">
        <v>0</v>
      </c>
      <c r="M58" s="41">
        <v>700000000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</row>
    <row r="59" spans="1:23" x14ac:dyDescent="0.2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8"/>
      <c r="W59" s="8"/>
    </row>
    <row r="60" spans="1:23" x14ac:dyDescent="0.2">
      <c r="A60" s="11" t="s">
        <v>11</v>
      </c>
      <c r="B60" s="42">
        <f>B46+B52-B58</f>
        <v>1130000000</v>
      </c>
      <c r="C60" s="42">
        <f t="shared" ref="C60:U60" si="12">C46+C52-C58</f>
        <v>1130000000</v>
      </c>
      <c r="D60" s="42">
        <f t="shared" si="12"/>
        <v>1130000000</v>
      </c>
      <c r="E60" s="42">
        <f t="shared" si="12"/>
        <v>1130000000</v>
      </c>
      <c r="F60" s="42">
        <f t="shared" si="12"/>
        <v>1130000000</v>
      </c>
      <c r="G60" s="42">
        <f t="shared" si="12"/>
        <v>1130000000</v>
      </c>
      <c r="H60" s="42">
        <f t="shared" si="12"/>
        <v>1130000000</v>
      </c>
      <c r="I60" s="42">
        <f t="shared" si="12"/>
        <v>700000000</v>
      </c>
      <c r="J60" s="42">
        <f t="shared" si="12"/>
        <v>700000000</v>
      </c>
      <c r="K60" s="42">
        <f t="shared" si="12"/>
        <v>700000000</v>
      </c>
      <c r="L60" s="42">
        <f t="shared" si="12"/>
        <v>700000000</v>
      </c>
      <c r="M60" s="42">
        <f t="shared" si="12"/>
        <v>0</v>
      </c>
      <c r="N60" s="42">
        <f t="shared" si="12"/>
        <v>0</v>
      </c>
      <c r="O60" s="42">
        <f t="shared" si="12"/>
        <v>0</v>
      </c>
      <c r="P60" s="42">
        <f t="shared" si="12"/>
        <v>0</v>
      </c>
      <c r="Q60" s="42">
        <f t="shared" si="12"/>
        <v>0</v>
      </c>
      <c r="R60" s="42">
        <f t="shared" si="12"/>
        <v>0</v>
      </c>
      <c r="S60" s="42">
        <f t="shared" si="12"/>
        <v>0</v>
      </c>
      <c r="T60" s="42">
        <f t="shared" si="12"/>
        <v>0</v>
      </c>
      <c r="U60" s="42">
        <f t="shared" si="12"/>
        <v>0</v>
      </c>
      <c r="V60" s="8"/>
      <c r="W60" s="8"/>
    </row>
    <row r="61" spans="1:23" x14ac:dyDescent="0.2">
      <c r="A61" s="31" t="s">
        <v>25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6"/>
    </row>
    <row r="62" spans="1:23" x14ac:dyDescent="0.2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</row>
    <row r="63" spans="1:23" x14ac:dyDescent="0.2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3" x14ac:dyDescent="0.2">
      <c r="A64" s="44" t="s">
        <v>48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1:21" x14ac:dyDescent="0.2">
      <c r="A65" s="3" t="s">
        <v>44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x14ac:dyDescent="0.2">
      <c r="A66" s="17" t="s">
        <v>14</v>
      </c>
      <c r="B66" s="7">
        <v>2000</v>
      </c>
      <c r="C66" s="7">
        <v>2001</v>
      </c>
      <c r="D66" s="7">
        <v>2002</v>
      </c>
      <c r="E66" s="7">
        <v>2003</v>
      </c>
      <c r="F66" s="7">
        <v>2004</v>
      </c>
      <c r="G66" s="7">
        <v>2005</v>
      </c>
      <c r="H66" s="7">
        <v>2006</v>
      </c>
      <c r="I66" s="7">
        <v>2007</v>
      </c>
      <c r="J66" s="7">
        <v>2008</v>
      </c>
      <c r="K66" s="7">
        <v>2009</v>
      </c>
      <c r="L66" s="7">
        <v>2010</v>
      </c>
      <c r="M66" s="7">
        <v>2011</v>
      </c>
      <c r="N66" s="7">
        <v>2012</v>
      </c>
      <c r="O66" s="7">
        <v>2013</v>
      </c>
      <c r="P66" s="7">
        <v>2014</v>
      </c>
      <c r="Q66" s="7">
        <v>2015</v>
      </c>
      <c r="R66" s="7">
        <v>2016</v>
      </c>
      <c r="S66" s="7">
        <v>2017</v>
      </c>
      <c r="T66" s="7">
        <v>2018</v>
      </c>
      <c r="U66" s="7">
        <v>2019</v>
      </c>
    </row>
    <row r="67" spans="1:21" x14ac:dyDescent="0.2">
      <c r="A67" s="3" t="s">
        <v>0</v>
      </c>
      <c r="B67" s="39">
        <v>362700000000</v>
      </c>
      <c r="C67" s="39">
        <v>362700000000</v>
      </c>
      <c r="D67" s="39">
        <v>362700000000</v>
      </c>
      <c r="E67" s="39">
        <v>362700000000</v>
      </c>
      <c r="F67" s="39">
        <v>362700000000</v>
      </c>
      <c r="G67" s="39">
        <v>362700000000</v>
      </c>
      <c r="H67" s="39">
        <v>362700000000</v>
      </c>
      <c r="I67" s="39">
        <v>362700000000</v>
      </c>
      <c r="J67" s="39">
        <v>362700000000</v>
      </c>
      <c r="K67" s="39">
        <v>362700000000</v>
      </c>
      <c r="L67" s="39">
        <v>362700000000</v>
      </c>
      <c r="M67" s="39">
        <v>362700000000</v>
      </c>
      <c r="N67" s="39">
        <v>362700000000</v>
      </c>
      <c r="O67" s="39">
        <v>362700000000</v>
      </c>
      <c r="P67" s="39">
        <v>362700000000</v>
      </c>
      <c r="Q67" s="39">
        <v>362700000000</v>
      </c>
      <c r="R67" s="39">
        <v>363199010000</v>
      </c>
      <c r="S67" s="39">
        <v>363199010000</v>
      </c>
      <c r="T67" s="39">
        <v>372439010000</v>
      </c>
      <c r="U67" s="39">
        <v>372439010000</v>
      </c>
    </row>
    <row r="68" spans="1:21" x14ac:dyDescent="0.2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1:21" x14ac:dyDescent="0.2">
      <c r="A69" s="3" t="s">
        <v>1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1:21" x14ac:dyDescent="0.2">
      <c r="A70" s="9" t="s">
        <v>2</v>
      </c>
      <c r="B70" s="39">
        <v>0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9240000000</v>
      </c>
      <c r="T70" s="39">
        <v>0</v>
      </c>
      <c r="U70" s="39">
        <v>0</v>
      </c>
    </row>
    <row r="71" spans="1:21" x14ac:dyDescent="0.2">
      <c r="A71" s="9" t="s">
        <v>3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9">
        <v>0</v>
      </c>
      <c r="U71" s="39">
        <v>0</v>
      </c>
    </row>
    <row r="72" spans="1:21" x14ac:dyDescent="0.2">
      <c r="A72" s="9" t="s">
        <v>4</v>
      </c>
      <c r="B72" s="39">
        <v>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499010000</v>
      </c>
      <c r="R72" s="39">
        <v>0</v>
      </c>
      <c r="S72" s="39">
        <v>0</v>
      </c>
      <c r="T72" s="39">
        <v>0</v>
      </c>
      <c r="U72" s="39">
        <v>0</v>
      </c>
    </row>
    <row r="73" spans="1:21" x14ac:dyDescent="0.2">
      <c r="A73" s="10" t="s">
        <v>5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499010000</v>
      </c>
      <c r="R73" s="41">
        <v>0</v>
      </c>
      <c r="S73" s="41">
        <v>9240000000</v>
      </c>
      <c r="T73" s="41">
        <v>0</v>
      </c>
      <c r="U73" s="41">
        <v>0</v>
      </c>
    </row>
    <row r="74" spans="1:21" x14ac:dyDescent="0.2">
      <c r="A74" s="3" t="s">
        <v>6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1:21" x14ac:dyDescent="0.2">
      <c r="A75" s="9" t="s">
        <v>7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v>0</v>
      </c>
      <c r="S75" s="39">
        <v>0</v>
      </c>
      <c r="T75" s="39">
        <v>0</v>
      </c>
      <c r="U75" s="39">
        <v>0</v>
      </c>
    </row>
    <row r="76" spans="1:21" x14ac:dyDescent="0.2">
      <c r="A76" s="9" t="s">
        <v>8</v>
      </c>
      <c r="B76" s="39">
        <v>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</row>
    <row r="77" spans="1:21" x14ac:dyDescent="0.2">
      <c r="A77" s="9" t="s">
        <v>9</v>
      </c>
      <c r="B77" s="39">
        <v>0</v>
      </c>
      <c r="C77" s="39">
        <v>0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v>0</v>
      </c>
      <c r="S77" s="39">
        <v>0</v>
      </c>
      <c r="T77" s="39">
        <v>0</v>
      </c>
      <c r="U77" s="39">
        <v>0</v>
      </c>
    </row>
    <row r="78" spans="1:21" x14ac:dyDescent="0.2">
      <c r="A78" s="9" t="s">
        <v>4</v>
      </c>
      <c r="B78" s="39">
        <v>0</v>
      </c>
      <c r="C78" s="39">
        <v>0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  <c r="R78" s="39">
        <v>0</v>
      </c>
      <c r="S78" s="39">
        <v>0</v>
      </c>
      <c r="T78" s="39">
        <v>0</v>
      </c>
      <c r="U78" s="39">
        <v>0</v>
      </c>
    </row>
    <row r="79" spans="1:21" x14ac:dyDescent="0.2">
      <c r="A79" s="10" t="s">
        <v>10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</row>
    <row r="80" spans="1:21" x14ac:dyDescent="0.2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1:23" x14ac:dyDescent="0.2">
      <c r="A81" s="11" t="s">
        <v>11</v>
      </c>
      <c r="B81" s="42">
        <f>B67+B73-B79</f>
        <v>362700000000</v>
      </c>
      <c r="C81" s="42">
        <f t="shared" ref="C81:U81" si="13">C67+C73-C79</f>
        <v>362700000000</v>
      </c>
      <c r="D81" s="42">
        <f t="shared" si="13"/>
        <v>362700000000</v>
      </c>
      <c r="E81" s="42">
        <f t="shared" si="13"/>
        <v>362700000000</v>
      </c>
      <c r="F81" s="42">
        <f t="shared" si="13"/>
        <v>362700000000</v>
      </c>
      <c r="G81" s="42">
        <f t="shared" si="13"/>
        <v>362700000000</v>
      </c>
      <c r="H81" s="42">
        <f t="shared" si="13"/>
        <v>362700000000</v>
      </c>
      <c r="I81" s="42">
        <f t="shared" si="13"/>
        <v>362700000000</v>
      </c>
      <c r="J81" s="42">
        <f t="shared" si="13"/>
        <v>362700000000</v>
      </c>
      <c r="K81" s="42">
        <f t="shared" si="13"/>
        <v>362700000000</v>
      </c>
      <c r="L81" s="42">
        <f t="shared" si="13"/>
        <v>362700000000</v>
      </c>
      <c r="M81" s="42">
        <f t="shared" si="13"/>
        <v>362700000000</v>
      </c>
      <c r="N81" s="42">
        <f t="shared" si="13"/>
        <v>362700000000</v>
      </c>
      <c r="O81" s="42">
        <f t="shared" si="13"/>
        <v>362700000000</v>
      </c>
      <c r="P81" s="42">
        <f t="shared" si="13"/>
        <v>362700000000</v>
      </c>
      <c r="Q81" s="42">
        <f t="shared" si="13"/>
        <v>363199010000</v>
      </c>
      <c r="R81" s="42">
        <f t="shared" si="13"/>
        <v>363199010000</v>
      </c>
      <c r="S81" s="42">
        <f t="shared" si="13"/>
        <v>372439010000</v>
      </c>
      <c r="T81" s="42">
        <f t="shared" si="13"/>
        <v>372439010000</v>
      </c>
      <c r="U81" s="42">
        <f t="shared" si="13"/>
        <v>372439010000</v>
      </c>
      <c r="V81" s="8"/>
      <c r="W81" s="8"/>
    </row>
    <row r="82" spans="1:23" x14ac:dyDescent="0.2">
      <c r="A82" s="31" t="s">
        <v>25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3" x14ac:dyDescent="0.2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5" spans="1:23" x14ac:dyDescent="0.2">
      <c r="A85" s="44" t="s">
        <v>49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</row>
    <row r="86" spans="1:23" x14ac:dyDescent="0.2">
      <c r="A86" s="3" t="s">
        <v>34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3" x14ac:dyDescent="0.2">
      <c r="A87" s="35" t="s">
        <v>27</v>
      </c>
      <c r="B87" s="35">
        <v>2000</v>
      </c>
      <c r="C87" s="35">
        <v>2001</v>
      </c>
      <c r="D87" s="35">
        <v>2002</v>
      </c>
      <c r="E87" s="35">
        <v>2003</v>
      </c>
      <c r="F87" s="35">
        <v>2004</v>
      </c>
      <c r="G87" s="35">
        <v>2005</v>
      </c>
      <c r="H87" s="35">
        <v>2006</v>
      </c>
      <c r="I87" s="35">
        <v>2007</v>
      </c>
      <c r="J87" s="35">
        <v>2008</v>
      </c>
      <c r="K87" s="35">
        <v>2009</v>
      </c>
      <c r="L87" s="35">
        <v>2010</v>
      </c>
      <c r="M87" s="35">
        <v>2011</v>
      </c>
      <c r="N87" s="35">
        <v>2012</v>
      </c>
      <c r="O87" s="35">
        <v>2013</v>
      </c>
      <c r="P87" s="35">
        <v>2014</v>
      </c>
      <c r="Q87" s="35">
        <v>2015</v>
      </c>
      <c r="R87" s="35">
        <v>2016</v>
      </c>
      <c r="S87" s="35">
        <v>2017</v>
      </c>
      <c r="T87" s="35">
        <v>2018</v>
      </c>
      <c r="U87" s="35">
        <v>2019</v>
      </c>
      <c r="V87" s="35" t="s">
        <v>26</v>
      </c>
    </row>
    <row r="88" spans="1:23" x14ac:dyDescent="0.2">
      <c r="A88" s="3" t="s">
        <v>12</v>
      </c>
      <c r="B88" s="33">
        <f>B39/B$18</f>
        <v>0.89870623054846854</v>
      </c>
      <c r="C88" s="33">
        <f t="shared" ref="C88:U88" si="14">C39/C$18</f>
        <v>0.89856640625009465</v>
      </c>
      <c r="D88" s="33">
        <f t="shared" si="14"/>
        <v>0.8967762623176585</v>
      </c>
      <c r="E88" s="33">
        <f t="shared" si="14"/>
        <v>0.89392299864792335</v>
      </c>
      <c r="F88" s="33">
        <f t="shared" si="14"/>
        <v>0.89114413870108589</v>
      </c>
      <c r="G88" s="33">
        <f t="shared" si="14"/>
        <v>0.88723147243999467</v>
      </c>
      <c r="H88" s="33">
        <f t="shared" si="14"/>
        <v>0.88332346901939585</v>
      </c>
      <c r="I88" s="33">
        <f t="shared" si="14"/>
        <v>0.87836627214742824</v>
      </c>
      <c r="J88" s="33">
        <f t="shared" si="14"/>
        <v>0.87252308860722927</v>
      </c>
      <c r="K88" s="33">
        <f t="shared" si="14"/>
        <v>0.86603666369700882</v>
      </c>
      <c r="L88" s="33">
        <f t="shared" si="14"/>
        <v>0.8592931234292418</v>
      </c>
      <c r="M88" s="33">
        <f t="shared" si="14"/>
        <v>0.8514928417193125</v>
      </c>
      <c r="N88" s="33">
        <f t="shared" si="14"/>
        <v>0.8428334735850741</v>
      </c>
      <c r="O88" s="33">
        <f t="shared" si="14"/>
        <v>0.83391328739770532</v>
      </c>
      <c r="P88" s="33">
        <f t="shared" si="14"/>
        <v>0.82337023930304543</v>
      </c>
      <c r="Q88" s="33">
        <f t="shared" si="14"/>
        <v>0.81190232191854317</v>
      </c>
      <c r="R88" s="33">
        <f t="shared" si="14"/>
        <v>0.79713974807393706</v>
      </c>
      <c r="S88" s="33">
        <f t="shared" si="14"/>
        <v>0.77579219858895165</v>
      </c>
      <c r="T88" s="33">
        <f t="shared" si="14"/>
        <v>0.75340538110854816</v>
      </c>
      <c r="U88" s="33">
        <f t="shared" si="14"/>
        <v>0.72506392237795925</v>
      </c>
      <c r="V88" s="34">
        <f>AVERAGE(B88:U88)</f>
        <v>0.84704017699393019</v>
      </c>
    </row>
    <row r="89" spans="1:23" x14ac:dyDescent="0.2">
      <c r="A89" s="3" t="s">
        <v>13</v>
      </c>
      <c r="B89" s="33">
        <f>B60/B$18</f>
        <v>3.1460286254632818E-4</v>
      </c>
      <c r="C89" s="33">
        <f t="shared" ref="C89:U89" si="15">C60/C$18</f>
        <v>3.1503713530328192E-4</v>
      </c>
      <c r="D89" s="33">
        <f t="shared" si="15"/>
        <v>3.2059704692039101E-4</v>
      </c>
      <c r="E89" s="33">
        <f t="shared" si="15"/>
        <v>3.2945884486668679E-4</v>
      </c>
      <c r="F89" s="33">
        <f t="shared" si="15"/>
        <v>3.3808955629764724E-4</v>
      </c>
      <c r="G89" s="33">
        <f t="shared" si="15"/>
        <v>3.5024169568976171E-4</v>
      </c>
      <c r="H89" s="33">
        <f t="shared" si="15"/>
        <v>3.6237935301674585E-4</v>
      </c>
      <c r="I89" s="33">
        <f t="shared" si="15"/>
        <v>2.3429721930875126E-4</v>
      </c>
      <c r="J89" s="33">
        <f t="shared" si="15"/>
        <v>2.4555266366246424E-4</v>
      </c>
      <c r="K89" s="33">
        <f t="shared" si="15"/>
        <v>2.5804715303272936E-4</v>
      </c>
      <c r="L89" s="33">
        <f t="shared" si="15"/>
        <v>2.7103691139111373E-4</v>
      </c>
      <c r="M89" s="33">
        <f t="shared" si="15"/>
        <v>0</v>
      </c>
      <c r="N89" s="33">
        <f t="shared" si="15"/>
        <v>0</v>
      </c>
      <c r="O89" s="33">
        <f t="shared" si="15"/>
        <v>0</v>
      </c>
      <c r="P89" s="33">
        <f t="shared" si="15"/>
        <v>0</v>
      </c>
      <c r="Q89" s="33">
        <f t="shared" si="15"/>
        <v>0</v>
      </c>
      <c r="R89" s="33">
        <f t="shared" si="15"/>
        <v>0</v>
      </c>
      <c r="S89" s="33">
        <f t="shared" si="15"/>
        <v>0</v>
      </c>
      <c r="T89" s="33">
        <f t="shared" si="15"/>
        <v>0</v>
      </c>
      <c r="U89" s="33">
        <f t="shared" si="15"/>
        <v>0</v>
      </c>
      <c r="V89" s="34">
        <f t="shared" ref="V89:V90" si="16">AVERAGE(B89:U89)</f>
        <v>1.6696702210179507E-4</v>
      </c>
    </row>
    <row r="90" spans="1:23" x14ac:dyDescent="0.2">
      <c r="A90" s="11" t="s">
        <v>14</v>
      </c>
      <c r="B90" s="37">
        <f>B81/B$18</f>
        <v>0.10097916658898516</v>
      </c>
      <c r="C90" s="37">
        <f t="shared" ref="C90:U90" si="17">C81/C$18</f>
        <v>0.10111855661460208</v>
      </c>
      <c r="D90" s="37">
        <f t="shared" si="17"/>
        <v>0.10290314063542107</v>
      </c>
      <c r="E90" s="37">
        <f t="shared" si="17"/>
        <v>0.10574754250721</v>
      </c>
      <c r="F90" s="37">
        <f t="shared" si="17"/>
        <v>0.10851777174261651</v>
      </c>
      <c r="G90" s="37">
        <f t="shared" si="17"/>
        <v>0.11241828586431554</v>
      </c>
      <c r="H90" s="37">
        <f t="shared" si="17"/>
        <v>0.11631415162758735</v>
      </c>
      <c r="I90" s="37">
        <f t="shared" si="17"/>
        <v>0.12139943063326297</v>
      </c>
      <c r="J90" s="37">
        <f t="shared" si="17"/>
        <v>0.12723135872910826</v>
      </c>
      <c r="K90" s="37">
        <f t="shared" si="17"/>
        <v>0.1337052891499585</v>
      </c>
      <c r="L90" s="37">
        <f t="shared" si="17"/>
        <v>0.14043583965936707</v>
      </c>
      <c r="M90" s="37">
        <f t="shared" si="17"/>
        <v>0.1485071582806875</v>
      </c>
      <c r="N90" s="37">
        <f t="shared" si="17"/>
        <v>0.15716652641492584</v>
      </c>
      <c r="O90" s="37">
        <f t="shared" si="17"/>
        <v>0.16608671260229466</v>
      </c>
      <c r="P90" s="37">
        <f t="shared" si="17"/>
        <v>0.17662976069695455</v>
      </c>
      <c r="Q90" s="37">
        <f t="shared" si="17"/>
        <v>0.1880976780814568</v>
      </c>
      <c r="R90" s="37">
        <f t="shared" si="17"/>
        <v>0.202860251926063</v>
      </c>
      <c r="S90" s="37">
        <f t="shared" si="17"/>
        <v>0.22420780141104832</v>
      </c>
      <c r="T90" s="37">
        <f t="shared" si="17"/>
        <v>0.24659461889145182</v>
      </c>
      <c r="U90" s="37">
        <f t="shared" si="17"/>
        <v>0.2749360776220407</v>
      </c>
      <c r="V90" s="38">
        <f t="shared" si="16"/>
        <v>0.15279285598396788</v>
      </c>
    </row>
  </sheetData>
  <conditionalFormatting sqref="B19:U20 B11:U11 B5:U6 B17:U17">
    <cfRule type="cellIs" dxfId="164" priority="74" operator="lessThan">
      <formula>0</formula>
    </cfRule>
  </conditionalFormatting>
  <conditionalFormatting sqref="V4:W9 V11:W15 V17:W18">
    <cfRule type="cellIs" dxfId="163" priority="73" operator="lessThan">
      <formula>0</formula>
    </cfRule>
  </conditionalFormatting>
  <conditionalFormatting sqref="V26:W30 V32:W36 V38:W39">
    <cfRule type="cellIs" dxfId="162" priority="72" operator="lessThan">
      <formula>0</formula>
    </cfRule>
  </conditionalFormatting>
  <conditionalFormatting sqref="V46:W51 V53:W57 V74:W78 V80:W80 V59:W59 V63:W63 V66:W72">
    <cfRule type="cellIs" dxfId="161" priority="71" operator="lessThan">
      <formula>0</formula>
    </cfRule>
  </conditionalFormatting>
  <conditionalFormatting sqref="D66:S66">
    <cfRule type="cellIs" dxfId="160" priority="69" operator="lessThan">
      <formula>0</formula>
    </cfRule>
  </conditionalFormatting>
  <conditionalFormatting sqref="B66:C66">
    <cfRule type="cellIs" dxfId="159" priority="70" operator="lessThan">
      <formula>0</formula>
    </cfRule>
  </conditionalFormatting>
  <conditionalFormatting sqref="T66:U66">
    <cfRule type="cellIs" dxfId="158" priority="68" operator="lessThan">
      <formula>0</formula>
    </cfRule>
  </conditionalFormatting>
  <conditionalFormatting sqref="V25:W25">
    <cfRule type="cellIs" dxfId="157" priority="67" operator="lessThan">
      <formula>0</formula>
    </cfRule>
  </conditionalFormatting>
  <conditionalFormatting sqref="B10:U10">
    <cfRule type="cellIs" dxfId="156" priority="66" operator="lessThan">
      <formula>0</formula>
    </cfRule>
  </conditionalFormatting>
  <conditionalFormatting sqref="B82:U82">
    <cfRule type="cellIs" dxfId="155" priority="62" operator="lessThan">
      <formula>0</formula>
    </cfRule>
  </conditionalFormatting>
  <conditionalFormatting sqref="B16:U16">
    <cfRule type="cellIs" dxfId="154" priority="65" operator="lessThan">
      <formula>0</formula>
    </cfRule>
  </conditionalFormatting>
  <conditionalFormatting sqref="B40:U40">
    <cfRule type="cellIs" dxfId="153" priority="64" operator="lessThan">
      <formula>0</formula>
    </cfRule>
  </conditionalFormatting>
  <conditionalFormatting sqref="B62:U62">
    <cfRule type="cellIs" dxfId="152" priority="60" operator="lessThan">
      <formula>0</formula>
    </cfRule>
  </conditionalFormatting>
  <conditionalFormatting sqref="B61:U61">
    <cfRule type="cellIs" dxfId="151" priority="63" operator="lessThan">
      <formula>0</formula>
    </cfRule>
  </conditionalFormatting>
  <conditionalFormatting sqref="B41:U41">
    <cfRule type="cellIs" dxfId="150" priority="61" operator="lessThan">
      <formula>0</formula>
    </cfRule>
  </conditionalFormatting>
  <conditionalFormatting sqref="B83:U83">
    <cfRule type="cellIs" dxfId="149" priority="59" operator="lessThan">
      <formula>0</formula>
    </cfRule>
  </conditionalFormatting>
  <conditionalFormatting sqref="B2:U2">
    <cfRule type="containsText" dxfId="148" priority="56" operator="containsText" text="C">
      <formula>NOT(ISERROR(SEARCH("C",B2)))</formula>
    </cfRule>
    <cfRule type="containsText" dxfId="147" priority="57" operator="containsText" text="B">
      <formula>NOT(ISERROR(SEARCH("B",B2)))</formula>
    </cfRule>
    <cfRule type="containsText" dxfId="146" priority="58" operator="containsText" text="A">
      <formula>NOT(ISERROR(SEARCH("A",B2)))</formula>
    </cfRule>
  </conditionalFormatting>
  <conditionalFormatting sqref="B21:U21">
    <cfRule type="containsText" dxfId="145" priority="53" operator="containsText" text="C">
      <formula>NOT(ISERROR(SEARCH("C",B21)))</formula>
    </cfRule>
    <cfRule type="containsText" dxfId="144" priority="54" operator="containsText" text="B">
      <formula>NOT(ISERROR(SEARCH("B",B21)))</formula>
    </cfRule>
    <cfRule type="containsText" dxfId="143" priority="55" operator="containsText" text="A">
      <formula>NOT(ISERROR(SEARCH("A",B21)))</formula>
    </cfRule>
  </conditionalFormatting>
  <conditionalFormatting sqref="B42:U42">
    <cfRule type="containsText" dxfId="142" priority="50" operator="containsText" text="C">
      <formula>NOT(ISERROR(SEARCH("C",B42)))</formula>
    </cfRule>
    <cfRule type="containsText" dxfId="141" priority="51" operator="containsText" text="B">
      <formula>NOT(ISERROR(SEARCH("B",B42)))</formula>
    </cfRule>
    <cfRule type="containsText" dxfId="140" priority="52" operator="containsText" text="A">
      <formula>NOT(ISERROR(SEARCH("A",B42)))</formula>
    </cfRule>
  </conditionalFormatting>
  <conditionalFormatting sqref="B63:U63">
    <cfRule type="containsText" dxfId="139" priority="47" operator="containsText" text="C">
      <formula>NOT(ISERROR(SEARCH("C",B63)))</formula>
    </cfRule>
    <cfRule type="containsText" dxfId="138" priority="48" operator="containsText" text="B">
      <formula>NOT(ISERROR(SEARCH("B",B63)))</formula>
    </cfRule>
    <cfRule type="containsText" dxfId="137" priority="49" operator="containsText" text="A">
      <formula>NOT(ISERROR(SEARCH("A",B63)))</formula>
    </cfRule>
  </conditionalFormatting>
  <conditionalFormatting sqref="B37:U37">
    <cfRule type="cellIs" dxfId="136" priority="38" operator="lessThan">
      <formula>0</formula>
    </cfRule>
  </conditionalFormatting>
  <conditionalFormatting sqref="V81:W81">
    <cfRule type="cellIs" dxfId="135" priority="41" operator="lessThan">
      <formula>0</formula>
    </cfRule>
  </conditionalFormatting>
  <conditionalFormatting sqref="B36:U36">
    <cfRule type="cellIs" dxfId="134" priority="35" operator="lessThan">
      <formula>0</formula>
    </cfRule>
  </conditionalFormatting>
  <conditionalFormatting sqref="B39:U39">
    <cfRule type="cellIs" dxfId="133" priority="34" operator="lessThan">
      <formula>0</formula>
    </cfRule>
  </conditionalFormatting>
  <conditionalFormatting sqref="V60:W60">
    <cfRule type="cellIs" dxfId="132" priority="42" operator="lessThan">
      <formula>0</formula>
    </cfRule>
  </conditionalFormatting>
  <conditionalFormatting sqref="B58:U58">
    <cfRule type="cellIs" dxfId="131" priority="31" operator="lessThan">
      <formula>0</formula>
    </cfRule>
  </conditionalFormatting>
  <conditionalFormatting sqref="B12:U15">
    <cfRule type="cellIs" dxfId="130" priority="44" operator="lessThan">
      <formula>0</formula>
    </cfRule>
  </conditionalFormatting>
  <conditionalFormatting sqref="B46:U46">
    <cfRule type="cellIs" dxfId="129" priority="30" operator="lessThan">
      <formula>0</formula>
    </cfRule>
  </conditionalFormatting>
  <conditionalFormatting sqref="B60:U60">
    <cfRule type="cellIs" dxfId="128" priority="27" operator="lessThan">
      <formula>0</formula>
    </cfRule>
  </conditionalFormatting>
  <conditionalFormatting sqref="B4:U4">
    <cfRule type="cellIs" dxfId="127" priority="46" operator="lessThan">
      <formula>0</formula>
    </cfRule>
  </conditionalFormatting>
  <conditionalFormatting sqref="B7:U9">
    <cfRule type="cellIs" dxfId="126" priority="45" operator="lessThan">
      <formula>0</formula>
    </cfRule>
  </conditionalFormatting>
  <conditionalFormatting sqref="B18:U18">
    <cfRule type="cellIs" dxfId="125" priority="43" operator="lessThan">
      <formula>0</formula>
    </cfRule>
  </conditionalFormatting>
  <conditionalFormatting sqref="B80:U80 B74:U74 B68:U69">
    <cfRule type="cellIs" dxfId="124" priority="26" operator="lessThan">
      <formula>0</formula>
    </cfRule>
  </conditionalFormatting>
  <conditionalFormatting sqref="B52:U52">
    <cfRule type="cellIs" dxfId="123" priority="32" operator="lessThan">
      <formula>0</formula>
    </cfRule>
  </conditionalFormatting>
  <conditionalFormatting sqref="B51:U51">
    <cfRule type="cellIs" dxfId="122" priority="29" operator="lessThan">
      <formula>0</formula>
    </cfRule>
  </conditionalFormatting>
  <conditionalFormatting sqref="B38:U38 B32:U32 B26:U27">
    <cfRule type="cellIs" dxfId="121" priority="40" operator="lessThan">
      <formula>0</formula>
    </cfRule>
  </conditionalFormatting>
  <conditionalFormatting sqref="B31:U31">
    <cfRule type="cellIs" dxfId="120" priority="39" operator="lessThan">
      <formula>0</formula>
    </cfRule>
  </conditionalFormatting>
  <conditionalFormatting sqref="B25:U25">
    <cfRule type="cellIs" dxfId="119" priority="37" operator="lessThan">
      <formula>0</formula>
    </cfRule>
  </conditionalFormatting>
  <conditionalFormatting sqref="B30:U30">
    <cfRule type="cellIs" dxfId="118" priority="36" operator="lessThan">
      <formula>0</formula>
    </cfRule>
  </conditionalFormatting>
  <conditionalFormatting sqref="B59:U59 B53:U53 B47:U48">
    <cfRule type="cellIs" dxfId="117" priority="33" operator="lessThan">
      <formula>0</formula>
    </cfRule>
  </conditionalFormatting>
  <conditionalFormatting sqref="B57:U57">
    <cfRule type="cellIs" dxfId="116" priority="28" operator="lessThan">
      <formula>0</formula>
    </cfRule>
  </conditionalFormatting>
  <conditionalFormatting sqref="B73:U73">
    <cfRule type="cellIs" dxfId="115" priority="25" operator="lessThan">
      <formula>0</formula>
    </cfRule>
  </conditionalFormatting>
  <conditionalFormatting sqref="B79:U79">
    <cfRule type="cellIs" dxfId="114" priority="24" operator="lessThan">
      <formula>0</formula>
    </cfRule>
  </conditionalFormatting>
  <conditionalFormatting sqref="B67:U67">
    <cfRule type="cellIs" dxfId="113" priority="23" operator="lessThan">
      <formula>0</formula>
    </cfRule>
  </conditionalFormatting>
  <conditionalFormatting sqref="B72:U72">
    <cfRule type="cellIs" dxfId="112" priority="22" operator="lessThan">
      <formula>0</formula>
    </cfRule>
  </conditionalFormatting>
  <conditionalFormatting sqref="B78:U78">
    <cfRule type="cellIs" dxfId="111" priority="21" operator="lessThan">
      <formula>0</formula>
    </cfRule>
  </conditionalFormatting>
  <conditionalFormatting sqref="B81:U81">
    <cfRule type="cellIs" dxfId="110" priority="20" operator="lessThan">
      <formula>0</formula>
    </cfRule>
  </conditionalFormatting>
  <conditionalFormatting sqref="B28:U29">
    <cfRule type="cellIs" dxfId="109" priority="19" operator="lessThan">
      <formula>0</formula>
    </cfRule>
  </conditionalFormatting>
  <conditionalFormatting sqref="B34:U35">
    <cfRule type="cellIs" dxfId="108" priority="18" operator="lessThan">
      <formula>0</formula>
    </cfRule>
  </conditionalFormatting>
  <conditionalFormatting sqref="B33:U33">
    <cfRule type="cellIs" dxfId="107" priority="17" operator="lessThan">
      <formula>0</formula>
    </cfRule>
  </conditionalFormatting>
  <conditionalFormatting sqref="B49:U50">
    <cfRule type="cellIs" dxfId="106" priority="16" operator="lessThan">
      <formula>0</formula>
    </cfRule>
  </conditionalFormatting>
  <conditionalFormatting sqref="B54:U56">
    <cfRule type="cellIs" dxfId="105" priority="15" operator="lessThan">
      <formula>0</formula>
    </cfRule>
  </conditionalFormatting>
  <conditionalFormatting sqref="B70:U71">
    <cfRule type="cellIs" dxfId="104" priority="14" operator="lessThan">
      <formula>0</formula>
    </cfRule>
  </conditionalFormatting>
  <conditionalFormatting sqref="B75:U77">
    <cfRule type="cellIs" dxfId="103" priority="13" operator="lessThan">
      <formula>0</formula>
    </cfRule>
  </conditionalFormatting>
  <conditionalFormatting sqref="B23:U23">
    <cfRule type="containsText" dxfId="102" priority="10" operator="containsText" text="C">
      <formula>NOT(ISERROR(SEARCH("C",B23)))</formula>
    </cfRule>
    <cfRule type="containsText" dxfId="101" priority="11" operator="containsText" text="B">
      <formula>NOT(ISERROR(SEARCH("B",B23)))</formula>
    </cfRule>
    <cfRule type="containsText" dxfId="100" priority="12" operator="containsText" text="A">
      <formula>NOT(ISERROR(SEARCH("A",B23)))</formula>
    </cfRule>
  </conditionalFormatting>
  <conditionalFormatting sqref="B44:U44">
    <cfRule type="containsText" dxfId="99" priority="7" operator="containsText" text="C">
      <formula>NOT(ISERROR(SEARCH("C",B44)))</formula>
    </cfRule>
    <cfRule type="containsText" dxfId="98" priority="8" operator="containsText" text="B">
      <formula>NOT(ISERROR(SEARCH("B",B44)))</formula>
    </cfRule>
    <cfRule type="containsText" dxfId="97" priority="9" operator="containsText" text="A">
      <formula>NOT(ISERROR(SEARCH("A",B44)))</formula>
    </cfRule>
  </conditionalFormatting>
  <conditionalFormatting sqref="B65:U65">
    <cfRule type="containsText" dxfId="96" priority="4" operator="containsText" text="C">
      <formula>NOT(ISERROR(SEARCH("C",B65)))</formula>
    </cfRule>
    <cfRule type="containsText" dxfId="95" priority="5" operator="containsText" text="B">
      <formula>NOT(ISERROR(SEARCH("B",B65)))</formula>
    </cfRule>
    <cfRule type="containsText" dxfId="94" priority="6" operator="containsText" text="A">
      <formula>NOT(ISERROR(SEARCH("A",B65)))</formula>
    </cfRule>
  </conditionalFormatting>
  <conditionalFormatting sqref="B86:U86">
    <cfRule type="containsText" dxfId="93" priority="1" operator="containsText" text="C">
      <formula>NOT(ISERROR(SEARCH("C",B86)))</formula>
    </cfRule>
    <cfRule type="containsText" dxfId="92" priority="2" operator="containsText" text="B">
      <formula>NOT(ISERROR(SEARCH("B",B86)))</formula>
    </cfRule>
    <cfRule type="containsText" dxfId="91" priority="3" operator="containsText" text="A">
      <formula>NOT(ISERROR(SEARCH("A",B86)))</formula>
    </cfRule>
  </conditionalFormatting>
  <pageMargins left="0.25" right="0.25" top="0.75" bottom="0.75" header="0.3" footer="0.3"/>
  <pageSetup paperSize="9" scale="52" orientation="landscape" r:id="rId1"/>
  <rowBreaks count="1" manualBreakCount="1">
    <brk id="8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W20"/>
  <sheetViews>
    <sheetView zoomScale="90" zoomScaleNormal="90"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A2" sqref="A2"/>
    </sheetView>
  </sheetViews>
  <sheetFormatPr defaultColWidth="8.75" defaultRowHeight="12.75" x14ac:dyDescent="0.2"/>
  <cols>
    <col min="1" max="1" width="23.125" style="2" customWidth="1"/>
    <col min="2" max="3" width="16.5" style="2" bestFit="1" customWidth="1"/>
    <col min="4" max="4" width="17.75" style="2" bestFit="1" customWidth="1"/>
    <col min="5" max="21" width="18.125" style="2" bestFit="1" customWidth="1"/>
    <col min="22" max="23" width="12.25" style="2" customWidth="1"/>
    <col min="24" max="24" width="9.75" style="2" bestFit="1" customWidth="1"/>
    <col min="25" max="16384" width="8.75" style="2"/>
  </cols>
  <sheetData>
    <row r="1" spans="1:23" x14ac:dyDescent="0.2">
      <c r="A1" s="44" t="s">
        <v>50</v>
      </c>
    </row>
    <row r="2" spans="1:23" x14ac:dyDescent="0.2">
      <c r="A2" s="3" t="s">
        <v>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x14ac:dyDescent="0.2">
      <c r="A3" s="14" t="s">
        <v>12</v>
      </c>
      <c r="B3" s="7">
        <v>2000</v>
      </c>
      <c r="C3" s="7">
        <v>2001</v>
      </c>
      <c r="D3" s="7">
        <v>2002</v>
      </c>
      <c r="E3" s="7">
        <v>2003</v>
      </c>
      <c r="F3" s="7">
        <v>2004</v>
      </c>
      <c r="G3" s="7">
        <v>2005</v>
      </c>
      <c r="H3" s="7">
        <v>2006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  <c r="N3" s="7">
        <v>2012</v>
      </c>
      <c r="O3" s="7">
        <v>2013</v>
      </c>
      <c r="P3" s="7">
        <v>2014</v>
      </c>
      <c r="Q3" s="7">
        <v>2015</v>
      </c>
      <c r="R3" s="7">
        <v>2016</v>
      </c>
      <c r="S3" s="7">
        <v>2017</v>
      </c>
      <c r="T3" s="7">
        <v>2018</v>
      </c>
      <c r="U3" s="7">
        <v>2019</v>
      </c>
      <c r="V3" s="6"/>
      <c r="W3" s="6"/>
    </row>
    <row r="4" spans="1:23" x14ac:dyDescent="0.2">
      <c r="A4" s="3" t="s">
        <v>0</v>
      </c>
      <c r="B4" s="39">
        <v>440012.76491973083</v>
      </c>
      <c r="C4" s="39">
        <v>1032314271</v>
      </c>
      <c r="D4" s="39">
        <v>7457822070.8545713</v>
      </c>
      <c r="E4" s="39">
        <v>90877101941.319702</v>
      </c>
      <c r="F4" s="39">
        <v>126786421765.38052</v>
      </c>
      <c r="G4" s="39">
        <v>85740734724.536743</v>
      </c>
      <c r="H4" s="39">
        <v>117039837005.85231</v>
      </c>
      <c r="I4" s="39">
        <v>61829667018.002594</v>
      </c>
      <c r="J4" s="39">
        <v>136390714174.03996</v>
      </c>
      <c r="K4" s="39">
        <v>167217042012.28003</v>
      </c>
      <c r="L4" s="39">
        <v>221238592524.15961</v>
      </c>
      <c r="M4" s="39">
        <v>224105198789.1203</v>
      </c>
      <c r="N4" s="39">
        <v>236747034192.06604</v>
      </c>
      <c r="O4" s="39">
        <v>208733979001.49405</v>
      </c>
      <c r="P4" s="39">
        <v>189544677134.59723</v>
      </c>
      <c r="Q4" s="39">
        <v>180355150396.13623</v>
      </c>
      <c r="R4" s="39">
        <v>122694388206.98914</v>
      </c>
      <c r="S4" s="39">
        <v>113302257129.41335</v>
      </c>
      <c r="T4" s="39">
        <v>131378633650.07275</v>
      </c>
      <c r="U4" s="39">
        <v>137844978094.48441</v>
      </c>
      <c r="V4" s="8"/>
      <c r="W4" s="8"/>
    </row>
    <row r="5" spans="1:23" x14ac:dyDescent="0.2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8"/>
      <c r="W5" s="8"/>
    </row>
    <row r="6" spans="1:23" x14ac:dyDescent="0.2">
      <c r="A6" s="3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8"/>
      <c r="W6" s="8"/>
    </row>
    <row r="7" spans="1:23" x14ac:dyDescent="0.2">
      <c r="A7" s="9" t="s">
        <v>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8"/>
      <c r="W7" s="8"/>
    </row>
    <row r="8" spans="1:23" x14ac:dyDescent="0.2">
      <c r="A8" s="9" t="s">
        <v>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12171319.775161874</v>
      </c>
      <c r="I8" s="39">
        <v>1029066.491247357</v>
      </c>
      <c r="J8" s="39">
        <v>8513082.1656333432</v>
      </c>
      <c r="K8" s="39">
        <v>0</v>
      </c>
      <c r="L8" s="39">
        <v>0</v>
      </c>
      <c r="M8" s="39">
        <v>0</v>
      </c>
      <c r="N8" s="39">
        <v>429.26340581356607</v>
      </c>
      <c r="O8" s="39">
        <v>0</v>
      </c>
      <c r="P8" s="39">
        <v>320.01546265140263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8"/>
      <c r="W8" s="8"/>
    </row>
    <row r="9" spans="1:23" x14ac:dyDescent="0.2">
      <c r="A9" s="9" t="s">
        <v>4</v>
      </c>
      <c r="B9" s="39">
        <v>1031994471.0400321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79689558.021048337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8"/>
      <c r="W9" s="8"/>
    </row>
    <row r="10" spans="1:23" x14ac:dyDescent="0.2">
      <c r="A10" s="10" t="s">
        <v>5</v>
      </c>
      <c r="B10" s="41">
        <v>1031994471.0400321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12171319.775161874</v>
      </c>
      <c r="I10" s="41">
        <v>1029066.491247357</v>
      </c>
      <c r="J10" s="41">
        <v>8513082.1656333432</v>
      </c>
      <c r="K10" s="41">
        <v>0</v>
      </c>
      <c r="L10" s="41">
        <v>0</v>
      </c>
      <c r="M10" s="41">
        <v>79689558.021048337</v>
      </c>
      <c r="N10" s="41">
        <v>429.26340581356607</v>
      </c>
      <c r="O10" s="41">
        <v>0</v>
      </c>
      <c r="P10" s="41">
        <v>320.01546265140263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</row>
    <row r="11" spans="1:23" x14ac:dyDescent="0.2">
      <c r="A11" s="3" t="s">
        <v>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8"/>
      <c r="W11" s="8"/>
    </row>
    <row r="12" spans="1:23" x14ac:dyDescent="0.2">
      <c r="A12" s="9" t="s">
        <v>7</v>
      </c>
      <c r="B12" s="39">
        <v>120212.80495190552</v>
      </c>
      <c r="C12" s="39">
        <v>11456758.420385528</v>
      </c>
      <c r="D12" s="39">
        <v>1788448765.559411</v>
      </c>
      <c r="E12" s="39">
        <v>3920441341.8046856</v>
      </c>
      <c r="F12" s="39">
        <v>2520488211.2914762</v>
      </c>
      <c r="G12" s="39">
        <v>4741521851.283083</v>
      </c>
      <c r="H12" s="39">
        <v>2437910839.0780973</v>
      </c>
      <c r="I12" s="39">
        <v>6767455111.7224503</v>
      </c>
      <c r="J12" s="39">
        <v>9215109792.2434692</v>
      </c>
      <c r="K12" s="39">
        <v>12998656609.481262</v>
      </c>
      <c r="L12" s="39">
        <v>13128424027.636114</v>
      </c>
      <c r="M12" s="39">
        <v>15979753745.070877</v>
      </c>
      <c r="N12" s="39">
        <v>14440765133.503975</v>
      </c>
      <c r="O12" s="39">
        <v>12900440367.174212</v>
      </c>
      <c r="P12" s="39">
        <v>13904798258.311192</v>
      </c>
      <c r="Q12" s="39">
        <v>9590531374.7148304</v>
      </c>
      <c r="R12" s="39">
        <v>11155338292.920815</v>
      </c>
      <c r="S12" s="39">
        <v>14119375169.556664</v>
      </c>
      <c r="T12" s="39">
        <v>18268541218.992153</v>
      </c>
      <c r="U12" s="39">
        <v>19210164547.842178</v>
      </c>
      <c r="V12" s="8"/>
      <c r="W12" s="8"/>
    </row>
    <row r="13" spans="1:23" x14ac:dyDescent="0.2">
      <c r="A13" s="9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8"/>
      <c r="W13" s="8"/>
    </row>
    <row r="14" spans="1:23" x14ac:dyDescent="0.2">
      <c r="A14" s="9" t="s">
        <v>9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832.66060851498162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8"/>
      <c r="W14" s="8"/>
    </row>
    <row r="15" spans="1:23" x14ac:dyDescent="0.2">
      <c r="A15" s="9" t="s">
        <v>4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39054307.672169968</v>
      </c>
      <c r="R15" s="39">
        <v>0</v>
      </c>
      <c r="S15" s="39">
        <v>0</v>
      </c>
      <c r="T15" s="39">
        <v>0</v>
      </c>
      <c r="U15" s="39">
        <v>0</v>
      </c>
      <c r="V15" s="8"/>
      <c r="W15" s="8"/>
    </row>
    <row r="16" spans="1:23" x14ac:dyDescent="0.2">
      <c r="A16" s="10" t="s">
        <v>10</v>
      </c>
      <c r="B16" s="41">
        <v>120212.80495190552</v>
      </c>
      <c r="C16" s="41">
        <v>11456758.420385528</v>
      </c>
      <c r="D16" s="41">
        <v>1788448765.559411</v>
      </c>
      <c r="E16" s="41">
        <v>3920441341.8046856</v>
      </c>
      <c r="F16" s="41">
        <v>2520488211.2914762</v>
      </c>
      <c r="G16" s="41">
        <v>4741521851.283083</v>
      </c>
      <c r="H16" s="41">
        <v>2437910839.0780973</v>
      </c>
      <c r="I16" s="41">
        <v>6767455111.7224503</v>
      </c>
      <c r="J16" s="41">
        <v>9215109792.2434692</v>
      </c>
      <c r="K16" s="41">
        <v>12998656609.481262</v>
      </c>
      <c r="L16" s="41">
        <v>13128424027.636114</v>
      </c>
      <c r="M16" s="41">
        <v>15979753745.070877</v>
      </c>
      <c r="N16" s="41">
        <v>14440765133.503975</v>
      </c>
      <c r="O16" s="41">
        <v>12900441199.83482</v>
      </c>
      <c r="P16" s="41">
        <v>13904798258.311192</v>
      </c>
      <c r="Q16" s="41">
        <v>9629585682.387001</v>
      </c>
      <c r="R16" s="41">
        <v>11155338292.920815</v>
      </c>
      <c r="S16" s="41">
        <v>14119375169.556664</v>
      </c>
      <c r="T16" s="41">
        <v>18268541218.992153</v>
      </c>
      <c r="U16" s="41">
        <v>19210164547.842178</v>
      </c>
    </row>
    <row r="17" spans="1:23" x14ac:dyDescent="0.2">
      <c r="A17" s="19" t="s">
        <v>16</v>
      </c>
      <c r="B17" s="41">
        <v>0</v>
      </c>
      <c r="C17" s="41">
        <v>6436964558.2749567</v>
      </c>
      <c r="D17" s="41">
        <v>85207728636.024536</v>
      </c>
      <c r="E17" s="41">
        <v>39829761165.865509</v>
      </c>
      <c r="F17" s="41">
        <v>-38525198829.552307</v>
      </c>
      <c r="G17" s="41">
        <v>36040624132.598648</v>
      </c>
      <c r="H17" s="41">
        <v>-52784430468.546783</v>
      </c>
      <c r="I17" s="41">
        <v>81327473201.26857</v>
      </c>
      <c r="J17" s="41">
        <v>40032924548.317902</v>
      </c>
      <c r="K17" s="41">
        <v>67020207121.36084</v>
      </c>
      <c r="L17" s="41">
        <v>15995030292.596802</v>
      </c>
      <c r="M17" s="41">
        <v>28541899589.995544</v>
      </c>
      <c r="N17" s="41">
        <v>-13572290486.331421</v>
      </c>
      <c r="O17" s="41">
        <v>-6288860667.0620117</v>
      </c>
      <c r="P17" s="41">
        <v>4715271199.8347168</v>
      </c>
      <c r="Q17" s="41">
        <v>-48031176506.760101</v>
      </c>
      <c r="R17" s="41">
        <v>1763207215.3450165</v>
      </c>
      <c r="S17" s="41">
        <v>32195751690.216064</v>
      </c>
      <c r="T17" s="41">
        <v>24734885663.403809</v>
      </c>
      <c r="U17" s="41">
        <v>2555742127.6457672</v>
      </c>
    </row>
    <row r="18" spans="1:23" x14ac:dyDescent="0.2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8"/>
      <c r="W18" s="8"/>
    </row>
    <row r="19" spans="1:23" x14ac:dyDescent="0.2">
      <c r="A19" s="11" t="s">
        <v>11</v>
      </c>
      <c r="B19" s="42">
        <v>1032314271</v>
      </c>
      <c r="C19" s="42">
        <v>7457822070.8545713</v>
      </c>
      <c r="D19" s="42">
        <v>90877101941.319702</v>
      </c>
      <c r="E19" s="42">
        <v>126786421765.38052</v>
      </c>
      <c r="F19" s="42">
        <v>85740734724.536743</v>
      </c>
      <c r="G19" s="42">
        <v>117039837005.85231</v>
      </c>
      <c r="H19" s="42">
        <v>61829667018.002594</v>
      </c>
      <c r="I19" s="42">
        <v>136390714174.03996</v>
      </c>
      <c r="J19" s="42">
        <v>167217042012.28003</v>
      </c>
      <c r="K19" s="42">
        <v>221238592524.15961</v>
      </c>
      <c r="L19" s="42">
        <v>224105198789.1203</v>
      </c>
      <c r="M19" s="42">
        <v>236747034192.06604</v>
      </c>
      <c r="N19" s="42">
        <v>208733979001.49405</v>
      </c>
      <c r="O19" s="42">
        <v>189544677134.59723</v>
      </c>
      <c r="P19" s="42">
        <v>180355150396.13623</v>
      </c>
      <c r="Q19" s="42">
        <v>122694388206.98914</v>
      </c>
      <c r="R19" s="42">
        <v>113302257129.41335</v>
      </c>
      <c r="S19" s="42">
        <v>131378633650.07275</v>
      </c>
      <c r="T19" s="42">
        <v>137844978094.48441</v>
      </c>
      <c r="U19" s="42">
        <v>121190555674.28799</v>
      </c>
      <c r="V19" s="8"/>
      <c r="W19" s="8"/>
    </row>
    <row r="20" spans="1:23" x14ac:dyDescent="0.2">
      <c r="A20" s="31" t="s">
        <v>25</v>
      </c>
    </row>
  </sheetData>
  <conditionalFormatting sqref="V5:W9 V11:W15 V18:W19">
    <cfRule type="cellIs" dxfId="90" priority="12" operator="lessThan">
      <formula>0</formula>
    </cfRule>
  </conditionalFormatting>
  <conditionalFormatting sqref="V4:W4">
    <cfRule type="cellIs" dxfId="89" priority="11" operator="lessThan">
      <formula>0</formula>
    </cfRule>
  </conditionalFormatting>
  <conditionalFormatting sqref="B2:U2">
    <cfRule type="containsText" dxfId="88" priority="8" operator="containsText" text="C">
      <formula>NOT(ISERROR(SEARCH("C",B2)))</formula>
    </cfRule>
    <cfRule type="containsText" dxfId="87" priority="9" operator="containsText" text="B">
      <formula>NOT(ISERROR(SEARCH("B",B2)))</formula>
    </cfRule>
    <cfRule type="containsText" dxfId="86" priority="10" operator="containsText" text="A">
      <formula>NOT(ISERROR(SEARCH("A",B2)))</formula>
    </cfRule>
  </conditionalFormatting>
  <conditionalFormatting sqref="B16:U16">
    <cfRule type="cellIs" dxfId="85" priority="5" operator="lessThan">
      <formula>0</formula>
    </cfRule>
  </conditionalFormatting>
  <conditionalFormatting sqref="B5:U6 B18:U18 B11:U11">
    <cfRule type="cellIs" dxfId="84" priority="7" operator="lessThan">
      <formula>0</formula>
    </cfRule>
  </conditionalFormatting>
  <conditionalFormatting sqref="B10:U10">
    <cfRule type="cellIs" dxfId="83" priority="6" operator="lessThan">
      <formula>0</formula>
    </cfRule>
  </conditionalFormatting>
  <conditionalFormatting sqref="B4:U4">
    <cfRule type="cellIs" dxfId="82" priority="4" operator="lessThan">
      <formula>0</formula>
    </cfRule>
  </conditionalFormatting>
  <conditionalFormatting sqref="B7:U9">
    <cfRule type="cellIs" dxfId="81" priority="3" operator="lessThan">
      <formula>0</formula>
    </cfRule>
  </conditionalFormatting>
  <conditionalFormatting sqref="B12:U15">
    <cfRule type="cellIs" dxfId="80" priority="2" operator="lessThan">
      <formula>0</formula>
    </cfRule>
  </conditionalFormatting>
  <conditionalFormatting sqref="B19:U19">
    <cfRule type="cellIs" dxfId="79" priority="1" operator="lessThan">
      <formula>0</formula>
    </cfRule>
  </conditionalFormatting>
  <pageMargins left="0.25" right="0.25" top="0.75" bottom="0.75" header="0.3" footer="0.3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0"/>
  <sheetViews>
    <sheetView zoomScale="90" zoomScaleNormal="90" workbookViewId="0">
      <pane xSplit="1" ySplit="3" topLeftCell="B67" activePane="bottomRight" state="frozen"/>
      <selection activeCell="A87" sqref="A87"/>
      <selection pane="topRight" activeCell="A87" sqref="A87"/>
      <selection pane="bottomLeft" activeCell="A87" sqref="A87"/>
      <selection pane="bottomRight" activeCell="A86" sqref="A86"/>
    </sheetView>
  </sheetViews>
  <sheetFormatPr defaultColWidth="8.75" defaultRowHeight="12.75" x14ac:dyDescent="0.2"/>
  <cols>
    <col min="1" max="1" width="23.125" style="3" customWidth="1"/>
    <col min="2" max="21" width="15.5" style="3" customWidth="1"/>
    <col min="22" max="23" width="12.25" style="3" customWidth="1"/>
    <col min="24" max="24" width="9.75" style="3" bestFit="1" customWidth="1"/>
    <col min="25" max="16384" width="8.75" style="3"/>
  </cols>
  <sheetData>
    <row r="1" spans="1:23" x14ac:dyDescent="0.2">
      <c r="A1" s="44" t="s">
        <v>51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3" x14ac:dyDescent="0.2">
      <c r="A2" s="3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x14ac:dyDescent="0.2">
      <c r="A3" s="6" t="s">
        <v>15</v>
      </c>
      <c r="B3" s="7">
        <v>2000</v>
      </c>
      <c r="C3" s="7">
        <v>2001</v>
      </c>
      <c r="D3" s="7">
        <v>2002</v>
      </c>
      <c r="E3" s="7">
        <v>2003</v>
      </c>
      <c r="F3" s="7">
        <v>2004</v>
      </c>
      <c r="G3" s="7">
        <v>2005</v>
      </c>
      <c r="H3" s="7">
        <v>2006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  <c r="N3" s="7">
        <v>2012</v>
      </c>
      <c r="O3" s="7">
        <v>2013</v>
      </c>
      <c r="P3" s="7">
        <v>2014</v>
      </c>
      <c r="Q3" s="7">
        <v>2015</v>
      </c>
      <c r="R3" s="7">
        <v>2016</v>
      </c>
      <c r="S3" s="7">
        <v>2017</v>
      </c>
      <c r="T3" s="7">
        <v>2018</v>
      </c>
      <c r="U3" s="7">
        <v>2019</v>
      </c>
      <c r="V3" s="6"/>
      <c r="W3" s="6"/>
    </row>
    <row r="4" spans="1:23" x14ac:dyDescent="0.2">
      <c r="A4" s="3" t="s">
        <v>0</v>
      </c>
      <c r="B4" s="39">
        <f>B25+B46+B67</f>
        <v>116200000</v>
      </c>
      <c r="C4" s="39">
        <f t="shared" ref="C4:U4" si="0">C25+C46+C67</f>
        <v>116200000</v>
      </c>
      <c r="D4" s="39">
        <f t="shared" si="0"/>
        <v>115895699.00399999</v>
      </c>
      <c r="E4" s="39">
        <f t="shared" si="0"/>
        <v>112566227.00399999</v>
      </c>
      <c r="F4" s="39">
        <f t="shared" si="0"/>
        <v>107701768.00399999</v>
      </c>
      <c r="G4" s="39">
        <f t="shared" si="0"/>
        <v>103297354.89999999</v>
      </c>
      <c r="H4" s="39">
        <f t="shared" si="0"/>
        <v>97721005.512999997</v>
      </c>
      <c r="I4" s="39">
        <f t="shared" si="0"/>
        <v>92597847.754999995</v>
      </c>
      <c r="J4" s="39">
        <f t="shared" si="0"/>
        <v>86845029.027999997</v>
      </c>
      <c r="K4" s="39">
        <f t="shared" si="0"/>
        <v>81238530.174999997</v>
      </c>
      <c r="L4" s="39">
        <f t="shared" si="0"/>
        <v>75781946.875</v>
      </c>
      <c r="M4" s="39">
        <f t="shared" si="0"/>
        <v>70887103.584999993</v>
      </c>
      <c r="N4" s="39">
        <f t="shared" si="0"/>
        <v>65815077.390999988</v>
      </c>
      <c r="O4" s="39">
        <f t="shared" si="0"/>
        <v>61220960.910999991</v>
      </c>
      <c r="P4" s="39">
        <f t="shared" si="0"/>
        <v>57137249.81499999</v>
      </c>
      <c r="Q4" s="39">
        <f t="shared" si="0"/>
        <v>52964519.812999994</v>
      </c>
      <c r="R4" s="39">
        <f t="shared" si="0"/>
        <v>49218110.722999997</v>
      </c>
      <c r="S4" s="39">
        <f t="shared" si="0"/>
        <v>45071908.954999998</v>
      </c>
      <c r="T4" s="39">
        <f t="shared" si="0"/>
        <v>41158240</v>
      </c>
      <c r="U4" s="39">
        <f t="shared" si="0"/>
        <v>37082346.299999997</v>
      </c>
      <c r="V4" s="8"/>
      <c r="W4" s="8"/>
    </row>
    <row r="5" spans="1:23" x14ac:dyDescent="0.2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8"/>
      <c r="W5" s="8"/>
    </row>
    <row r="6" spans="1:23" x14ac:dyDescent="0.2">
      <c r="A6" s="3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8"/>
      <c r="W6" s="8"/>
    </row>
    <row r="7" spans="1:23" x14ac:dyDescent="0.2">
      <c r="A7" s="9" t="s">
        <v>2</v>
      </c>
      <c r="B7" s="39">
        <f t="shared" ref="B7:U7" si="1">B28+B49+B70</f>
        <v>0</v>
      </c>
      <c r="C7" s="39">
        <f t="shared" si="1"/>
        <v>0</v>
      </c>
      <c r="D7" s="39">
        <f t="shared" si="1"/>
        <v>0</v>
      </c>
      <c r="E7" s="39">
        <f t="shared" si="1"/>
        <v>0</v>
      </c>
      <c r="F7" s="39">
        <f t="shared" si="1"/>
        <v>0</v>
      </c>
      <c r="G7" s="39">
        <f t="shared" si="1"/>
        <v>0</v>
      </c>
      <c r="H7" s="39">
        <f t="shared" si="1"/>
        <v>0</v>
      </c>
      <c r="I7" s="39">
        <f t="shared" si="1"/>
        <v>0</v>
      </c>
      <c r="J7" s="39">
        <f t="shared" si="1"/>
        <v>0</v>
      </c>
      <c r="K7" s="39">
        <f t="shared" si="1"/>
        <v>0</v>
      </c>
      <c r="L7" s="39">
        <f t="shared" si="1"/>
        <v>0</v>
      </c>
      <c r="M7" s="39">
        <f t="shared" si="1"/>
        <v>0</v>
      </c>
      <c r="N7" s="39">
        <f t="shared" si="1"/>
        <v>0</v>
      </c>
      <c r="O7" s="39">
        <f t="shared" si="1"/>
        <v>0</v>
      </c>
      <c r="P7" s="39">
        <f t="shared" si="1"/>
        <v>0</v>
      </c>
      <c r="Q7" s="39">
        <f t="shared" si="1"/>
        <v>0</v>
      </c>
      <c r="R7" s="39">
        <f t="shared" si="1"/>
        <v>0</v>
      </c>
      <c r="S7" s="39">
        <f t="shared" si="1"/>
        <v>0</v>
      </c>
      <c r="T7" s="39">
        <f t="shared" si="1"/>
        <v>0</v>
      </c>
      <c r="U7" s="39">
        <f t="shared" si="1"/>
        <v>0</v>
      </c>
      <c r="V7" s="8"/>
      <c r="W7" s="8"/>
    </row>
    <row r="8" spans="1:23" x14ac:dyDescent="0.2">
      <c r="A8" s="9" t="s">
        <v>3</v>
      </c>
      <c r="B8" s="39">
        <f t="shared" ref="B8:U8" si="2">B29+B50+B71</f>
        <v>0</v>
      </c>
      <c r="C8" s="39">
        <f t="shared" si="2"/>
        <v>0</v>
      </c>
      <c r="D8" s="39">
        <f t="shared" si="2"/>
        <v>0</v>
      </c>
      <c r="E8" s="39">
        <f t="shared" si="2"/>
        <v>0</v>
      </c>
      <c r="F8" s="39">
        <f t="shared" si="2"/>
        <v>0</v>
      </c>
      <c r="G8" s="39">
        <f t="shared" si="2"/>
        <v>0</v>
      </c>
      <c r="H8" s="39">
        <f t="shared" si="2"/>
        <v>0</v>
      </c>
      <c r="I8" s="39">
        <f t="shared" si="2"/>
        <v>0</v>
      </c>
      <c r="J8" s="39">
        <f t="shared" si="2"/>
        <v>0</v>
      </c>
      <c r="K8" s="39">
        <f t="shared" si="2"/>
        <v>0</v>
      </c>
      <c r="L8" s="39">
        <f t="shared" si="2"/>
        <v>0</v>
      </c>
      <c r="M8" s="39">
        <f t="shared" si="2"/>
        <v>0</v>
      </c>
      <c r="N8" s="39">
        <f t="shared" si="2"/>
        <v>0</v>
      </c>
      <c r="O8" s="39">
        <f t="shared" si="2"/>
        <v>0</v>
      </c>
      <c r="P8" s="39">
        <f t="shared" si="2"/>
        <v>0</v>
      </c>
      <c r="Q8" s="39">
        <f t="shared" si="2"/>
        <v>0</v>
      </c>
      <c r="R8" s="39">
        <f t="shared" si="2"/>
        <v>0</v>
      </c>
      <c r="S8" s="39">
        <f t="shared" si="2"/>
        <v>0</v>
      </c>
      <c r="T8" s="39">
        <f t="shared" si="2"/>
        <v>0</v>
      </c>
      <c r="U8" s="39">
        <f t="shared" si="2"/>
        <v>0</v>
      </c>
      <c r="V8" s="8"/>
      <c r="W8" s="8"/>
    </row>
    <row r="9" spans="1:23" x14ac:dyDescent="0.2">
      <c r="A9" s="9" t="s">
        <v>4</v>
      </c>
      <c r="B9" s="39">
        <f t="shared" ref="B9:U9" si="3">B30+B51+B72</f>
        <v>116000000</v>
      </c>
      <c r="C9" s="39">
        <f t="shared" si="3"/>
        <v>0</v>
      </c>
      <c r="D9" s="39">
        <f t="shared" si="3"/>
        <v>0</v>
      </c>
      <c r="E9" s="39">
        <f t="shared" si="3"/>
        <v>0</v>
      </c>
      <c r="F9" s="39">
        <f t="shared" si="3"/>
        <v>0</v>
      </c>
      <c r="G9" s="39">
        <f t="shared" si="3"/>
        <v>0</v>
      </c>
      <c r="H9" s="39">
        <f t="shared" si="3"/>
        <v>0</v>
      </c>
      <c r="I9" s="39">
        <f t="shared" si="3"/>
        <v>0</v>
      </c>
      <c r="J9" s="39">
        <f t="shared" si="3"/>
        <v>0</v>
      </c>
      <c r="K9" s="39">
        <f t="shared" si="3"/>
        <v>0</v>
      </c>
      <c r="L9" s="39">
        <f t="shared" si="3"/>
        <v>0</v>
      </c>
      <c r="M9" s="39">
        <f t="shared" si="3"/>
        <v>0</v>
      </c>
      <c r="N9" s="39">
        <f t="shared" si="3"/>
        <v>0</v>
      </c>
      <c r="O9" s="39">
        <f t="shared" si="3"/>
        <v>0</v>
      </c>
      <c r="P9" s="39">
        <f t="shared" si="3"/>
        <v>0</v>
      </c>
      <c r="Q9" s="39">
        <f t="shared" si="3"/>
        <v>0</v>
      </c>
      <c r="R9" s="39">
        <f t="shared" si="3"/>
        <v>0</v>
      </c>
      <c r="S9" s="39">
        <f t="shared" si="3"/>
        <v>0</v>
      </c>
      <c r="T9" s="39">
        <f t="shared" si="3"/>
        <v>0</v>
      </c>
      <c r="U9" s="39">
        <f t="shared" si="3"/>
        <v>0</v>
      </c>
      <c r="V9" s="8"/>
      <c r="W9" s="8"/>
    </row>
    <row r="10" spans="1:23" x14ac:dyDescent="0.2">
      <c r="A10" s="10" t="s">
        <v>5</v>
      </c>
      <c r="B10" s="41">
        <f>SUM(B7:B9)</f>
        <v>116000000</v>
      </c>
      <c r="C10" s="41">
        <f t="shared" ref="C10:U10" si="4">SUM(C7:C9)</f>
        <v>0</v>
      </c>
      <c r="D10" s="41">
        <f t="shared" si="4"/>
        <v>0</v>
      </c>
      <c r="E10" s="41">
        <f t="shared" si="4"/>
        <v>0</v>
      </c>
      <c r="F10" s="41">
        <f t="shared" si="4"/>
        <v>0</v>
      </c>
      <c r="G10" s="41">
        <f t="shared" si="4"/>
        <v>0</v>
      </c>
      <c r="H10" s="41">
        <f t="shared" si="4"/>
        <v>0</v>
      </c>
      <c r="I10" s="41">
        <f t="shared" si="4"/>
        <v>0</v>
      </c>
      <c r="J10" s="41">
        <f t="shared" si="4"/>
        <v>0</v>
      </c>
      <c r="K10" s="41">
        <f t="shared" si="4"/>
        <v>0</v>
      </c>
      <c r="L10" s="41">
        <f t="shared" si="4"/>
        <v>0</v>
      </c>
      <c r="M10" s="41">
        <f t="shared" si="4"/>
        <v>0</v>
      </c>
      <c r="N10" s="41">
        <f t="shared" si="4"/>
        <v>0</v>
      </c>
      <c r="O10" s="41">
        <f t="shared" si="4"/>
        <v>0</v>
      </c>
      <c r="P10" s="41">
        <f t="shared" si="4"/>
        <v>0</v>
      </c>
      <c r="Q10" s="41">
        <f t="shared" si="4"/>
        <v>0</v>
      </c>
      <c r="R10" s="41">
        <f t="shared" si="4"/>
        <v>0</v>
      </c>
      <c r="S10" s="41">
        <f t="shared" si="4"/>
        <v>0</v>
      </c>
      <c r="T10" s="41">
        <f t="shared" si="4"/>
        <v>0</v>
      </c>
      <c r="U10" s="41">
        <f t="shared" si="4"/>
        <v>0</v>
      </c>
    </row>
    <row r="11" spans="1:23" x14ac:dyDescent="0.2">
      <c r="A11" s="3" t="s">
        <v>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8"/>
      <c r="W11" s="8"/>
    </row>
    <row r="12" spans="1:23" x14ac:dyDescent="0.2">
      <c r="A12" s="9" t="s">
        <v>7</v>
      </c>
      <c r="B12" s="39">
        <f t="shared" ref="B12:U12" si="5">B33+B54+B75</f>
        <v>0</v>
      </c>
      <c r="C12" s="39">
        <f t="shared" si="5"/>
        <v>304301</v>
      </c>
      <c r="D12" s="39">
        <f t="shared" si="5"/>
        <v>3329472</v>
      </c>
      <c r="E12" s="39">
        <f t="shared" si="5"/>
        <v>4864459</v>
      </c>
      <c r="F12" s="39">
        <f t="shared" si="5"/>
        <v>4404413.1040000003</v>
      </c>
      <c r="G12" s="39">
        <f t="shared" si="5"/>
        <v>5576349.3870000001</v>
      </c>
      <c r="H12" s="39">
        <f t="shared" si="5"/>
        <v>5123157.7580000004</v>
      </c>
      <c r="I12" s="39">
        <f t="shared" si="5"/>
        <v>5752818.727</v>
      </c>
      <c r="J12" s="39">
        <f t="shared" si="5"/>
        <v>5606498.8530000001</v>
      </c>
      <c r="K12" s="39">
        <f t="shared" si="5"/>
        <v>5456583.2999999998</v>
      </c>
      <c r="L12" s="39">
        <f t="shared" si="5"/>
        <v>4894843.29</v>
      </c>
      <c r="M12" s="39">
        <f t="shared" si="5"/>
        <v>5072026.1940000001</v>
      </c>
      <c r="N12" s="39">
        <f t="shared" si="5"/>
        <v>4594116.4800000004</v>
      </c>
      <c r="O12" s="39">
        <f t="shared" si="5"/>
        <v>4083711.0959999999</v>
      </c>
      <c r="P12" s="39">
        <f t="shared" si="5"/>
        <v>4172730.0019999999</v>
      </c>
      <c r="Q12" s="39">
        <f t="shared" si="5"/>
        <v>3746409.09</v>
      </c>
      <c r="R12" s="39">
        <f t="shared" si="5"/>
        <v>4146201.7680000002</v>
      </c>
      <c r="S12" s="39">
        <f t="shared" si="5"/>
        <v>3913668.9550000001</v>
      </c>
      <c r="T12" s="39">
        <f t="shared" si="5"/>
        <v>4075893.7</v>
      </c>
      <c r="U12" s="39">
        <f t="shared" si="5"/>
        <v>4006235.55</v>
      </c>
      <c r="V12" s="8"/>
      <c r="W12" s="8"/>
    </row>
    <row r="13" spans="1:23" x14ac:dyDescent="0.2">
      <c r="A13" s="9" t="s">
        <v>8</v>
      </c>
      <c r="B13" s="39">
        <f t="shared" ref="B13:U13" si="6">B34+B55+B76</f>
        <v>0</v>
      </c>
      <c r="C13" s="39">
        <f t="shared" si="6"/>
        <v>0</v>
      </c>
      <c r="D13" s="39">
        <f t="shared" si="6"/>
        <v>0</v>
      </c>
      <c r="E13" s="39">
        <f t="shared" si="6"/>
        <v>0</v>
      </c>
      <c r="F13" s="39">
        <f t="shared" si="6"/>
        <v>0</v>
      </c>
      <c r="G13" s="39">
        <f t="shared" si="6"/>
        <v>0</v>
      </c>
      <c r="H13" s="39">
        <f t="shared" si="6"/>
        <v>0</v>
      </c>
      <c r="I13" s="39">
        <f t="shared" si="6"/>
        <v>0</v>
      </c>
      <c r="J13" s="39">
        <f t="shared" si="6"/>
        <v>0</v>
      </c>
      <c r="K13" s="39">
        <f t="shared" si="6"/>
        <v>0</v>
      </c>
      <c r="L13" s="39">
        <f t="shared" si="6"/>
        <v>0</v>
      </c>
      <c r="M13" s="39">
        <f t="shared" si="6"/>
        <v>0</v>
      </c>
      <c r="N13" s="39">
        <f t="shared" si="6"/>
        <v>0</v>
      </c>
      <c r="O13" s="39">
        <f t="shared" si="6"/>
        <v>0</v>
      </c>
      <c r="P13" s="39">
        <f t="shared" si="6"/>
        <v>0</v>
      </c>
      <c r="Q13" s="39">
        <f t="shared" si="6"/>
        <v>0</v>
      </c>
      <c r="R13" s="39">
        <f t="shared" si="6"/>
        <v>0</v>
      </c>
      <c r="S13" s="39">
        <f t="shared" si="6"/>
        <v>0</v>
      </c>
      <c r="T13" s="39">
        <f t="shared" si="6"/>
        <v>0</v>
      </c>
      <c r="U13" s="39">
        <f t="shared" si="6"/>
        <v>0</v>
      </c>
      <c r="V13" s="8"/>
      <c r="W13" s="8"/>
    </row>
    <row r="14" spans="1:23" x14ac:dyDescent="0.2">
      <c r="A14" s="9" t="s">
        <v>9</v>
      </c>
      <c r="B14" s="39">
        <f t="shared" ref="B14:U14" si="7">B35+B56+B77</f>
        <v>0</v>
      </c>
      <c r="C14" s="39">
        <f t="shared" si="7"/>
        <v>0</v>
      </c>
      <c r="D14" s="39">
        <f t="shared" si="7"/>
        <v>0</v>
      </c>
      <c r="E14" s="39">
        <f t="shared" si="7"/>
        <v>0</v>
      </c>
      <c r="F14" s="39">
        <f t="shared" si="7"/>
        <v>0</v>
      </c>
      <c r="G14" s="39">
        <f t="shared" si="7"/>
        <v>0</v>
      </c>
      <c r="H14" s="39">
        <f t="shared" si="7"/>
        <v>0</v>
      </c>
      <c r="I14" s="39">
        <f t="shared" si="7"/>
        <v>0</v>
      </c>
      <c r="J14" s="39">
        <f t="shared" si="7"/>
        <v>0</v>
      </c>
      <c r="K14" s="39">
        <f t="shared" si="7"/>
        <v>0</v>
      </c>
      <c r="L14" s="39">
        <f t="shared" si="7"/>
        <v>0</v>
      </c>
      <c r="M14" s="39">
        <f t="shared" si="7"/>
        <v>0</v>
      </c>
      <c r="N14" s="39">
        <f t="shared" si="7"/>
        <v>0</v>
      </c>
      <c r="O14" s="39">
        <f t="shared" si="7"/>
        <v>0</v>
      </c>
      <c r="P14" s="39">
        <f t="shared" si="7"/>
        <v>0</v>
      </c>
      <c r="Q14" s="39">
        <f t="shared" si="7"/>
        <v>0</v>
      </c>
      <c r="R14" s="39">
        <f t="shared" si="7"/>
        <v>0</v>
      </c>
      <c r="S14" s="39">
        <f t="shared" si="7"/>
        <v>0</v>
      </c>
      <c r="T14" s="39">
        <f t="shared" si="7"/>
        <v>0</v>
      </c>
      <c r="U14" s="39">
        <f t="shared" si="7"/>
        <v>0</v>
      </c>
      <c r="V14" s="8"/>
      <c r="W14" s="8"/>
    </row>
    <row r="15" spans="1:23" x14ac:dyDescent="0.2">
      <c r="A15" s="9" t="s">
        <v>4</v>
      </c>
      <c r="B15" s="39">
        <f t="shared" ref="B15:U15" si="8">B36+B57+B78</f>
        <v>116000000</v>
      </c>
      <c r="C15" s="39">
        <f t="shared" si="8"/>
        <v>0</v>
      </c>
      <c r="D15" s="39">
        <f t="shared" si="8"/>
        <v>0</v>
      </c>
      <c r="E15" s="39">
        <f t="shared" si="8"/>
        <v>0</v>
      </c>
      <c r="F15" s="39">
        <f t="shared" si="8"/>
        <v>0</v>
      </c>
      <c r="G15" s="39">
        <f t="shared" si="8"/>
        <v>0</v>
      </c>
      <c r="H15" s="39">
        <f t="shared" si="8"/>
        <v>0</v>
      </c>
      <c r="I15" s="39">
        <f t="shared" si="8"/>
        <v>0</v>
      </c>
      <c r="J15" s="39">
        <f t="shared" si="8"/>
        <v>0</v>
      </c>
      <c r="K15" s="39">
        <f t="shared" si="8"/>
        <v>0</v>
      </c>
      <c r="L15" s="39">
        <f t="shared" si="8"/>
        <v>0</v>
      </c>
      <c r="M15" s="39">
        <f t="shared" si="8"/>
        <v>0</v>
      </c>
      <c r="N15" s="39">
        <f t="shared" si="8"/>
        <v>0</v>
      </c>
      <c r="O15" s="39">
        <f t="shared" si="8"/>
        <v>0</v>
      </c>
      <c r="P15" s="39">
        <f t="shared" si="8"/>
        <v>0</v>
      </c>
      <c r="Q15" s="39">
        <f t="shared" si="8"/>
        <v>0</v>
      </c>
      <c r="R15" s="39">
        <f t="shared" si="8"/>
        <v>0</v>
      </c>
      <c r="S15" s="39">
        <f t="shared" si="8"/>
        <v>0</v>
      </c>
      <c r="T15" s="39">
        <f t="shared" si="8"/>
        <v>0</v>
      </c>
      <c r="U15" s="39">
        <f t="shared" si="8"/>
        <v>0</v>
      </c>
      <c r="V15" s="8"/>
      <c r="W15" s="8"/>
    </row>
    <row r="16" spans="1:23" x14ac:dyDescent="0.2">
      <c r="A16" s="10" t="s">
        <v>10</v>
      </c>
      <c r="B16" s="41">
        <f>SUM(B12:B15)</f>
        <v>116000000</v>
      </c>
      <c r="C16" s="41">
        <f t="shared" ref="C16:U16" si="9">SUM(C12:C15)</f>
        <v>304301</v>
      </c>
      <c r="D16" s="41">
        <f t="shared" si="9"/>
        <v>3329472</v>
      </c>
      <c r="E16" s="41">
        <f t="shared" si="9"/>
        <v>4864459</v>
      </c>
      <c r="F16" s="41">
        <f t="shared" si="9"/>
        <v>4404413.1040000003</v>
      </c>
      <c r="G16" s="41">
        <f t="shared" si="9"/>
        <v>5576349.3870000001</v>
      </c>
      <c r="H16" s="41">
        <f t="shared" si="9"/>
        <v>5123157.7580000004</v>
      </c>
      <c r="I16" s="41">
        <f t="shared" si="9"/>
        <v>5752818.727</v>
      </c>
      <c r="J16" s="41">
        <f t="shared" si="9"/>
        <v>5606498.8530000001</v>
      </c>
      <c r="K16" s="41">
        <f t="shared" si="9"/>
        <v>5456583.2999999998</v>
      </c>
      <c r="L16" s="41">
        <f t="shared" si="9"/>
        <v>4894843.29</v>
      </c>
      <c r="M16" s="41">
        <f t="shared" si="9"/>
        <v>5072026.1940000001</v>
      </c>
      <c r="N16" s="41">
        <f t="shared" si="9"/>
        <v>4594116.4800000004</v>
      </c>
      <c r="O16" s="41">
        <f t="shared" si="9"/>
        <v>4083711.0959999999</v>
      </c>
      <c r="P16" s="41">
        <f t="shared" si="9"/>
        <v>4172730.0019999999</v>
      </c>
      <c r="Q16" s="41">
        <f t="shared" si="9"/>
        <v>3746409.09</v>
      </c>
      <c r="R16" s="41">
        <f t="shared" si="9"/>
        <v>4146201.7680000002</v>
      </c>
      <c r="S16" s="41">
        <f t="shared" si="9"/>
        <v>3913668.9550000001</v>
      </c>
      <c r="T16" s="41">
        <f t="shared" si="9"/>
        <v>4075893.7</v>
      </c>
      <c r="U16" s="41">
        <f t="shared" si="9"/>
        <v>4006235.55</v>
      </c>
    </row>
    <row r="17" spans="1:23" x14ac:dyDescent="0.2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8"/>
      <c r="W17" s="8"/>
    </row>
    <row r="18" spans="1:23" x14ac:dyDescent="0.2">
      <c r="A18" s="11" t="s">
        <v>11</v>
      </c>
      <c r="B18" s="42">
        <f>B39+B60+B81</f>
        <v>116200000</v>
      </c>
      <c r="C18" s="42">
        <f t="shared" ref="C18:U18" si="10">C39+C60+C81</f>
        <v>115895699</v>
      </c>
      <c r="D18" s="42">
        <f t="shared" si="10"/>
        <v>112566227.00399999</v>
      </c>
      <c r="E18" s="42">
        <f t="shared" si="10"/>
        <v>107701768.00399999</v>
      </c>
      <c r="F18" s="42">
        <f t="shared" si="10"/>
        <v>103297354.89999999</v>
      </c>
      <c r="G18" s="42">
        <f t="shared" si="10"/>
        <v>97721005.512999997</v>
      </c>
      <c r="H18" s="42">
        <f t="shared" si="10"/>
        <v>92597847.754999995</v>
      </c>
      <c r="I18" s="42">
        <f t="shared" si="10"/>
        <v>86845029.027999997</v>
      </c>
      <c r="J18" s="42">
        <f t="shared" si="10"/>
        <v>81238530.174999997</v>
      </c>
      <c r="K18" s="42">
        <f t="shared" si="10"/>
        <v>75781946.875</v>
      </c>
      <c r="L18" s="42">
        <f t="shared" si="10"/>
        <v>70887103.584999993</v>
      </c>
      <c r="M18" s="42">
        <f t="shared" si="10"/>
        <v>65815077.390999995</v>
      </c>
      <c r="N18" s="42">
        <f t="shared" si="10"/>
        <v>61220960.910999984</v>
      </c>
      <c r="O18" s="42">
        <f t="shared" si="10"/>
        <v>57137249.81499999</v>
      </c>
      <c r="P18" s="42">
        <f t="shared" si="10"/>
        <v>52964519.812999994</v>
      </c>
      <c r="Q18" s="42">
        <f t="shared" si="10"/>
        <v>49218110.72299999</v>
      </c>
      <c r="R18" s="42">
        <f t="shared" si="10"/>
        <v>45071908.954999998</v>
      </c>
      <c r="S18" s="42">
        <f t="shared" si="10"/>
        <v>41158240</v>
      </c>
      <c r="T18" s="42">
        <f t="shared" si="10"/>
        <v>37082346.299999997</v>
      </c>
      <c r="U18" s="42">
        <f t="shared" si="10"/>
        <v>33076110.749999996</v>
      </c>
      <c r="V18" s="8"/>
      <c r="W18" s="8"/>
    </row>
    <row r="19" spans="1:23" x14ac:dyDescent="0.2">
      <c r="A19" s="31" t="s">
        <v>25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3" x14ac:dyDescent="0.2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3" x14ac:dyDescent="0.2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3" x14ac:dyDescent="0.2">
      <c r="A22" s="44" t="s">
        <v>52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3" x14ac:dyDescent="0.2">
      <c r="A23" s="3" t="s">
        <v>38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3" x14ac:dyDescent="0.2">
      <c r="A24" s="14" t="s">
        <v>12</v>
      </c>
      <c r="B24" s="7">
        <v>2000</v>
      </c>
      <c r="C24" s="7">
        <v>2001</v>
      </c>
      <c r="D24" s="7">
        <v>2002</v>
      </c>
      <c r="E24" s="7">
        <v>2003</v>
      </c>
      <c r="F24" s="7">
        <v>2004</v>
      </c>
      <c r="G24" s="7">
        <v>2005</v>
      </c>
      <c r="H24" s="7">
        <v>2006</v>
      </c>
      <c r="I24" s="7">
        <v>2007</v>
      </c>
      <c r="J24" s="7">
        <v>2008</v>
      </c>
      <c r="K24" s="7">
        <v>2009</v>
      </c>
      <c r="L24" s="7">
        <v>2010</v>
      </c>
      <c r="M24" s="7">
        <v>2011</v>
      </c>
      <c r="N24" s="7">
        <v>2012</v>
      </c>
      <c r="O24" s="7">
        <v>2013</v>
      </c>
      <c r="P24" s="7">
        <v>2014</v>
      </c>
      <c r="Q24" s="7">
        <v>2015</v>
      </c>
      <c r="R24" s="7">
        <v>2016</v>
      </c>
      <c r="S24" s="7">
        <v>2017</v>
      </c>
      <c r="T24" s="7">
        <v>2018</v>
      </c>
      <c r="U24" s="7">
        <v>2019</v>
      </c>
      <c r="V24" s="6"/>
      <c r="W24" s="6"/>
    </row>
    <row r="25" spans="1:23" x14ac:dyDescent="0.2">
      <c r="A25" s="3" t="s">
        <v>0</v>
      </c>
      <c r="B25" s="39">
        <v>0</v>
      </c>
      <c r="C25" s="39">
        <v>116000000</v>
      </c>
      <c r="D25" s="39">
        <v>115695699.00399999</v>
      </c>
      <c r="E25" s="39">
        <v>112366227.00399999</v>
      </c>
      <c r="F25" s="39">
        <v>107501768.00399999</v>
      </c>
      <c r="G25" s="39">
        <v>103097354.89999999</v>
      </c>
      <c r="H25" s="39">
        <v>97521005.512999997</v>
      </c>
      <c r="I25" s="39">
        <v>92397847.754999995</v>
      </c>
      <c r="J25" s="39">
        <v>86645029.027999997</v>
      </c>
      <c r="K25" s="39">
        <v>81038530.174999997</v>
      </c>
      <c r="L25" s="39">
        <v>75581946.875</v>
      </c>
      <c r="M25" s="39">
        <v>70687103.584999993</v>
      </c>
      <c r="N25" s="39">
        <v>65615077.390999988</v>
      </c>
      <c r="O25" s="39">
        <v>61020960.910999991</v>
      </c>
      <c r="P25" s="39">
        <v>56937249.81499999</v>
      </c>
      <c r="Q25" s="39">
        <v>52764519.812999994</v>
      </c>
      <c r="R25" s="39">
        <v>49018110.722999997</v>
      </c>
      <c r="S25" s="39">
        <v>44871908.954999998</v>
      </c>
      <c r="T25" s="39">
        <v>40958240</v>
      </c>
      <c r="U25" s="39">
        <v>36882346.299999997</v>
      </c>
      <c r="V25" s="8"/>
      <c r="W25" s="8"/>
    </row>
    <row r="26" spans="1:23" x14ac:dyDescent="0.2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8"/>
      <c r="W26" s="8"/>
    </row>
    <row r="27" spans="1:23" x14ac:dyDescent="0.2">
      <c r="A27" s="3" t="s">
        <v>1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8"/>
      <c r="W27" s="8"/>
    </row>
    <row r="28" spans="1:23" x14ac:dyDescent="0.2">
      <c r="A28" s="9" t="s">
        <v>2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8"/>
      <c r="W28" s="8"/>
    </row>
    <row r="29" spans="1:23" x14ac:dyDescent="0.2">
      <c r="A29" s="9" t="s">
        <v>3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8"/>
      <c r="W29" s="8"/>
    </row>
    <row r="30" spans="1:23" x14ac:dyDescent="0.2">
      <c r="A30" s="9" t="s">
        <v>4</v>
      </c>
      <c r="B30" s="39">
        <v>116000000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8"/>
      <c r="W30" s="8"/>
    </row>
    <row r="31" spans="1:23" x14ac:dyDescent="0.2">
      <c r="A31" s="10" t="s">
        <v>5</v>
      </c>
      <c r="B31" s="41">
        <v>116000000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</row>
    <row r="32" spans="1:23" x14ac:dyDescent="0.2">
      <c r="A32" s="3" t="s">
        <v>6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8"/>
      <c r="W32" s="8"/>
    </row>
    <row r="33" spans="1:23" x14ac:dyDescent="0.2">
      <c r="A33" s="9" t="s">
        <v>7</v>
      </c>
      <c r="B33" s="39">
        <v>0</v>
      </c>
      <c r="C33" s="39">
        <v>304301</v>
      </c>
      <c r="D33" s="39">
        <v>3329472</v>
      </c>
      <c r="E33" s="39">
        <v>4864459</v>
      </c>
      <c r="F33" s="39">
        <v>4404413.1040000003</v>
      </c>
      <c r="G33" s="39">
        <v>5576349.3870000001</v>
      </c>
      <c r="H33" s="39">
        <v>5123157.7580000004</v>
      </c>
      <c r="I33" s="39">
        <v>5752818.727</v>
      </c>
      <c r="J33" s="39">
        <v>5606498.8530000001</v>
      </c>
      <c r="K33" s="39">
        <v>5456583.2999999998</v>
      </c>
      <c r="L33" s="39">
        <v>4894843.29</v>
      </c>
      <c r="M33" s="39">
        <v>5072026.1940000001</v>
      </c>
      <c r="N33" s="39">
        <v>4594116.4800000004</v>
      </c>
      <c r="O33" s="39">
        <v>4083711.0959999999</v>
      </c>
      <c r="P33" s="39">
        <v>4172730.0019999999</v>
      </c>
      <c r="Q33" s="39">
        <v>3746409.09</v>
      </c>
      <c r="R33" s="39">
        <v>4146201.7680000002</v>
      </c>
      <c r="S33" s="39">
        <v>3913668.9550000001</v>
      </c>
      <c r="T33" s="39">
        <v>4075893.7</v>
      </c>
      <c r="U33" s="39">
        <v>4006235.55</v>
      </c>
      <c r="V33" s="8"/>
      <c r="W33" s="8"/>
    </row>
    <row r="34" spans="1:23" x14ac:dyDescent="0.2">
      <c r="A34" s="9" t="s">
        <v>8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8"/>
      <c r="W34" s="8"/>
    </row>
    <row r="35" spans="1:23" x14ac:dyDescent="0.2">
      <c r="A35" s="9" t="s">
        <v>9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8"/>
      <c r="W35" s="8"/>
    </row>
    <row r="36" spans="1:23" x14ac:dyDescent="0.2">
      <c r="A36" s="9" t="s">
        <v>4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8"/>
      <c r="W36" s="8"/>
    </row>
    <row r="37" spans="1:23" x14ac:dyDescent="0.2">
      <c r="A37" s="10" t="s">
        <v>10</v>
      </c>
      <c r="B37" s="41">
        <v>0</v>
      </c>
      <c r="C37" s="41">
        <v>304301</v>
      </c>
      <c r="D37" s="41">
        <v>3329472</v>
      </c>
      <c r="E37" s="41">
        <v>4864459</v>
      </c>
      <c r="F37" s="41">
        <v>4404413.1040000003</v>
      </c>
      <c r="G37" s="41">
        <v>5576349.3870000001</v>
      </c>
      <c r="H37" s="41">
        <v>5123157.7580000004</v>
      </c>
      <c r="I37" s="41">
        <v>5752818.727</v>
      </c>
      <c r="J37" s="41">
        <v>5606498.8530000001</v>
      </c>
      <c r="K37" s="41">
        <v>5456583.2999999998</v>
      </c>
      <c r="L37" s="41">
        <v>4894843.29</v>
      </c>
      <c r="M37" s="41">
        <v>5072026.1940000001</v>
      </c>
      <c r="N37" s="41">
        <v>4594116.4800000004</v>
      </c>
      <c r="O37" s="41">
        <v>4083711.0959999999</v>
      </c>
      <c r="P37" s="41">
        <v>4172730.0019999999</v>
      </c>
      <c r="Q37" s="41">
        <v>3746409.09</v>
      </c>
      <c r="R37" s="41">
        <v>4146201.7680000002</v>
      </c>
      <c r="S37" s="41">
        <v>3913668.9550000001</v>
      </c>
      <c r="T37" s="41">
        <v>4075893.7</v>
      </c>
      <c r="U37" s="41">
        <v>4006235.55</v>
      </c>
    </row>
    <row r="38" spans="1:23" x14ac:dyDescent="0.2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8"/>
      <c r="W38" s="8"/>
    </row>
    <row r="39" spans="1:23" x14ac:dyDescent="0.2">
      <c r="A39" s="11" t="s">
        <v>11</v>
      </c>
      <c r="B39" s="42">
        <f>B25+B31-B37</f>
        <v>116000000</v>
      </c>
      <c r="C39" s="42">
        <f t="shared" ref="C39:U39" si="11">C25+C31-C37</f>
        <v>115695699</v>
      </c>
      <c r="D39" s="42">
        <f t="shared" si="11"/>
        <v>112366227.00399999</v>
      </c>
      <c r="E39" s="42">
        <f t="shared" si="11"/>
        <v>107501768.00399999</v>
      </c>
      <c r="F39" s="42">
        <f t="shared" si="11"/>
        <v>103097354.89999999</v>
      </c>
      <c r="G39" s="42">
        <f t="shared" si="11"/>
        <v>97521005.512999997</v>
      </c>
      <c r="H39" s="42">
        <f t="shared" si="11"/>
        <v>92397847.754999995</v>
      </c>
      <c r="I39" s="42">
        <f t="shared" si="11"/>
        <v>86645029.027999997</v>
      </c>
      <c r="J39" s="42">
        <f t="shared" si="11"/>
        <v>81038530.174999997</v>
      </c>
      <c r="K39" s="42">
        <f t="shared" si="11"/>
        <v>75581946.875</v>
      </c>
      <c r="L39" s="42">
        <f t="shared" si="11"/>
        <v>70687103.584999993</v>
      </c>
      <c r="M39" s="42">
        <f t="shared" si="11"/>
        <v>65615077.390999995</v>
      </c>
      <c r="N39" s="42">
        <f t="shared" si="11"/>
        <v>61020960.910999984</v>
      </c>
      <c r="O39" s="42">
        <f t="shared" si="11"/>
        <v>56937249.81499999</v>
      </c>
      <c r="P39" s="42">
        <f t="shared" si="11"/>
        <v>52764519.812999994</v>
      </c>
      <c r="Q39" s="42">
        <f t="shared" si="11"/>
        <v>49018110.72299999</v>
      </c>
      <c r="R39" s="42">
        <f t="shared" si="11"/>
        <v>44871908.954999998</v>
      </c>
      <c r="S39" s="42">
        <f t="shared" si="11"/>
        <v>40958240</v>
      </c>
      <c r="T39" s="42">
        <f t="shared" si="11"/>
        <v>36882346.299999997</v>
      </c>
      <c r="U39" s="42">
        <f t="shared" si="11"/>
        <v>32876110.749999996</v>
      </c>
      <c r="V39" s="8"/>
      <c r="W39" s="8"/>
    </row>
    <row r="40" spans="1:23" x14ac:dyDescent="0.2">
      <c r="A40" s="31" t="s">
        <v>25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3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3" x14ac:dyDescent="0.2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3" x14ac:dyDescent="0.2">
      <c r="A43" s="44" t="s">
        <v>53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3" x14ac:dyDescent="0.2">
      <c r="A44" s="3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3" x14ac:dyDescent="0.2">
      <c r="A45" s="15" t="s">
        <v>13</v>
      </c>
      <c r="B45" s="7">
        <v>2000</v>
      </c>
      <c r="C45" s="7">
        <v>2001</v>
      </c>
      <c r="D45" s="7">
        <v>2002</v>
      </c>
      <c r="E45" s="7">
        <v>2003</v>
      </c>
      <c r="F45" s="7">
        <v>2004</v>
      </c>
      <c r="G45" s="7">
        <v>2005</v>
      </c>
      <c r="H45" s="7">
        <v>2006</v>
      </c>
      <c r="I45" s="7">
        <v>2007</v>
      </c>
      <c r="J45" s="7">
        <v>2008</v>
      </c>
      <c r="K45" s="7">
        <v>2009</v>
      </c>
      <c r="L45" s="7">
        <v>2010</v>
      </c>
      <c r="M45" s="7">
        <v>2011</v>
      </c>
      <c r="N45" s="7">
        <v>2012</v>
      </c>
      <c r="O45" s="7">
        <v>2013</v>
      </c>
      <c r="P45" s="7">
        <v>2014</v>
      </c>
      <c r="Q45" s="7">
        <v>2015</v>
      </c>
      <c r="R45" s="7">
        <v>2016</v>
      </c>
      <c r="S45" s="7">
        <v>2017</v>
      </c>
      <c r="T45" s="7">
        <v>2018</v>
      </c>
      <c r="U45" s="7">
        <v>2019</v>
      </c>
      <c r="V45" s="6"/>
      <c r="W45" s="6"/>
    </row>
    <row r="46" spans="1:23" x14ac:dyDescent="0.2">
      <c r="A46" s="3" t="s">
        <v>0</v>
      </c>
      <c r="B46" s="39">
        <v>116000000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8"/>
      <c r="W46" s="8"/>
    </row>
    <row r="47" spans="1:23" x14ac:dyDescent="0.2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8"/>
      <c r="W47" s="8"/>
    </row>
    <row r="48" spans="1:23" x14ac:dyDescent="0.2">
      <c r="A48" s="3" t="s">
        <v>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8"/>
      <c r="W48" s="8"/>
    </row>
    <row r="49" spans="1:23" x14ac:dyDescent="0.2">
      <c r="A49" s="9" t="s">
        <v>2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8"/>
      <c r="W49" s="8"/>
    </row>
    <row r="50" spans="1:23" x14ac:dyDescent="0.2">
      <c r="A50" s="9" t="s">
        <v>3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8"/>
      <c r="W50" s="8"/>
    </row>
    <row r="51" spans="1:23" x14ac:dyDescent="0.2">
      <c r="A51" s="9" t="s">
        <v>4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8"/>
      <c r="W51" s="8"/>
    </row>
    <row r="52" spans="1:23" x14ac:dyDescent="0.2">
      <c r="A52" s="10" t="s">
        <v>5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</row>
    <row r="53" spans="1:23" x14ac:dyDescent="0.2">
      <c r="A53" s="3" t="s">
        <v>6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8"/>
      <c r="W53" s="8"/>
    </row>
    <row r="54" spans="1:23" x14ac:dyDescent="0.2">
      <c r="A54" s="9" t="s">
        <v>7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8"/>
      <c r="W54" s="8"/>
    </row>
    <row r="55" spans="1:23" x14ac:dyDescent="0.2">
      <c r="A55" s="9" t="s">
        <v>8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8"/>
      <c r="W55" s="8"/>
    </row>
    <row r="56" spans="1:23" x14ac:dyDescent="0.2">
      <c r="A56" s="9" t="s">
        <v>9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8"/>
      <c r="W56" s="8"/>
    </row>
    <row r="57" spans="1:23" x14ac:dyDescent="0.2">
      <c r="A57" s="9" t="s">
        <v>4</v>
      </c>
      <c r="B57" s="39">
        <v>116000000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8"/>
      <c r="W57" s="8"/>
    </row>
    <row r="58" spans="1:23" x14ac:dyDescent="0.2">
      <c r="A58" s="10" t="s">
        <v>10</v>
      </c>
      <c r="B58" s="41">
        <v>116000000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</row>
    <row r="59" spans="1:23" x14ac:dyDescent="0.2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8"/>
      <c r="W59" s="8"/>
    </row>
    <row r="60" spans="1:23" x14ac:dyDescent="0.2">
      <c r="A60" s="11" t="s">
        <v>11</v>
      </c>
      <c r="B60" s="42">
        <f>B46+B52-B58</f>
        <v>0</v>
      </c>
      <c r="C60" s="42">
        <f t="shared" ref="C60:U60" si="12">C46+C52-C58</f>
        <v>0</v>
      </c>
      <c r="D60" s="42">
        <f t="shared" si="12"/>
        <v>0</v>
      </c>
      <c r="E60" s="42">
        <f t="shared" si="12"/>
        <v>0</v>
      </c>
      <c r="F60" s="42">
        <f t="shared" si="12"/>
        <v>0</v>
      </c>
      <c r="G60" s="42">
        <f t="shared" si="12"/>
        <v>0</v>
      </c>
      <c r="H60" s="42">
        <f t="shared" si="12"/>
        <v>0</v>
      </c>
      <c r="I60" s="42">
        <f t="shared" si="12"/>
        <v>0</v>
      </c>
      <c r="J60" s="42">
        <f t="shared" si="12"/>
        <v>0</v>
      </c>
      <c r="K60" s="42">
        <f t="shared" si="12"/>
        <v>0</v>
      </c>
      <c r="L60" s="42">
        <f t="shared" si="12"/>
        <v>0</v>
      </c>
      <c r="M60" s="42">
        <f t="shared" si="12"/>
        <v>0</v>
      </c>
      <c r="N60" s="42">
        <f t="shared" si="12"/>
        <v>0</v>
      </c>
      <c r="O60" s="42">
        <f t="shared" si="12"/>
        <v>0</v>
      </c>
      <c r="P60" s="42">
        <f t="shared" si="12"/>
        <v>0</v>
      </c>
      <c r="Q60" s="42">
        <f t="shared" si="12"/>
        <v>0</v>
      </c>
      <c r="R60" s="42">
        <f t="shared" si="12"/>
        <v>0</v>
      </c>
      <c r="S60" s="42">
        <f t="shared" si="12"/>
        <v>0</v>
      </c>
      <c r="T60" s="42">
        <f t="shared" si="12"/>
        <v>0</v>
      </c>
      <c r="U60" s="42">
        <f t="shared" si="12"/>
        <v>0</v>
      </c>
      <c r="V60" s="8"/>
      <c r="W60" s="8"/>
    </row>
    <row r="61" spans="1:23" x14ac:dyDescent="0.2">
      <c r="A61" s="31" t="s">
        <v>25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6"/>
    </row>
    <row r="62" spans="1:23" x14ac:dyDescent="0.2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</row>
    <row r="63" spans="1:23" x14ac:dyDescent="0.2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3" x14ac:dyDescent="0.2">
      <c r="A64" s="44" t="s">
        <v>54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1:21" x14ac:dyDescent="0.2">
      <c r="A65" s="3" t="s">
        <v>38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x14ac:dyDescent="0.2">
      <c r="A66" s="17" t="s">
        <v>14</v>
      </c>
      <c r="B66" s="7">
        <v>2000</v>
      </c>
      <c r="C66" s="7">
        <v>2001</v>
      </c>
      <c r="D66" s="7">
        <v>2002</v>
      </c>
      <c r="E66" s="7">
        <v>2003</v>
      </c>
      <c r="F66" s="7">
        <v>2004</v>
      </c>
      <c r="G66" s="7">
        <v>2005</v>
      </c>
      <c r="H66" s="7">
        <v>2006</v>
      </c>
      <c r="I66" s="7">
        <v>2007</v>
      </c>
      <c r="J66" s="7">
        <v>2008</v>
      </c>
      <c r="K66" s="7">
        <v>2009</v>
      </c>
      <c r="L66" s="7">
        <v>2010</v>
      </c>
      <c r="M66" s="7">
        <v>2011</v>
      </c>
      <c r="N66" s="7">
        <v>2012</v>
      </c>
      <c r="O66" s="7">
        <v>2013</v>
      </c>
      <c r="P66" s="7">
        <v>2014</v>
      </c>
      <c r="Q66" s="7">
        <v>2015</v>
      </c>
      <c r="R66" s="7">
        <v>2016</v>
      </c>
      <c r="S66" s="7">
        <v>2017</v>
      </c>
      <c r="T66" s="7">
        <v>2018</v>
      </c>
      <c r="U66" s="7">
        <v>2019</v>
      </c>
    </row>
    <row r="67" spans="1:21" x14ac:dyDescent="0.2">
      <c r="A67" s="3" t="s">
        <v>0</v>
      </c>
      <c r="B67" s="39">
        <v>200000</v>
      </c>
      <c r="C67" s="39">
        <v>200000</v>
      </c>
      <c r="D67" s="39">
        <v>200000</v>
      </c>
      <c r="E67" s="39">
        <v>200000</v>
      </c>
      <c r="F67" s="39">
        <v>200000</v>
      </c>
      <c r="G67" s="39">
        <v>200000</v>
      </c>
      <c r="H67" s="39">
        <v>200000</v>
      </c>
      <c r="I67" s="39">
        <v>200000</v>
      </c>
      <c r="J67" s="39">
        <v>200000</v>
      </c>
      <c r="K67" s="39">
        <v>200000</v>
      </c>
      <c r="L67" s="39">
        <v>200000</v>
      </c>
      <c r="M67" s="39">
        <v>200000</v>
      </c>
      <c r="N67" s="39">
        <v>200000</v>
      </c>
      <c r="O67" s="39">
        <v>200000</v>
      </c>
      <c r="P67" s="39">
        <v>200000</v>
      </c>
      <c r="Q67" s="39">
        <v>200000</v>
      </c>
      <c r="R67" s="39">
        <v>200000</v>
      </c>
      <c r="S67" s="39">
        <v>200000</v>
      </c>
      <c r="T67" s="39">
        <v>200000</v>
      </c>
      <c r="U67" s="39">
        <v>200000</v>
      </c>
    </row>
    <row r="68" spans="1:21" x14ac:dyDescent="0.2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1:21" x14ac:dyDescent="0.2">
      <c r="A69" s="3" t="s">
        <v>1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1:21" x14ac:dyDescent="0.2">
      <c r="A70" s="9" t="s">
        <v>2</v>
      </c>
      <c r="B70" s="39">
        <v>0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</row>
    <row r="71" spans="1:21" x14ac:dyDescent="0.2">
      <c r="A71" s="9" t="s">
        <v>3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9">
        <v>0</v>
      </c>
      <c r="U71" s="39">
        <v>0</v>
      </c>
    </row>
    <row r="72" spans="1:21" x14ac:dyDescent="0.2">
      <c r="A72" s="9" t="s">
        <v>4</v>
      </c>
      <c r="B72" s="39">
        <v>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</row>
    <row r="73" spans="1:21" x14ac:dyDescent="0.2">
      <c r="A73" s="10" t="s">
        <v>5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</row>
    <row r="74" spans="1:21" x14ac:dyDescent="0.2">
      <c r="A74" s="3" t="s">
        <v>6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1:21" x14ac:dyDescent="0.2">
      <c r="A75" s="9" t="s">
        <v>7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v>0</v>
      </c>
      <c r="S75" s="39">
        <v>0</v>
      </c>
      <c r="T75" s="39">
        <v>0</v>
      </c>
      <c r="U75" s="39">
        <v>0</v>
      </c>
    </row>
    <row r="76" spans="1:21" x14ac:dyDescent="0.2">
      <c r="A76" s="9" t="s">
        <v>8</v>
      </c>
      <c r="B76" s="39">
        <v>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</row>
    <row r="77" spans="1:21" x14ac:dyDescent="0.2">
      <c r="A77" s="9" t="s">
        <v>9</v>
      </c>
      <c r="B77" s="39">
        <v>0</v>
      </c>
      <c r="C77" s="39">
        <v>0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v>0</v>
      </c>
      <c r="S77" s="39">
        <v>0</v>
      </c>
      <c r="T77" s="39">
        <v>0</v>
      </c>
      <c r="U77" s="39">
        <v>0</v>
      </c>
    </row>
    <row r="78" spans="1:21" x14ac:dyDescent="0.2">
      <c r="A78" s="9" t="s">
        <v>4</v>
      </c>
      <c r="B78" s="39">
        <v>0</v>
      </c>
      <c r="C78" s="39">
        <v>0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  <c r="R78" s="39">
        <v>0</v>
      </c>
      <c r="S78" s="39">
        <v>0</v>
      </c>
      <c r="T78" s="39">
        <v>0</v>
      </c>
      <c r="U78" s="39">
        <v>0</v>
      </c>
    </row>
    <row r="79" spans="1:21" x14ac:dyDescent="0.2">
      <c r="A79" s="10" t="s">
        <v>10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</row>
    <row r="80" spans="1:21" x14ac:dyDescent="0.2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1:23" x14ac:dyDescent="0.2">
      <c r="A81" s="11" t="s">
        <v>11</v>
      </c>
      <c r="B81" s="42">
        <f>B67+B73-B79</f>
        <v>200000</v>
      </c>
      <c r="C81" s="42">
        <f t="shared" ref="C81:U81" si="13">C67+C73-C79</f>
        <v>200000</v>
      </c>
      <c r="D81" s="42">
        <f t="shared" si="13"/>
        <v>200000</v>
      </c>
      <c r="E81" s="42">
        <f t="shared" si="13"/>
        <v>200000</v>
      </c>
      <c r="F81" s="42">
        <f t="shared" si="13"/>
        <v>200000</v>
      </c>
      <c r="G81" s="42">
        <f t="shared" si="13"/>
        <v>200000</v>
      </c>
      <c r="H81" s="42">
        <f t="shared" si="13"/>
        <v>200000</v>
      </c>
      <c r="I81" s="42">
        <f t="shared" si="13"/>
        <v>200000</v>
      </c>
      <c r="J81" s="42">
        <f t="shared" si="13"/>
        <v>200000</v>
      </c>
      <c r="K81" s="42">
        <f t="shared" si="13"/>
        <v>200000</v>
      </c>
      <c r="L81" s="42">
        <f t="shared" si="13"/>
        <v>200000</v>
      </c>
      <c r="M81" s="42">
        <f t="shared" si="13"/>
        <v>200000</v>
      </c>
      <c r="N81" s="42">
        <f t="shared" si="13"/>
        <v>200000</v>
      </c>
      <c r="O81" s="42">
        <f t="shared" si="13"/>
        <v>200000</v>
      </c>
      <c r="P81" s="42">
        <f t="shared" si="13"/>
        <v>200000</v>
      </c>
      <c r="Q81" s="42">
        <f t="shared" si="13"/>
        <v>200000</v>
      </c>
      <c r="R81" s="42">
        <f t="shared" si="13"/>
        <v>200000</v>
      </c>
      <c r="S81" s="42">
        <f t="shared" si="13"/>
        <v>200000</v>
      </c>
      <c r="T81" s="42">
        <f t="shared" si="13"/>
        <v>200000</v>
      </c>
      <c r="U81" s="42">
        <f t="shared" si="13"/>
        <v>200000</v>
      </c>
      <c r="V81" s="8"/>
      <c r="W81" s="8"/>
    </row>
    <row r="82" spans="1:23" x14ac:dyDescent="0.2">
      <c r="A82" s="31" t="s">
        <v>25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3" x14ac:dyDescent="0.2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5" spans="1:23" x14ac:dyDescent="0.2">
      <c r="A85" s="44" t="s">
        <v>55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</row>
    <row r="86" spans="1:23" x14ac:dyDescent="0.2">
      <c r="A86" s="3" t="s">
        <v>34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3" x14ac:dyDescent="0.2">
      <c r="A87" s="35" t="s">
        <v>27</v>
      </c>
      <c r="B87" s="35">
        <v>2000</v>
      </c>
      <c r="C87" s="35">
        <v>2001</v>
      </c>
      <c r="D87" s="35">
        <v>2002</v>
      </c>
      <c r="E87" s="35">
        <v>2003</v>
      </c>
      <c r="F87" s="35">
        <v>2004</v>
      </c>
      <c r="G87" s="35">
        <v>2005</v>
      </c>
      <c r="H87" s="35">
        <v>2006</v>
      </c>
      <c r="I87" s="35">
        <v>2007</v>
      </c>
      <c r="J87" s="35">
        <v>2008</v>
      </c>
      <c r="K87" s="35">
        <v>2009</v>
      </c>
      <c r="L87" s="35">
        <v>2010</v>
      </c>
      <c r="M87" s="35">
        <v>2011</v>
      </c>
      <c r="N87" s="35">
        <v>2012</v>
      </c>
      <c r="O87" s="35">
        <v>2013</v>
      </c>
      <c r="P87" s="35">
        <v>2014</v>
      </c>
      <c r="Q87" s="35">
        <v>2015</v>
      </c>
      <c r="R87" s="35">
        <v>2016</v>
      </c>
      <c r="S87" s="35">
        <v>2017</v>
      </c>
      <c r="T87" s="35">
        <v>2018</v>
      </c>
      <c r="U87" s="35">
        <v>2019</v>
      </c>
      <c r="V87" s="35" t="s">
        <v>26</v>
      </c>
    </row>
    <row r="88" spans="1:23" x14ac:dyDescent="0.2">
      <c r="A88" s="3" t="s">
        <v>12</v>
      </c>
      <c r="B88" s="33">
        <f>B39/B$18</f>
        <v>0.99827882960413084</v>
      </c>
      <c r="C88" s="33">
        <f t="shared" ref="C88:U88" si="14">C39/C$18</f>
        <v>0.99827431042113135</v>
      </c>
      <c r="D88" s="33">
        <f t="shared" si="14"/>
        <v>0.9982232681566835</v>
      </c>
      <c r="E88" s="33">
        <f t="shared" si="14"/>
        <v>0.99814302027063684</v>
      </c>
      <c r="F88" s="33">
        <f t="shared" si="14"/>
        <v>0.99806384200066289</v>
      </c>
      <c r="G88" s="33">
        <f t="shared" si="14"/>
        <v>0.99795335712163347</v>
      </c>
      <c r="H88" s="33">
        <f t="shared" si="14"/>
        <v>0.99784012258547117</v>
      </c>
      <c r="I88" s="33">
        <f t="shared" si="14"/>
        <v>0.99769704723185115</v>
      </c>
      <c r="J88" s="33">
        <f t="shared" si="14"/>
        <v>0.9975381140012114</v>
      </c>
      <c r="K88" s="33">
        <f t="shared" si="14"/>
        <v>0.99736084901157407</v>
      </c>
      <c r="L88" s="33">
        <f t="shared" si="14"/>
        <v>0.99717861233023608</v>
      </c>
      <c r="M88" s="33">
        <f t="shared" si="14"/>
        <v>0.99696118263582945</v>
      </c>
      <c r="N88" s="33">
        <f t="shared" si="14"/>
        <v>0.99673314503686494</v>
      </c>
      <c r="O88" s="33">
        <f t="shared" si="14"/>
        <v>0.99649965651746342</v>
      </c>
      <c r="P88" s="33">
        <f t="shared" si="14"/>
        <v>0.99622388722287802</v>
      </c>
      <c r="Q88" s="33">
        <f t="shared" si="14"/>
        <v>0.9959364551572164</v>
      </c>
      <c r="R88" s="33">
        <f t="shared" si="14"/>
        <v>0.99556264634365321</v>
      </c>
      <c r="S88" s="33">
        <f t="shared" si="14"/>
        <v>0.99514070572502611</v>
      </c>
      <c r="T88" s="33">
        <f t="shared" si="14"/>
        <v>0.99460659801885298</v>
      </c>
      <c r="U88" s="33">
        <f t="shared" si="14"/>
        <v>0.99395333987385448</v>
      </c>
      <c r="V88" s="34">
        <f>AVERAGE(B88:U88)</f>
        <v>0.996908449463343</v>
      </c>
    </row>
    <row r="89" spans="1:23" x14ac:dyDescent="0.2">
      <c r="A89" s="3" t="s">
        <v>13</v>
      </c>
      <c r="B89" s="33">
        <f>B60/B$18</f>
        <v>0</v>
      </c>
      <c r="C89" s="33">
        <f t="shared" ref="C89:U89" si="15">C60/C$18</f>
        <v>0</v>
      </c>
      <c r="D89" s="33">
        <f t="shared" si="15"/>
        <v>0</v>
      </c>
      <c r="E89" s="33">
        <f t="shared" si="15"/>
        <v>0</v>
      </c>
      <c r="F89" s="33">
        <f t="shared" si="15"/>
        <v>0</v>
      </c>
      <c r="G89" s="33">
        <f t="shared" si="15"/>
        <v>0</v>
      </c>
      <c r="H89" s="33">
        <f t="shared" si="15"/>
        <v>0</v>
      </c>
      <c r="I89" s="33">
        <f t="shared" si="15"/>
        <v>0</v>
      </c>
      <c r="J89" s="33">
        <f t="shared" si="15"/>
        <v>0</v>
      </c>
      <c r="K89" s="33">
        <f t="shared" si="15"/>
        <v>0</v>
      </c>
      <c r="L89" s="33">
        <f t="shared" si="15"/>
        <v>0</v>
      </c>
      <c r="M89" s="33">
        <f t="shared" si="15"/>
        <v>0</v>
      </c>
      <c r="N89" s="33">
        <f t="shared" si="15"/>
        <v>0</v>
      </c>
      <c r="O89" s="33">
        <f t="shared" si="15"/>
        <v>0</v>
      </c>
      <c r="P89" s="33">
        <f t="shared" si="15"/>
        <v>0</v>
      </c>
      <c r="Q89" s="33">
        <f t="shared" si="15"/>
        <v>0</v>
      </c>
      <c r="R89" s="33">
        <f t="shared" si="15"/>
        <v>0</v>
      </c>
      <c r="S89" s="33">
        <f t="shared" si="15"/>
        <v>0</v>
      </c>
      <c r="T89" s="33">
        <f t="shared" si="15"/>
        <v>0</v>
      </c>
      <c r="U89" s="33">
        <f t="shared" si="15"/>
        <v>0</v>
      </c>
      <c r="V89" s="34">
        <f t="shared" ref="V89:V90" si="16">AVERAGE(B89:U89)</f>
        <v>0</v>
      </c>
    </row>
    <row r="90" spans="1:23" x14ac:dyDescent="0.2">
      <c r="A90" s="11" t="s">
        <v>14</v>
      </c>
      <c r="B90" s="37">
        <f>B81/B$18</f>
        <v>1.7211703958691911E-3</v>
      </c>
      <c r="C90" s="37">
        <f t="shared" ref="C90:U90" si="17">C81/C$18</f>
        <v>1.7256895788686688E-3</v>
      </c>
      <c r="D90" s="37">
        <f t="shared" si="17"/>
        <v>1.7767318433164958E-3</v>
      </c>
      <c r="E90" s="37">
        <f t="shared" si="17"/>
        <v>1.8569797293631438E-3</v>
      </c>
      <c r="F90" s="37">
        <f t="shared" si="17"/>
        <v>1.9361579993371159E-3</v>
      </c>
      <c r="G90" s="37">
        <f t="shared" si="17"/>
        <v>2.0466428783665518E-3</v>
      </c>
      <c r="H90" s="37">
        <f t="shared" si="17"/>
        <v>2.1598774145287908E-3</v>
      </c>
      <c r="I90" s="37">
        <f t="shared" si="17"/>
        <v>2.3029527681488519E-3</v>
      </c>
      <c r="J90" s="37">
        <f t="shared" si="17"/>
        <v>2.4618859987886287E-3</v>
      </c>
      <c r="K90" s="37">
        <f t="shared" si="17"/>
        <v>2.639150988425962E-3</v>
      </c>
      <c r="L90" s="37">
        <f t="shared" si="17"/>
        <v>2.8213876697639659E-3</v>
      </c>
      <c r="M90" s="37">
        <f t="shared" si="17"/>
        <v>3.0388173641705597E-3</v>
      </c>
      <c r="N90" s="37">
        <f t="shared" si="17"/>
        <v>3.266854963135096E-3</v>
      </c>
      <c r="O90" s="37">
        <f t="shared" si="17"/>
        <v>3.5003434825365866E-3</v>
      </c>
      <c r="P90" s="37">
        <f t="shared" si="17"/>
        <v>3.7761127771219886E-3</v>
      </c>
      <c r="Q90" s="37">
        <f t="shared" si="17"/>
        <v>4.0635448427836238E-3</v>
      </c>
      <c r="R90" s="37">
        <f t="shared" si="17"/>
        <v>4.4373536563468152E-3</v>
      </c>
      <c r="S90" s="37">
        <f t="shared" si="17"/>
        <v>4.8592942749738572E-3</v>
      </c>
      <c r="T90" s="37">
        <f t="shared" si="17"/>
        <v>5.3934019811470238E-3</v>
      </c>
      <c r="U90" s="37">
        <f t="shared" si="17"/>
        <v>6.0466601261455755E-3</v>
      </c>
      <c r="V90" s="38">
        <f t="shared" si="16"/>
        <v>3.0915505366569248E-3</v>
      </c>
    </row>
  </sheetData>
  <conditionalFormatting sqref="B19:U20 B11:U11 B5:U6 B17:U17">
    <cfRule type="cellIs" dxfId="78" priority="94" operator="lessThan">
      <formula>0</formula>
    </cfRule>
  </conditionalFormatting>
  <conditionalFormatting sqref="V4:W9 V11:W15 V17:W18">
    <cfRule type="cellIs" dxfId="77" priority="93" operator="lessThan">
      <formula>0</formula>
    </cfRule>
  </conditionalFormatting>
  <conditionalFormatting sqref="V26:W30 V32:W36 V38:W39">
    <cfRule type="cellIs" dxfId="76" priority="92" operator="lessThan">
      <formula>0</formula>
    </cfRule>
  </conditionalFormatting>
  <conditionalFormatting sqref="V46:W51 V53:W57 V74:W78 V80:W80 V59:W59 V63:W63 V66:W72">
    <cfRule type="cellIs" dxfId="75" priority="91" operator="lessThan">
      <formula>0</formula>
    </cfRule>
  </conditionalFormatting>
  <conditionalFormatting sqref="D66:S66">
    <cfRule type="cellIs" dxfId="74" priority="89" operator="lessThan">
      <formula>0</formula>
    </cfRule>
  </conditionalFormatting>
  <conditionalFormatting sqref="B66:C66">
    <cfRule type="cellIs" dxfId="73" priority="90" operator="lessThan">
      <formula>0</formula>
    </cfRule>
  </conditionalFormatting>
  <conditionalFormatting sqref="T66:U66">
    <cfRule type="cellIs" dxfId="72" priority="88" operator="lessThan">
      <formula>0</formula>
    </cfRule>
  </conditionalFormatting>
  <conditionalFormatting sqref="V25:W25">
    <cfRule type="cellIs" dxfId="71" priority="87" operator="lessThan">
      <formula>0</formula>
    </cfRule>
  </conditionalFormatting>
  <conditionalFormatting sqref="B10:U10">
    <cfRule type="cellIs" dxfId="70" priority="86" operator="lessThan">
      <formula>0</formula>
    </cfRule>
  </conditionalFormatting>
  <conditionalFormatting sqref="B82:U82">
    <cfRule type="cellIs" dxfId="69" priority="82" operator="lessThan">
      <formula>0</formula>
    </cfRule>
  </conditionalFormatting>
  <conditionalFormatting sqref="B16:U16">
    <cfRule type="cellIs" dxfId="68" priority="85" operator="lessThan">
      <formula>0</formula>
    </cfRule>
  </conditionalFormatting>
  <conditionalFormatting sqref="B40:U40">
    <cfRule type="cellIs" dxfId="67" priority="84" operator="lessThan">
      <formula>0</formula>
    </cfRule>
  </conditionalFormatting>
  <conditionalFormatting sqref="B62:U62">
    <cfRule type="cellIs" dxfId="66" priority="80" operator="lessThan">
      <formula>0</formula>
    </cfRule>
  </conditionalFormatting>
  <conditionalFormatting sqref="B61:U61">
    <cfRule type="cellIs" dxfId="65" priority="83" operator="lessThan">
      <formula>0</formula>
    </cfRule>
  </conditionalFormatting>
  <conditionalFormatting sqref="B41:U41">
    <cfRule type="cellIs" dxfId="64" priority="81" operator="lessThan">
      <formula>0</formula>
    </cfRule>
  </conditionalFormatting>
  <conditionalFormatting sqref="B83:U83">
    <cfRule type="cellIs" dxfId="63" priority="79" operator="lessThan">
      <formula>0</formula>
    </cfRule>
  </conditionalFormatting>
  <conditionalFormatting sqref="B2:U2">
    <cfRule type="containsText" dxfId="62" priority="76" operator="containsText" text="C">
      <formula>NOT(ISERROR(SEARCH("C",B2)))</formula>
    </cfRule>
    <cfRule type="containsText" dxfId="61" priority="77" operator="containsText" text="B">
      <formula>NOT(ISERROR(SEARCH("B",B2)))</formula>
    </cfRule>
    <cfRule type="containsText" dxfId="60" priority="78" operator="containsText" text="A">
      <formula>NOT(ISERROR(SEARCH("A",B2)))</formula>
    </cfRule>
  </conditionalFormatting>
  <conditionalFormatting sqref="B21:U21">
    <cfRule type="containsText" dxfId="59" priority="73" operator="containsText" text="C">
      <formula>NOT(ISERROR(SEARCH("C",B21)))</formula>
    </cfRule>
    <cfRule type="containsText" dxfId="58" priority="74" operator="containsText" text="B">
      <formula>NOT(ISERROR(SEARCH("B",B21)))</formula>
    </cfRule>
    <cfRule type="containsText" dxfId="57" priority="75" operator="containsText" text="A">
      <formula>NOT(ISERROR(SEARCH("A",B21)))</formula>
    </cfRule>
  </conditionalFormatting>
  <conditionalFormatting sqref="B42:U42">
    <cfRule type="containsText" dxfId="56" priority="70" operator="containsText" text="C">
      <formula>NOT(ISERROR(SEARCH("C",B42)))</formula>
    </cfRule>
    <cfRule type="containsText" dxfId="55" priority="71" operator="containsText" text="B">
      <formula>NOT(ISERROR(SEARCH("B",B42)))</formula>
    </cfRule>
    <cfRule type="containsText" dxfId="54" priority="72" operator="containsText" text="A">
      <formula>NOT(ISERROR(SEARCH("A",B42)))</formula>
    </cfRule>
  </conditionalFormatting>
  <conditionalFormatting sqref="B63:U63">
    <cfRule type="containsText" dxfId="53" priority="67" operator="containsText" text="C">
      <formula>NOT(ISERROR(SEARCH("C",B63)))</formula>
    </cfRule>
    <cfRule type="containsText" dxfId="52" priority="68" operator="containsText" text="B">
      <formula>NOT(ISERROR(SEARCH("B",B63)))</formula>
    </cfRule>
    <cfRule type="containsText" dxfId="51" priority="69" operator="containsText" text="A">
      <formula>NOT(ISERROR(SEARCH("A",B63)))</formula>
    </cfRule>
  </conditionalFormatting>
  <conditionalFormatting sqref="V81:W81">
    <cfRule type="cellIs" dxfId="50" priority="61" operator="lessThan">
      <formula>0</formula>
    </cfRule>
  </conditionalFormatting>
  <conditionalFormatting sqref="V60:W60">
    <cfRule type="cellIs" dxfId="49" priority="62" operator="lessThan">
      <formula>0</formula>
    </cfRule>
  </conditionalFormatting>
  <conditionalFormatting sqref="B12:U15">
    <cfRule type="cellIs" dxfId="48" priority="64" operator="lessThan">
      <formula>0</formula>
    </cfRule>
  </conditionalFormatting>
  <conditionalFormatting sqref="B4:U4">
    <cfRule type="cellIs" dxfId="47" priority="66" operator="lessThan">
      <formula>0</formula>
    </cfRule>
  </conditionalFormatting>
  <conditionalFormatting sqref="B7:U9">
    <cfRule type="cellIs" dxfId="46" priority="65" operator="lessThan">
      <formula>0</formula>
    </cfRule>
  </conditionalFormatting>
  <conditionalFormatting sqref="B18:U18">
    <cfRule type="cellIs" dxfId="45" priority="63" operator="lessThan">
      <formula>0</formula>
    </cfRule>
  </conditionalFormatting>
  <conditionalFormatting sqref="B32:U32 B26:U27 B38:U38">
    <cfRule type="cellIs" dxfId="44" priority="33" operator="lessThan">
      <formula>0</formula>
    </cfRule>
  </conditionalFormatting>
  <conditionalFormatting sqref="B31:U31">
    <cfRule type="cellIs" dxfId="43" priority="32" operator="lessThan">
      <formula>0</formula>
    </cfRule>
  </conditionalFormatting>
  <conditionalFormatting sqref="B37:U37">
    <cfRule type="cellIs" dxfId="42" priority="31" operator="lessThan">
      <formula>0</formula>
    </cfRule>
  </conditionalFormatting>
  <conditionalFormatting sqref="B33:U36">
    <cfRule type="cellIs" dxfId="41" priority="28" operator="lessThan">
      <formula>0</formula>
    </cfRule>
  </conditionalFormatting>
  <conditionalFormatting sqref="B25:U25">
    <cfRule type="cellIs" dxfId="40" priority="30" operator="lessThan">
      <formula>0</formula>
    </cfRule>
  </conditionalFormatting>
  <conditionalFormatting sqref="B28:U30">
    <cfRule type="cellIs" dxfId="39" priority="29" operator="lessThan">
      <formula>0</formula>
    </cfRule>
  </conditionalFormatting>
  <conditionalFormatting sqref="B39:U39">
    <cfRule type="cellIs" dxfId="38" priority="27" operator="lessThan">
      <formula>0</formula>
    </cfRule>
  </conditionalFormatting>
  <conditionalFormatting sqref="B53:U53 B47:U48 B59:U59">
    <cfRule type="cellIs" dxfId="37" priority="26" operator="lessThan">
      <formula>0</formula>
    </cfRule>
  </conditionalFormatting>
  <conditionalFormatting sqref="B52:U52">
    <cfRule type="cellIs" dxfId="36" priority="25" operator="lessThan">
      <formula>0</formula>
    </cfRule>
  </conditionalFormatting>
  <conditionalFormatting sqref="B58:U58">
    <cfRule type="cellIs" dxfId="35" priority="24" operator="lessThan">
      <formula>0</formula>
    </cfRule>
  </conditionalFormatting>
  <conditionalFormatting sqref="B54:U57">
    <cfRule type="cellIs" dxfId="34" priority="21" operator="lessThan">
      <formula>0</formula>
    </cfRule>
  </conditionalFormatting>
  <conditionalFormatting sqref="B46:U46">
    <cfRule type="cellIs" dxfId="33" priority="23" operator="lessThan">
      <formula>0</formula>
    </cfRule>
  </conditionalFormatting>
  <conditionalFormatting sqref="B49:U51">
    <cfRule type="cellIs" dxfId="32" priority="22" operator="lessThan">
      <formula>0</formula>
    </cfRule>
  </conditionalFormatting>
  <conditionalFormatting sqref="B60:U60">
    <cfRule type="cellIs" dxfId="31" priority="20" operator="lessThan">
      <formula>0</formula>
    </cfRule>
  </conditionalFormatting>
  <conditionalFormatting sqref="B74:U74 B68:U69 B80:U80">
    <cfRule type="cellIs" dxfId="30" priority="19" operator="lessThan">
      <formula>0</formula>
    </cfRule>
  </conditionalFormatting>
  <conditionalFormatting sqref="B73:U73">
    <cfRule type="cellIs" dxfId="29" priority="18" operator="lessThan">
      <formula>0</formula>
    </cfRule>
  </conditionalFormatting>
  <conditionalFormatting sqref="B79:U79">
    <cfRule type="cellIs" dxfId="28" priority="17" operator="lessThan">
      <formula>0</formula>
    </cfRule>
  </conditionalFormatting>
  <conditionalFormatting sqref="B75:U78">
    <cfRule type="cellIs" dxfId="27" priority="14" operator="lessThan">
      <formula>0</formula>
    </cfRule>
  </conditionalFormatting>
  <conditionalFormatting sqref="B67:U67">
    <cfRule type="cellIs" dxfId="26" priority="16" operator="lessThan">
      <formula>0</formula>
    </cfRule>
  </conditionalFormatting>
  <conditionalFormatting sqref="B70:U72">
    <cfRule type="cellIs" dxfId="25" priority="15" operator="lessThan">
      <formula>0</formula>
    </cfRule>
  </conditionalFormatting>
  <conditionalFormatting sqref="B81:U81">
    <cfRule type="cellIs" dxfId="24" priority="13" operator="lessThan">
      <formula>0</formula>
    </cfRule>
  </conditionalFormatting>
  <conditionalFormatting sqref="B23:U23">
    <cfRule type="containsText" dxfId="23" priority="10" operator="containsText" text="C">
      <formula>NOT(ISERROR(SEARCH("C",B23)))</formula>
    </cfRule>
    <cfRule type="containsText" dxfId="22" priority="11" operator="containsText" text="B">
      <formula>NOT(ISERROR(SEARCH("B",B23)))</formula>
    </cfRule>
    <cfRule type="containsText" dxfId="21" priority="12" operator="containsText" text="A">
      <formula>NOT(ISERROR(SEARCH("A",B23)))</formula>
    </cfRule>
  </conditionalFormatting>
  <conditionalFormatting sqref="B44:U44">
    <cfRule type="containsText" dxfId="20" priority="7" operator="containsText" text="C">
      <formula>NOT(ISERROR(SEARCH("C",B44)))</formula>
    </cfRule>
    <cfRule type="containsText" dxfId="19" priority="8" operator="containsText" text="B">
      <formula>NOT(ISERROR(SEARCH("B",B44)))</formula>
    </cfRule>
    <cfRule type="containsText" dxfId="18" priority="9" operator="containsText" text="A">
      <formula>NOT(ISERROR(SEARCH("A",B44)))</formula>
    </cfRule>
  </conditionalFormatting>
  <conditionalFormatting sqref="B65:U65">
    <cfRule type="containsText" dxfId="17" priority="4" operator="containsText" text="C">
      <formula>NOT(ISERROR(SEARCH("C",B65)))</formula>
    </cfRule>
    <cfRule type="containsText" dxfId="16" priority="5" operator="containsText" text="B">
      <formula>NOT(ISERROR(SEARCH("B",B65)))</formula>
    </cfRule>
    <cfRule type="containsText" dxfId="15" priority="6" operator="containsText" text="A">
      <formula>NOT(ISERROR(SEARCH("A",B65)))</formula>
    </cfRule>
  </conditionalFormatting>
  <conditionalFormatting sqref="B86:U86">
    <cfRule type="containsText" dxfId="14" priority="1" operator="containsText" text="C">
      <formula>NOT(ISERROR(SEARCH("C",B86)))</formula>
    </cfRule>
    <cfRule type="containsText" dxfId="13" priority="2" operator="containsText" text="B">
      <formula>NOT(ISERROR(SEARCH("B",B86)))</formula>
    </cfRule>
    <cfRule type="containsText" dxfId="12" priority="3" operator="containsText" text="A">
      <formula>NOT(ISERROR(SEARCH("A",B86)))</formula>
    </cfRule>
  </conditionalFormatting>
  <pageMargins left="0.25" right="0.25" top="0.75" bottom="0.75" header="0.3" footer="0.3"/>
  <pageSetup paperSize="9" scale="52" orientation="landscape" r:id="rId1"/>
  <rowBreaks count="1" manualBreakCount="1">
    <brk id="8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W20"/>
  <sheetViews>
    <sheetView zoomScale="90" zoomScaleNormal="90"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A2" sqref="A2"/>
    </sheetView>
  </sheetViews>
  <sheetFormatPr defaultColWidth="8.75" defaultRowHeight="12.75" x14ac:dyDescent="0.2"/>
  <cols>
    <col min="1" max="1" width="23.125" style="2" customWidth="1"/>
    <col min="2" max="2" width="13.75" style="2" customWidth="1"/>
    <col min="3" max="3" width="16" style="2" bestFit="1" customWidth="1"/>
    <col min="4" max="4" width="17.75" style="2" bestFit="1" customWidth="1"/>
    <col min="5" max="21" width="18.125" style="2" bestFit="1" customWidth="1"/>
    <col min="22" max="23" width="12.25" style="2" customWidth="1"/>
    <col min="24" max="24" width="9.75" style="2" bestFit="1" customWidth="1"/>
    <col min="25" max="16384" width="8.75" style="2"/>
  </cols>
  <sheetData>
    <row r="1" spans="1:23" x14ac:dyDescent="0.2">
      <c r="A1" s="44" t="s">
        <v>56</v>
      </c>
    </row>
    <row r="2" spans="1:23" x14ac:dyDescent="0.2">
      <c r="A2" s="3" t="s">
        <v>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x14ac:dyDescent="0.2">
      <c r="A3" s="14" t="s">
        <v>12</v>
      </c>
      <c r="B3" s="7">
        <v>2000</v>
      </c>
      <c r="C3" s="7">
        <v>2001</v>
      </c>
      <c r="D3" s="7">
        <v>2002</v>
      </c>
      <c r="E3" s="7">
        <v>2003</v>
      </c>
      <c r="F3" s="7">
        <v>2004</v>
      </c>
      <c r="G3" s="7">
        <v>2005</v>
      </c>
      <c r="H3" s="7">
        <v>2006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  <c r="N3" s="7">
        <v>2012</v>
      </c>
      <c r="O3" s="7">
        <v>2013</v>
      </c>
      <c r="P3" s="7">
        <v>2014</v>
      </c>
      <c r="Q3" s="7">
        <v>2015</v>
      </c>
      <c r="R3" s="7">
        <v>2016</v>
      </c>
      <c r="S3" s="7">
        <v>2017</v>
      </c>
      <c r="T3" s="7">
        <v>2018</v>
      </c>
      <c r="U3" s="7">
        <v>2019</v>
      </c>
      <c r="V3" s="6"/>
      <c r="W3" s="6"/>
    </row>
    <row r="4" spans="1:23" x14ac:dyDescent="0.2">
      <c r="A4" s="3" t="s">
        <v>0</v>
      </c>
      <c r="B4" s="39"/>
      <c r="C4" s="39">
        <v>7477437516.6628284</v>
      </c>
      <c r="D4" s="39">
        <v>7457822070.8545704</v>
      </c>
      <c r="E4" s="39">
        <v>88001439042.573868</v>
      </c>
      <c r="F4" s="39">
        <v>117694700739.99951</v>
      </c>
      <c r="G4" s="39">
        <v>79878251258.45929</v>
      </c>
      <c r="H4" s="39">
        <v>105749444045.67308</v>
      </c>
      <c r="I4" s="39">
        <v>56457079188.469681</v>
      </c>
      <c r="J4" s="39">
        <v>123380613688.02769</v>
      </c>
      <c r="K4" s="39">
        <v>152047611024.02756</v>
      </c>
      <c r="L4" s="39">
        <v>198721335361.0408</v>
      </c>
      <c r="M4" s="39">
        <v>207837618546.00653</v>
      </c>
      <c r="N4" s="39">
        <v>221099255192.95889</v>
      </c>
      <c r="O4" s="39">
        <v>202164332317.58759</v>
      </c>
      <c r="P4" s="39">
        <v>183578990256.27393</v>
      </c>
      <c r="Q4" s="39">
        <v>180355150396.13623</v>
      </c>
      <c r="R4" s="39">
        <v>127242839139.36485</v>
      </c>
      <c r="S4" s="39">
        <v>113302257129.41335</v>
      </c>
      <c r="T4" s="39">
        <v>138872637511.43515</v>
      </c>
      <c r="U4" s="39">
        <v>158764655154.72992</v>
      </c>
      <c r="V4" s="8"/>
      <c r="W4" s="8"/>
    </row>
    <row r="5" spans="1:23" x14ac:dyDescent="0.2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8"/>
      <c r="W5" s="8"/>
    </row>
    <row r="6" spans="1:23" x14ac:dyDescent="0.2">
      <c r="A6" s="3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8"/>
      <c r="W6" s="8"/>
    </row>
    <row r="7" spans="1:23" x14ac:dyDescent="0.2">
      <c r="A7" s="9" t="s">
        <v>2</v>
      </c>
      <c r="B7" s="39"/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8"/>
      <c r="W7" s="8"/>
    </row>
    <row r="8" spans="1:23" x14ac:dyDescent="0.2">
      <c r="A8" s="9" t="s">
        <v>3</v>
      </c>
      <c r="B8" s="39"/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8"/>
      <c r="W8" s="8"/>
    </row>
    <row r="9" spans="1:23" x14ac:dyDescent="0.2">
      <c r="A9" s="9" t="s">
        <v>4</v>
      </c>
      <c r="B9" s="39"/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8"/>
      <c r="W9" s="8"/>
    </row>
    <row r="10" spans="1:23" x14ac:dyDescent="0.2">
      <c r="A10" s="10" t="s">
        <v>5</v>
      </c>
      <c r="B10" s="41"/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</row>
    <row r="11" spans="1:23" x14ac:dyDescent="0.2">
      <c r="A11" s="3" t="s">
        <v>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8"/>
      <c r="W11" s="8"/>
    </row>
    <row r="12" spans="1:23" x14ac:dyDescent="0.2">
      <c r="A12" s="9" t="s">
        <v>7</v>
      </c>
      <c r="B12" s="39"/>
      <c r="C12" s="39">
        <v>19615445.808258753</v>
      </c>
      <c r="D12" s="39">
        <v>2607530172.2244925</v>
      </c>
      <c r="E12" s="39">
        <v>5325689585.3628616</v>
      </c>
      <c r="F12" s="39">
        <v>3412471803.0701156</v>
      </c>
      <c r="G12" s="39">
        <v>6046859795.7705708</v>
      </c>
      <c r="H12" s="39">
        <v>3130359962.5541821</v>
      </c>
      <c r="I12" s="39">
        <v>8191887208.4844646</v>
      </c>
      <c r="J12" s="39">
        <v>10519129048.450819</v>
      </c>
      <c r="K12" s="39">
        <v>14346541267.031298</v>
      </c>
      <c r="L12" s="39">
        <v>14392053443.32966</v>
      </c>
      <c r="M12" s="39">
        <v>17090907431.687284</v>
      </c>
      <c r="N12" s="39">
        <v>15220450102.761347</v>
      </c>
      <c r="O12" s="39">
        <v>13166838263.841105</v>
      </c>
      <c r="P12" s="39">
        <v>14262867353.675085</v>
      </c>
      <c r="Q12" s="39">
        <v>9725053090.7436237</v>
      </c>
      <c r="R12" s="39">
        <v>10469222945.239065</v>
      </c>
      <c r="S12" s="39">
        <v>13269650505.672905</v>
      </c>
      <c r="T12" s="39">
        <v>17545192284.25108</v>
      </c>
      <c r="U12" s="39">
        <v>17469712769.545536</v>
      </c>
      <c r="V12" s="8"/>
      <c r="W12" s="8"/>
    </row>
    <row r="13" spans="1:23" x14ac:dyDescent="0.2">
      <c r="A13" s="9" t="s">
        <v>8</v>
      </c>
      <c r="B13" s="39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8"/>
      <c r="W13" s="8"/>
    </row>
    <row r="14" spans="1:23" x14ac:dyDescent="0.2">
      <c r="A14" s="9" t="s">
        <v>9</v>
      </c>
      <c r="B14" s="39"/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8"/>
      <c r="W14" s="8"/>
    </row>
    <row r="15" spans="1:23" x14ac:dyDescent="0.2">
      <c r="A15" s="9" t="s">
        <v>4</v>
      </c>
      <c r="B15" s="39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8"/>
      <c r="W15" s="8"/>
    </row>
    <row r="16" spans="1:23" x14ac:dyDescent="0.2">
      <c r="A16" s="10" t="s">
        <v>10</v>
      </c>
      <c r="B16" s="41"/>
      <c r="C16" s="41">
        <v>19615445.808258753</v>
      </c>
      <c r="D16" s="41">
        <v>2607530172.2244925</v>
      </c>
      <c r="E16" s="41">
        <v>5325689585.3628616</v>
      </c>
      <c r="F16" s="41">
        <v>3412471803.0701156</v>
      </c>
      <c r="G16" s="41">
        <v>6046859795.7705708</v>
      </c>
      <c r="H16" s="41">
        <v>3130359962.5541821</v>
      </c>
      <c r="I16" s="41">
        <v>8191887208.4844646</v>
      </c>
      <c r="J16" s="41">
        <v>10519129048.450819</v>
      </c>
      <c r="K16" s="41">
        <v>14346541267.031298</v>
      </c>
      <c r="L16" s="41">
        <v>14392053443.32966</v>
      </c>
      <c r="M16" s="41">
        <v>17090907431.687284</v>
      </c>
      <c r="N16" s="41">
        <v>15220450102.761347</v>
      </c>
      <c r="O16" s="41">
        <v>13166838263.841105</v>
      </c>
      <c r="P16" s="41">
        <v>14262867353.675085</v>
      </c>
      <c r="Q16" s="41">
        <v>9725053090.7436237</v>
      </c>
      <c r="R16" s="41">
        <v>10469222945.239065</v>
      </c>
      <c r="S16" s="41">
        <v>13269650505.672905</v>
      </c>
      <c r="T16" s="41">
        <v>17545192284.25108</v>
      </c>
      <c r="U16" s="41">
        <v>17469712769.545536</v>
      </c>
    </row>
    <row r="17" spans="1:23" x14ac:dyDescent="0.2">
      <c r="A17" s="19" t="s">
        <v>16</v>
      </c>
      <c r="B17" s="41"/>
      <c r="C17" s="41">
        <v>0</v>
      </c>
      <c r="D17" s="41">
        <v>83151147143.943787</v>
      </c>
      <c r="E17" s="41">
        <v>35018951282.788513</v>
      </c>
      <c r="F17" s="41">
        <v>-34403977678.470108</v>
      </c>
      <c r="G17" s="41">
        <v>31918052582.98436</v>
      </c>
      <c r="H17" s="41">
        <v>-46162004894.649216</v>
      </c>
      <c r="I17" s="41">
        <v>75115421708.04248</v>
      </c>
      <c r="J17" s="41">
        <v>39186126384.450684</v>
      </c>
      <c r="K17" s="41">
        <v>61020265604.044556</v>
      </c>
      <c r="L17" s="41">
        <v>23508336628.29538</v>
      </c>
      <c r="M17" s="41">
        <v>30352544078.639648</v>
      </c>
      <c r="N17" s="41">
        <v>-3714472772.6099548</v>
      </c>
      <c r="O17" s="41">
        <v>-5418503797.4725647</v>
      </c>
      <c r="P17" s="41">
        <v>11039027493.537384</v>
      </c>
      <c r="Q17" s="41">
        <v>-43387258166.027756</v>
      </c>
      <c r="R17" s="41">
        <v>-3471359064.7124481</v>
      </c>
      <c r="S17" s="41">
        <v>38840030887.694702</v>
      </c>
      <c r="T17" s="41">
        <v>37437209927.545853</v>
      </c>
      <c r="U17" s="41">
        <v>2065627559.9023743</v>
      </c>
    </row>
    <row r="18" spans="1:23" x14ac:dyDescent="0.2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8"/>
      <c r="W18" s="8"/>
    </row>
    <row r="19" spans="1:23" x14ac:dyDescent="0.2">
      <c r="A19" s="11" t="s">
        <v>11</v>
      </c>
      <c r="B19" s="42"/>
      <c r="C19" s="42">
        <v>7457822070.8545704</v>
      </c>
      <c r="D19" s="42">
        <v>88001439042.573868</v>
      </c>
      <c r="E19" s="42">
        <v>117694700739.99951</v>
      </c>
      <c r="F19" s="42">
        <v>79878251258.45929</v>
      </c>
      <c r="G19" s="42">
        <v>105749444045.67308</v>
      </c>
      <c r="H19" s="42">
        <v>56457079188.469681</v>
      </c>
      <c r="I19" s="42">
        <v>123380613688.02769</v>
      </c>
      <c r="J19" s="42">
        <v>152047611024.02756</v>
      </c>
      <c r="K19" s="42">
        <v>198721335361.0408</v>
      </c>
      <c r="L19" s="42">
        <v>207837618546.00653</v>
      </c>
      <c r="M19" s="42">
        <v>221099255192.95889</v>
      </c>
      <c r="N19" s="42">
        <v>202164332317.58759</v>
      </c>
      <c r="O19" s="42">
        <v>183578990256.27393</v>
      </c>
      <c r="P19" s="42">
        <v>180355150396.13623</v>
      </c>
      <c r="Q19" s="42">
        <v>127242839139.36485</v>
      </c>
      <c r="R19" s="42">
        <v>113302257129.41335</v>
      </c>
      <c r="S19" s="42">
        <v>138872637511.43515</v>
      </c>
      <c r="T19" s="42">
        <v>158764655154.72992</v>
      </c>
      <c r="U19" s="42">
        <v>143360569945.08676</v>
      </c>
      <c r="V19" s="8"/>
      <c r="W19" s="8"/>
    </row>
    <row r="20" spans="1:23" x14ac:dyDescent="0.2">
      <c r="A20" s="31" t="s">
        <v>25</v>
      </c>
    </row>
  </sheetData>
  <conditionalFormatting sqref="V5:W9 V11:W15 V18:W19">
    <cfRule type="cellIs" dxfId="11" priority="12" operator="lessThan">
      <formula>0</formula>
    </cfRule>
  </conditionalFormatting>
  <conditionalFormatting sqref="V4:W4">
    <cfRule type="cellIs" dxfId="10" priority="11" operator="lessThan">
      <formula>0</formula>
    </cfRule>
  </conditionalFormatting>
  <conditionalFormatting sqref="B2:U2">
    <cfRule type="containsText" dxfId="9" priority="8" operator="containsText" text="C">
      <formula>NOT(ISERROR(SEARCH("C",B2)))</formula>
    </cfRule>
    <cfRule type="containsText" dxfId="8" priority="9" operator="containsText" text="B">
      <formula>NOT(ISERROR(SEARCH("B",B2)))</formula>
    </cfRule>
    <cfRule type="containsText" dxfId="7" priority="10" operator="containsText" text="A">
      <formula>NOT(ISERROR(SEARCH("A",B2)))</formula>
    </cfRule>
  </conditionalFormatting>
  <conditionalFormatting sqref="B16:U16">
    <cfRule type="cellIs" dxfId="6" priority="5" operator="lessThan">
      <formula>0</formula>
    </cfRule>
  </conditionalFormatting>
  <conditionalFormatting sqref="B5:U6 B18:U18 B11:U11">
    <cfRule type="cellIs" dxfId="5" priority="7" operator="lessThan">
      <formula>0</formula>
    </cfRule>
  </conditionalFormatting>
  <conditionalFormatting sqref="B10:U10">
    <cfRule type="cellIs" dxfId="4" priority="6" operator="lessThan">
      <formula>0</formula>
    </cfRule>
  </conditionalFormatting>
  <conditionalFormatting sqref="B4:U4">
    <cfRule type="cellIs" dxfId="3" priority="4" operator="lessThan">
      <formula>0</formula>
    </cfRule>
  </conditionalFormatting>
  <conditionalFormatting sqref="B7:U9">
    <cfRule type="cellIs" dxfId="2" priority="3" operator="lessThan">
      <formula>0</formula>
    </cfRule>
  </conditionalFormatting>
  <conditionalFormatting sqref="B12:U15">
    <cfRule type="cellIs" dxfId="1" priority="2" operator="lessThan">
      <formula>0</formula>
    </cfRule>
  </conditionalFormatting>
  <conditionalFormatting sqref="B19:U19">
    <cfRule type="cellIs" dxfId="0" priority="1" operator="lessThan">
      <formula>0</formula>
    </cfRule>
  </conditionalFormatting>
  <pageMargins left="0.25" right="0.25" top="0.75" bottom="0.75" header="0.3" footer="0.3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zoomScale="80" zoomScaleNormal="80" workbookViewId="0">
      <selection activeCell="A12" sqref="A12"/>
    </sheetView>
  </sheetViews>
  <sheetFormatPr defaultColWidth="8.75" defaultRowHeight="12.75" x14ac:dyDescent="0.2"/>
  <cols>
    <col min="1" max="1" width="22.125" style="18" customWidth="1"/>
    <col min="2" max="21" width="9" style="18" customWidth="1"/>
    <col min="22" max="16384" width="8.75" style="18"/>
  </cols>
  <sheetData>
    <row r="1" spans="1:21" x14ac:dyDescent="0.2">
      <c r="A1" s="45" t="s">
        <v>59</v>
      </c>
    </row>
    <row r="2" spans="1:21" x14ac:dyDescent="0.2">
      <c r="A2" s="18" t="s">
        <v>57</v>
      </c>
    </row>
    <row r="3" spans="1:21" s="20" customFormat="1" x14ac:dyDescent="0.2">
      <c r="A3" s="22" t="s">
        <v>58</v>
      </c>
      <c r="B3" s="22">
        <v>2000</v>
      </c>
      <c r="C3" s="22">
        <v>2001</v>
      </c>
      <c r="D3" s="22">
        <v>2002</v>
      </c>
      <c r="E3" s="22">
        <v>2003</v>
      </c>
      <c r="F3" s="22">
        <v>2004</v>
      </c>
      <c r="G3" s="22">
        <v>2005</v>
      </c>
      <c r="H3" s="22">
        <v>2006</v>
      </c>
      <c r="I3" s="22">
        <v>2007</v>
      </c>
      <c r="J3" s="22">
        <v>2008</v>
      </c>
      <c r="K3" s="22">
        <v>2009</v>
      </c>
      <c r="L3" s="22">
        <v>2010</v>
      </c>
      <c r="M3" s="22">
        <v>2011</v>
      </c>
      <c r="N3" s="22">
        <v>2012</v>
      </c>
      <c r="O3" s="22">
        <v>2013</v>
      </c>
      <c r="P3" s="22">
        <v>2014</v>
      </c>
      <c r="Q3" s="22">
        <v>2015</v>
      </c>
      <c r="R3" s="22">
        <v>2016</v>
      </c>
      <c r="S3" s="22">
        <v>2017</v>
      </c>
      <c r="T3" s="22">
        <v>2018</v>
      </c>
      <c r="U3" s="22">
        <v>2019</v>
      </c>
    </row>
    <row r="4" spans="1:21" x14ac:dyDescent="0.2">
      <c r="A4" s="18" t="s">
        <v>17</v>
      </c>
      <c r="B4" s="29">
        <v>203.71161700480181</v>
      </c>
      <c r="C4" s="29">
        <v>232.52880742091131</v>
      </c>
      <c r="D4" s="29">
        <v>172.77675313348095</v>
      </c>
      <c r="E4" s="29">
        <v>139.99269792618642</v>
      </c>
      <c r="F4" s="29">
        <v>105.86623390151028</v>
      </c>
      <c r="G4" s="29">
        <v>90.551270860068257</v>
      </c>
      <c r="H4" s="29">
        <v>111.8184805831342</v>
      </c>
      <c r="I4" s="29">
        <v>74.934129501719269</v>
      </c>
      <c r="J4" s="29">
        <v>70.96480095182099</v>
      </c>
      <c r="K4" s="29">
        <v>52.498114768246154</v>
      </c>
      <c r="L4" s="29">
        <v>36.249743618708287</v>
      </c>
      <c r="M4" s="29">
        <v>33.967541374908798</v>
      </c>
      <c r="N4" s="29">
        <v>31.061611720548591</v>
      </c>
      <c r="O4" s="29">
        <v>30.962365417478583</v>
      </c>
      <c r="P4" s="29">
        <v>27.956623391335366</v>
      </c>
      <c r="Q4" s="29">
        <v>27.979740107746466</v>
      </c>
      <c r="R4" s="29">
        <v>36.357000201252575</v>
      </c>
      <c r="S4" s="29">
        <v>32.13827023528048</v>
      </c>
      <c r="T4" s="29">
        <v>31.821055571867642</v>
      </c>
      <c r="U4" s="29">
        <v>26.323248188401287</v>
      </c>
    </row>
    <row r="5" spans="1:21" x14ac:dyDescent="0.2">
      <c r="A5" s="18" t="s">
        <v>18</v>
      </c>
      <c r="B5" s="29">
        <v>58.966865654438443</v>
      </c>
      <c r="C5" s="29">
        <v>50.574454774853713</v>
      </c>
      <c r="D5" s="29">
        <v>0.68959239753257418</v>
      </c>
      <c r="E5" s="29">
        <v>2.0776473597070977</v>
      </c>
      <c r="F5" s="29">
        <v>1.1924543150689877</v>
      </c>
      <c r="G5" s="29">
        <v>9.5895200172707433</v>
      </c>
      <c r="H5" s="29">
        <v>9.9405938138876184</v>
      </c>
      <c r="I5" s="29">
        <v>57.645510399027401</v>
      </c>
      <c r="J5" s="29">
        <v>12.589615943516106</v>
      </c>
      <c r="K5" s="29">
        <v>3.1516155953118421</v>
      </c>
      <c r="L5" s="29">
        <v>2.2089777030321693</v>
      </c>
      <c r="M5" s="29">
        <v>2.1744060130977512</v>
      </c>
      <c r="N5" s="29">
        <v>1.8779344971872574</v>
      </c>
      <c r="O5" s="29">
        <v>9.8048144794074208</v>
      </c>
      <c r="P5" s="29">
        <v>5.1954643217686511</v>
      </c>
      <c r="Q5" s="29">
        <v>5.5026960849815705</v>
      </c>
      <c r="R5" s="29">
        <v>5.488077252383345</v>
      </c>
      <c r="S5" s="29">
        <v>22.462077513790423</v>
      </c>
      <c r="T5" s="29">
        <v>27.077752954826416</v>
      </c>
      <c r="U5" s="29">
        <v>42.805797527707284</v>
      </c>
    </row>
    <row r="6" spans="1:21" x14ac:dyDescent="0.2">
      <c r="A6" s="18" t="s">
        <v>19</v>
      </c>
      <c r="B6" s="29">
        <v>8587.8902652301149</v>
      </c>
      <c r="C6" s="29">
        <v>651.45394327112035</v>
      </c>
      <c r="D6" s="29">
        <v>51.313366136823127</v>
      </c>
      <c r="E6" s="29">
        <v>32.839833888961408</v>
      </c>
      <c r="F6" s="29">
        <v>34.517510710991949</v>
      </c>
      <c r="G6" s="29">
        <v>25.184023542816885</v>
      </c>
      <c r="H6" s="29">
        <v>25.861742532546291</v>
      </c>
      <c r="I6" s="29">
        <v>20.653914864952217</v>
      </c>
      <c r="J6" s="29">
        <v>18.645963073932094</v>
      </c>
      <c r="K6" s="29">
        <v>17.520112090874644</v>
      </c>
      <c r="L6" s="29">
        <v>17.570228560363798</v>
      </c>
      <c r="M6" s="29">
        <v>15.315436956598479</v>
      </c>
      <c r="N6" s="29">
        <v>14.954495802110305</v>
      </c>
      <c r="O6" s="29">
        <v>15.192884253540889</v>
      </c>
      <c r="P6" s="29">
        <v>13.470713206021104</v>
      </c>
      <c r="Q6" s="29">
        <v>13.293283647501479</v>
      </c>
      <c r="R6" s="29">
        <v>10.656774644953172</v>
      </c>
      <c r="S6" s="29">
        <v>9.8048475638881918</v>
      </c>
      <c r="T6" s="29">
        <v>8.0454835962041358</v>
      </c>
      <c r="U6" s="29">
        <v>6.8086682767587732</v>
      </c>
    </row>
    <row r="7" spans="1:21" x14ac:dyDescent="0.2">
      <c r="A7" s="21" t="s">
        <v>20</v>
      </c>
      <c r="B7" s="30" t="s">
        <v>24</v>
      </c>
      <c r="C7" s="28">
        <v>380.70150771768743</v>
      </c>
      <c r="D7" s="28">
        <v>34.248962899823155</v>
      </c>
      <c r="E7" s="28">
        <v>22.59942935154762</v>
      </c>
      <c r="F7" s="28">
        <v>23.907739570652222</v>
      </c>
      <c r="G7" s="28">
        <v>17.988324124802546</v>
      </c>
      <c r="H7" s="28">
        <v>18.535331356079624</v>
      </c>
      <c r="I7" s="28">
        <v>15.561317441021464</v>
      </c>
      <c r="J7" s="28">
        <v>14.954391644374782</v>
      </c>
      <c r="K7" s="28">
        <v>14.351515265056065</v>
      </c>
      <c r="L7" s="28">
        <v>14.941137212586838</v>
      </c>
      <c r="M7" s="28">
        <v>13.436659804442641</v>
      </c>
      <c r="N7" s="28">
        <v>13.782414840078234</v>
      </c>
      <c r="O7" s="28">
        <v>14.442526412010412</v>
      </c>
      <c r="P7" s="28">
        <v>13.145083623361643</v>
      </c>
      <c r="Q7" s="28">
        <v>13.584025141258664</v>
      </c>
      <c r="R7" s="28">
        <v>11.322413250922137</v>
      </c>
      <c r="S7" s="28">
        <v>10.965432940533418</v>
      </c>
      <c r="T7" s="28">
        <v>9.5488979876977638</v>
      </c>
      <c r="U7" s="28">
        <v>8.7062350901958325</v>
      </c>
    </row>
    <row r="8" spans="1:21" x14ac:dyDescent="0.2">
      <c r="A8" s="31" t="s">
        <v>25</v>
      </c>
    </row>
    <row r="9" spans="1:21" x14ac:dyDescent="0.2">
      <c r="A9" s="31"/>
    </row>
    <row r="11" spans="1:21" x14ac:dyDescent="0.2">
      <c r="A11" s="45" t="s">
        <v>60</v>
      </c>
    </row>
    <row r="12" spans="1:21" x14ac:dyDescent="0.2">
      <c r="A12" s="18" t="s">
        <v>34</v>
      </c>
    </row>
    <row r="13" spans="1:21" s="20" customFormat="1" x14ac:dyDescent="0.2">
      <c r="A13" s="22" t="s">
        <v>21</v>
      </c>
      <c r="B13" s="22">
        <v>2000</v>
      </c>
      <c r="C13" s="22">
        <v>2001</v>
      </c>
      <c r="D13" s="22">
        <v>2002</v>
      </c>
      <c r="E13" s="22">
        <v>2003</v>
      </c>
      <c r="F13" s="22">
        <v>2004</v>
      </c>
      <c r="G13" s="22">
        <v>2005</v>
      </c>
      <c r="H13" s="22">
        <v>2006</v>
      </c>
      <c r="I13" s="22">
        <v>2007</v>
      </c>
      <c r="J13" s="22">
        <v>2008</v>
      </c>
      <c r="K13" s="22">
        <v>2009</v>
      </c>
      <c r="L13" s="22">
        <v>2010</v>
      </c>
      <c r="M13" s="22">
        <v>2011</v>
      </c>
      <c r="N13" s="22">
        <v>2012</v>
      </c>
      <c r="O13" s="22">
        <v>2013</v>
      </c>
      <c r="P13" s="22">
        <v>2014</v>
      </c>
      <c r="Q13" s="22">
        <v>2015</v>
      </c>
      <c r="R13" s="22">
        <v>2016</v>
      </c>
      <c r="S13" s="22">
        <v>2017</v>
      </c>
      <c r="T13" s="22">
        <v>2018</v>
      </c>
      <c r="U13" s="22">
        <v>2019</v>
      </c>
    </row>
    <row r="14" spans="1:21" x14ac:dyDescent="0.2">
      <c r="A14" s="18" t="s">
        <v>17</v>
      </c>
      <c r="B14" s="23">
        <v>2.5607230163165876E-4</v>
      </c>
      <c r="C14" s="23">
        <v>1.4477995177057985E-4</v>
      </c>
      <c r="D14" s="23">
        <v>4.0732075079084944E-4</v>
      </c>
      <c r="E14" s="23">
        <v>3.7299493052937662E-4</v>
      </c>
      <c r="F14" s="23">
        <v>4.8691673163370674E-4</v>
      </c>
      <c r="G14" s="23">
        <v>5.1954710173260853E-4</v>
      </c>
      <c r="H14" s="23">
        <v>4.0050777379239109E-4</v>
      </c>
      <c r="I14" s="23">
        <v>4.7033734277194736E-4</v>
      </c>
      <c r="J14" s="23">
        <v>4.4784328825015336E-4</v>
      </c>
      <c r="K14" s="23">
        <v>5.2720741460226032E-4</v>
      </c>
      <c r="L14" s="23">
        <v>5.5955662718966382E-4</v>
      </c>
      <c r="M14" s="23">
        <v>8.0717023857579558E-4</v>
      </c>
      <c r="N14" s="23">
        <v>6.2534996455653423E-4</v>
      </c>
      <c r="O14" s="23">
        <v>5.3628365679270261E-4</v>
      </c>
      <c r="P14" s="23">
        <v>5.6763887378857944E-4</v>
      </c>
      <c r="Q14" s="23">
        <v>5.0535665352007789E-4</v>
      </c>
      <c r="R14" s="23">
        <v>7.1160560364289167E-4</v>
      </c>
      <c r="S14" s="23">
        <v>9.5928037599357977E-4</v>
      </c>
      <c r="T14" s="23">
        <v>9.710087929164869E-4</v>
      </c>
      <c r="U14" s="23">
        <v>7.7827512147224658E-4</v>
      </c>
    </row>
    <row r="15" spans="1:21" x14ac:dyDescent="0.2">
      <c r="A15" s="18" t="s">
        <v>18</v>
      </c>
      <c r="B15" s="23">
        <v>3.8849678048113072E-5</v>
      </c>
      <c r="C15" s="23">
        <v>1.8531517828383558E-4</v>
      </c>
      <c r="D15" s="23">
        <v>2.105162648033748E-3</v>
      </c>
      <c r="E15" s="23">
        <v>2.8083175833472107E-3</v>
      </c>
      <c r="F15" s="23">
        <v>1.669908248616578E-3</v>
      </c>
      <c r="G15" s="23">
        <v>2.1790498671701258E-3</v>
      </c>
      <c r="H15" s="23">
        <v>1.8859342084683439E-3</v>
      </c>
      <c r="I15" s="23">
        <v>2.1908247562826421E-3</v>
      </c>
      <c r="J15" s="23">
        <v>2.4832019262917616E-3</v>
      </c>
      <c r="K15" s="23">
        <v>3.2150555119551901E-3</v>
      </c>
      <c r="L15" s="23">
        <v>2.9071056801961248E-3</v>
      </c>
      <c r="M15" s="23">
        <v>3.1808249534328648E-3</v>
      </c>
      <c r="N15" s="23">
        <v>2.7212951355004762E-3</v>
      </c>
      <c r="O15" s="23">
        <v>2.2338705240370934E-3</v>
      </c>
      <c r="P15" s="23">
        <v>2.1011193867196631E-3</v>
      </c>
      <c r="Q15" s="23">
        <v>1.3489901444260423E-3</v>
      </c>
      <c r="R15" s="23">
        <v>1.2732082766049105E-3</v>
      </c>
      <c r="S15" s="23">
        <v>1.3689937706691667E-3</v>
      </c>
      <c r="T15" s="23">
        <v>1.4429927775383906E-3</v>
      </c>
      <c r="U15" s="23">
        <v>1.3076678031671242E-3</v>
      </c>
    </row>
    <row r="16" spans="1:21" s="24" customFormat="1" x14ac:dyDescent="0.2">
      <c r="A16" s="24" t="s">
        <v>22</v>
      </c>
      <c r="B16" s="25">
        <v>3.8849678048113072E-5</v>
      </c>
      <c r="C16" s="25">
        <v>1.8531517828383558E-4</v>
      </c>
      <c r="D16" s="25">
        <v>2.105162648033748E-3</v>
      </c>
      <c r="E16" s="25">
        <v>2.8083175833472107E-3</v>
      </c>
      <c r="F16" s="25">
        <v>1.669908248616578E-3</v>
      </c>
      <c r="G16" s="25">
        <v>2.1790498671701258E-3</v>
      </c>
      <c r="H16" s="25">
        <v>1.0303568292379824E-3</v>
      </c>
      <c r="I16" s="25">
        <v>2.1908247562826421E-3</v>
      </c>
      <c r="J16" s="25">
        <v>2.4832019262917616E-3</v>
      </c>
      <c r="K16" s="25">
        <v>3.2150555119551901E-3</v>
      </c>
      <c r="L16" s="25">
        <v>2.9071056801961248E-3</v>
      </c>
      <c r="M16" s="25">
        <v>3.0682174347154037E-3</v>
      </c>
      <c r="N16" s="25">
        <v>2.4811558411983658E-3</v>
      </c>
      <c r="O16" s="25">
        <v>2.0679610283321844E-3</v>
      </c>
      <c r="P16" s="25">
        <v>1.9225003416959764E-3</v>
      </c>
      <c r="Q16" s="25">
        <v>1.2387076745953667E-3</v>
      </c>
      <c r="R16" s="25">
        <v>1.1527842818732132E-3</v>
      </c>
      <c r="S16" s="25">
        <v>1.2914005075681078E-3</v>
      </c>
      <c r="T16" s="25">
        <v>1.4146152397726372E-3</v>
      </c>
      <c r="U16" s="25">
        <v>1.2755007759010911E-3</v>
      </c>
    </row>
    <row r="17" spans="1:21" x14ac:dyDescent="0.2">
      <c r="A17" s="26" t="s">
        <v>23</v>
      </c>
      <c r="B17" s="27">
        <v>3.72621335775998E-4</v>
      </c>
      <c r="C17" s="27">
        <v>7.0072548662208651E-4</v>
      </c>
      <c r="D17" s="27">
        <v>6.7228086948920929E-3</v>
      </c>
      <c r="E17" s="27">
        <v>8.7979476805710079E-3</v>
      </c>
      <c r="F17" s="27">
        <v>5.49664147748344E-3</v>
      </c>
      <c r="G17" s="27">
        <v>7.056696703242985E-3</v>
      </c>
      <c r="H17" s="27">
        <v>4.3471556407366999E-3</v>
      </c>
      <c r="I17" s="27">
        <v>7.0428116116198732E-3</v>
      </c>
      <c r="J17" s="27">
        <v>7.8974490671254397E-3</v>
      </c>
      <c r="K17" s="27">
        <v>1.017237395046783E-2</v>
      </c>
      <c r="L17" s="27">
        <v>9.280873667778038E-3</v>
      </c>
      <c r="M17" s="27">
        <v>1.0124430061439468E-2</v>
      </c>
      <c r="N17" s="27">
        <v>8.3089567824537417E-3</v>
      </c>
      <c r="O17" s="27">
        <v>6.9060762374941655E-3</v>
      </c>
      <c r="P17" s="27">
        <v>6.5137589439001956E-3</v>
      </c>
      <c r="Q17" s="27">
        <v>4.3317621471368533E-3</v>
      </c>
      <c r="R17" s="27">
        <v>4.2903824439942282E-3</v>
      </c>
      <c r="S17" s="27">
        <v>4.9110751617989622E-3</v>
      </c>
      <c r="T17" s="27">
        <v>5.243232050000152E-3</v>
      </c>
      <c r="U17" s="27">
        <v>4.6369444764415534E-3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Physical_Coal</vt:lpstr>
      <vt:lpstr>Monetary_Coal</vt:lpstr>
      <vt:lpstr>Physical_Oil</vt:lpstr>
      <vt:lpstr>Monetary_Oil</vt:lpstr>
      <vt:lpstr>Physical_Natural Gas</vt:lpstr>
      <vt:lpstr>Monetary_Natural Gas</vt:lpstr>
      <vt:lpstr>Physical_Condensate</vt:lpstr>
      <vt:lpstr>Monetary_Condensate</vt:lpstr>
      <vt:lpstr>Derived Indicators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Edward Eugenio P. Lopez-Dee</cp:lastModifiedBy>
  <dcterms:created xsi:type="dcterms:W3CDTF">2020-11-20T05:43:45Z</dcterms:created>
  <dcterms:modified xsi:type="dcterms:W3CDTF">2020-12-29T05:31:50Z</dcterms:modified>
</cp:coreProperties>
</file>