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0C12BB21-F848-4705-9662-9E6CA61F9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</sheets>
  <calcPr calcId="181029"/>
  <extLst>
    <ext uri="GoogleSheetsCustomDataVersion2">
      <go:sheetsCustomData xmlns:go="http://customooxmlschemas.google.com/" r:id="rId15" roundtripDataChecksum="PL7sJpqUNsNO+DWCfh6t1nuT1RsbOmsaj8oBQWCP9KY="/>
    </ext>
  </extLst>
</workbook>
</file>

<file path=xl/calcChain.xml><?xml version="1.0" encoding="utf-8"?>
<calcChain xmlns="http://schemas.openxmlformats.org/spreadsheetml/2006/main">
  <c r="N112" i="11" l="1"/>
  <c r="M112" i="11"/>
  <c r="L112" i="11"/>
  <c r="K112" i="11"/>
  <c r="J112" i="11"/>
  <c r="I112" i="11"/>
  <c r="H112" i="11"/>
  <c r="G112" i="11"/>
  <c r="F112" i="11"/>
  <c r="E112" i="11"/>
  <c r="D112" i="11"/>
  <c r="C112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N10" i="11"/>
  <c r="M10" i="11"/>
  <c r="L10" i="11"/>
  <c r="K10" i="11"/>
  <c r="K8" i="11" s="1"/>
  <c r="J10" i="11"/>
  <c r="I10" i="11"/>
  <c r="H10" i="11"/>
  <c r="G10" i="11"/>
  <c r="F10" i="11"/>
  <c r="F8" i="11" s="1"/>
  <c r="E10" i="11"/>
  <c r="D10" i="11"/>
  <c r="D8" i="11" s="1"/>
  <c r="C10" i="11"/>
  <c r="C8" i="11" s="1"/>
  <c r="N9" i="11"/>
  <c r="M9" i="11"/>
  <c r="M8" i="11" s="1"/>
  <c r="L9" i="11"/>
  <c r="K9" i="11"/>
  <c r="J9" i="11"/>
  <c r="I9" i="11"/>
  <c r="H9" i="11"/>
  <c r="H8" i="11" s="1"/>
  <c r="G9" i="11"/>
  <c r="G8" i="11" s="1"/>
  <c r="F9" i="11"/>
  <c r="E9" i="11"/>
  <c r="D9" i="11"/>
  <c r="C9" i="11"/>
  <c r="N8" i="11"/>
  <c r="L8" i="11"/>
  <c r="J8" i="11"/>
  <c r="I8" i="11"/>
  <c r="E8" i="11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C8" i="10" s="1"/>
  <c r="N9" i="10"/>
  <c r="N8" i="10" s="1"/>
  <c r="M9" i="10"/>
  <c r="M8" i="10" s="1"/>
  <c r="L9" i="10"/>
  <c r="K9" i="10"/>
  <c r="J9" i="10"/>
  <c r="I9" i="10"/>
  <c r="H9" i="10"/>
  <c r="H8" i="10" s="1"/>
  <c r="G9" i="10"/>
  <c r="G8" i="10" s="1"/>
  <c r="F9" i="10"/>
  <c r="E9" i="10"/>
  <c r="E8" i="10" s="1"/>
  <c r="D9" i="10"/>
  <c r="C9" i="10"/>
  <c r="L8" i="10"/>
  <c r="J8" i="10"/>
  <c r="F8" i="10"/>
  <c r="D8" i="10"/>
  <c r="N101" i="9"/>
  <c r="M101" i="9"/>
  <c r="L101" i="9"/>
  <c r="K101" i="9"/>
  <c r="J101" i="9"/>
  <c r="I101" i="9"/>
  <c r="H101" i="9"/>
  <c r="G101" i="9"/>
  <c r="F101" i="9"/>
  <c r="E101" i="9"/>
  <c r="D101" i="9"/>
  <c r="C101" i="9"/>
  <c r="N97" i="9"/>
  <c r="M97" i="9"/>
  <c r="L97" i="9"/>
  <c r="K97" i="9"/>
  <c r="J97" i="9"/>
  <c r="I97" i="9"/>
  <c r="H97" i="9"/>
  <c r="G97" i="9"/>
  <c r="F97" i="9"/>
  <c r="E97" i="9"/>
  <c r="D97" i="9"/>
  <c r="C97" i="9"/>
  <c r="N92" i="9"/>
  <c r="M92" i="9"/>
  <c r="L92" i="9"/>
  <c r="K92" i="9"/>
  <c r="J92" i="9"/>
  <c r="I92" i="9"/>
  <c r="H92" i="9"/>
  <c r="G92" i="9"/>
  <c r="F92" i="9"/>
  <c r="E92" i="9"/>
  <c r="D92" i="9"/>
  <c r="C92" i="9"/>
  <c r="N86" i="9"/>
  <c r="M86" i="9"/>
  <c r="L86" i="9"/>
  <c r="K86" i="9"/>
  <c r="J86" i="9"/>
  <c r="I86" i="9"/>
  <c r="H86" i="9"/>
  <c r="G86" i="9"/>
  <c r="F86" i="9"/>
  <c r="E86" i="9"/>
  <c r="D86" i="9"/>
  <c r="C86" i="9"/>
  <c r="N81" i="9"/>
  <c r="M81" i="9"/>
  <c r="L81" i="9"/>
  <c r="K81" i="9"/>
  <c r="J81" i="9"/>
  <c r="I81" i="9"/>
  <c r="H81" i="9"/>
  <c r="G81" i="9"/>
  <c r="F81" i="9"/>
  <c r="E81" i="9"/>
  <c r="D81" i="9"/>
  <c r="C81" i="9"/>
  <c r="N75" i="9"/>
  <c r="M75" i="9"/>
  <c r="L75" i="9"/>
  <c r="K75" i="9"/>
  <c r="J75" i="9"/>
  <c r="I75" i="9"/>
  <c r="H75" i="9"/>
  <c r="G75" i="9"/>
  <c r="F75" i="9"/>
  <c r="E75" i="9"/>
  <c r="D75" i="9"/>
  <c r="C75" i="9"/>
  <c r="N68" i="9"/>
  <c r="M68" i="9"/>
  <c r="L68" i="9"/>
  <c r="K68" i="9"/>
  <c r="J68" i="9"/>
  <c r="I68" i="9"/>
  <c r="H68" i="9"/>
  <c r="G68" i="9"/>
  <c r="F68" i="9"/>
  <c r="E68" i="9"/>
  <c r="D68" i="9"/>
  <c r="C68" i="9"/>
  <c r="N61" i="9"/>
  <c r="M61" i="9"/>
  <c r="L61" i="9"/>
  <c r="K61" i="9"/>
  <c r="J61" i="9"/>
  <c r="I61" i="9"/>
  <c r="H61" i="9"/>
  <c r="G61" i="9"/>
  <c r="F61" i="9"/>
  <c r="E61" i="9"/>
  <c r="D61" i="9"/>
  <c r="C61" i="9"/>
  <c r="N54" i="9"/>
  <c r="M54" i="9"/>
  <c r="L54" i="9"/>
  <c r="K54" i="9"/>
  <c r="J54" i="9"/>
  <c r="I54" i="9"/>
  <c r="H54" i="9"/>
  <c r="G54" i="9"/>
  <c r="F54" i="9"/>
  <c r="E54" i="9"/>
  <c r="D54" i="9"/>
  <c r="C54" i="9"/>
  <c r="N49" i="9"/>
  <c r="M49" i="9"/>
  <c r="L49" i="9"/>
  <c r="K49" i="9"/>
  <c r="J49" i="9"/>
  <c r="I49" i="9"/>
  <c r="H49" i="9"/>
  <c r="G49" i="9"/>
  <c r="F49" i="9"/>
  <c r="E49" i="9"/>
  <c r="D49" i="9"/>
  <c r="C49" i="9"/>
  <c r="N44" i="9"/>
  <c r="M44" i="9"/>
  <c r="L44" i="9"/>
  <c r="K44" i="9"/>
  <c r="J44" i="9"/>
  <c r="I44" i="9"/>
  <c r="H44" i="9"/>
  <c r="G44" i="9"/>
  <c r="F44" i="9"/>
  <c r="E44" i="9"/>
  <c r="D44" i="9"/>
  <c r="C44" i="9"/>
  <c r="N40" i="9"/>
  <c r="M40" i="9"/>
  <c r="L40" i="9"/>
  <c r="K40" i="9"/>
  <c r="J40" i="9"/>
  <c r="I40" i="9"/>
  <c r="H40" i="9"/>
  <c r="G40" i="9"/>
  <c r="F40" i="9"/>
  <c r="E40" i="9"/>
  <c r="D40" i="9"/>
  <c r="C40" i="9"/>
  <c r="N35" i="9"/>
  <c r="M35" i="9"/>
  <c r="L35" i="9"/>
  <c r="K35" i="9"/>
  <c r="J35" i="9"/>
  <c r="I35" i="9"/>
  <c r="H35" i="9"/>
  <c r="G35" i="9"/>
  <c r="F35" i="9"/>
  <c r="E35" i="9"/>
  <c r="D35" i="9"/>
  <c r="C35" i="9"/>
  <c r="N30" i="9"/>
  <c r="M30" i="9"/>
  <c r="L30" i="9"/>
  <c r="K30" i="9"/>
  <c r="J30" i="9"/>
  <c r="I30" i="9"/>
  <c r="H30" i="9"/>
  <c r="G30" i="9"/>
  <c r="F30" i="9"/>
  <c r="E30" i="9"/>
  <c r="D30" i="9"/>
  <c r="C30" i="9"/>
  <c r="N26" i="9"/>
  <c r="M26" i="9"/>
  <c r="L26" i="9"/>
  <c r="K26" i="9"/>
  <c r="J26" i="9"/>
  <c r="I26" i="9"/>
  <c r="H26" i="9"/>
  <c r="G26" i="9"/>
  <c r="F26" i="9"/>
  <c r="E26" i="9"/>
  <c r="D26" i="9"/>
  <c r="C26" i="9"/>
  <c r="N20" i="9"/>
  <c r="M20" i="9"/>
  <c r="L20" i="9"/>
  <c r="K20" i="9"/>
  <c r="J20" i="9"/>
  <c r="I20" i="9"/>
  <c r="H20" i="9"/>
  <c r="G20" i="9"/>
  <c r="F20" i="9"/>
  <c r="E20" i="9"/>
  <c r="D20" i="9"/>
  <c r="C20" i="9"/>
  <c r="N15" i="9"/>
  <c r="M15" i="9"/>
  <c r="L15" i="9"/>
  <c r="K15" i="9"/>
  <c r="J15" i="9"/>
  <c r="I15" i="9"/>
  <c r="H15" i="9"/>
  <c r="G15" i="9"/>
  <c r="F15" i="9"/>
  <c r="E15" i="9"/>
  <c r="D15" i="9"/>
  <c r="C15" i="9"/>
  <c r="N13" i="9"/>
  <c r="M13" i="9"/>
  <c r="L13" i="9"/>
  <c r="K13" i="9"/>
  <c r="J13" i="9"/>
  <c r="I13" i="9"/>
  <c r="H13" i="9"/>
  <c r="G13" i="9"/>
  <c r="F13" i="9"/>
  <c r="E13" i="9"/>
  <c r="D13" i="9"/>
  <c r="C13" i="9"/>
  <c r="N12" i="9"/>
  <c r="M12" i="9"/>
  <c r="L12" i="9"/>
  <c r="K12" i="9"/>
  <c r="J12" i="9"/>
  <c r="I12" i="9"/>
  <c r="H12" i="9"/>
  <c r="G12" i="9"/>
  <c r="F12" i="9"/>
  <c r="E12" i="9"/>
  <c r="D12" i="9"/>
  <c r="C12" i="9"/>
  <c r="N11" i="9"/>
  <c r="M11" i="9"/>
  <c r="L11" i="9"/>
  <c r="K11" i="9"/>
  <c r="J11" i="9"/>
  <c r="I11" i="9"/>
  <c r="H11" i="9"/>
  <c r="G11" i="9"/>
  <c r="F11" i="9"/>
  <c r="E11" i="9"/>
  <c r="D11" i="9"/>
  <c r="C11" i="9"/>
  <c r="N10" i="9"/>
  <c r="M10" i="9"/>
  <c r="L10" i="9"/>
  <c r="K10" i="9"/>
  <c r="J10" i="9"/>
  <c r="J8" i="9" s="1"/>
  <c r="I10" i="9"/>
  <c r="H10" i="9"/>
  <c r="G10" i="9"/>
  <c r="G8" i="9" s="1"/>
  <c r="F10" i="9"/>
  <c r="E10" i="9"/>
  <c r="D10" i="9"/>
  <c r="C10" i="9"/>
  <c r="N9" i="9"/>
  <c r="N8" i="9" s="1"/>
  <c r="M9" i="9"/>
  <c r="L9" i="9"/>
  <c r="K9" i="9"/>
  <c r="K8" i="9" s="1"/>
  <c r="J9" i="9"/>
  <c r="I9" i="9"/>
  <c r="I8" i="9" s="1"/>
  <c r="H9" i="9"/>
  <c r="G9" i="9"/>
  <c r="F9" i="9"/>
  <c r="E9" i="9"/>
  <c r="E8" i="9" s="1"/>
  <c r="D9" i="9"/>
  <c r="D8" i="9" s="1"/>
  <c r="C9" i="9"/>
  <c r="C8" i="9" s="1"/>
  <c r="L8" i="9"/>
  <c r="H8" i="9"/>
  <c r="F8" i="9"/>
  <c r="N89" i="8"/>
  <c r="M89" i="8"/>
  <c r="L89" i="8"/>
  <c r="K89" i="8"/>
  <c r="J89" i="8"/>
  <c r="I89" i="8"/>
  <c r="H89" i="8"/>
  <c r="G89" i="8"/>
  <c r="F89" i="8"/>
  <c r="E89" i="8"/>
  <c r="D89" i="8"/>
  <c r="C89" i="8"/>
  <c r="N85" i="8"/>
  <c r="M85" i="8"/>
  <c r="L85" i="8"/>
  <c r="K85" i="8"/>
  <c r="J85" i="8"/>
  <c r="I85" i="8"/>
  <c r="H85" i="8"/>
  <c r="G85" i="8"/>
  <c r="F85" i="8"/>
  <c r="E85" i="8"/>
  <c r="D85" i="8"/>
  <c r="C85" i="8"/>
  <c r="N80" i="8"/>
  <c r="M80" i="8"/>
  <c r="L80" i="8"/>
  <c r="K80" i="8"/>
  <c r="J80" i="8"/>
  <c r="I80" i="8"/>
  <c r="H80" i="8"/>
  <c r="G80" i="8"/>
  <c r="F80" i="8"/>
  <c r="E80" i="8"/>
  <c r="D80" i="8"/>
  <c r="C80" i="8"/>
  <c r="N76" i="8"/>
  <c r="M76" i="8"/>
  <c r="L76" i="8"/>
  <c r="K76" i="8"/>
  <c r="J76" i="8"/>
  <c r="I76" i="8"/>
  <c r="H76" i="8"/>
  <c r="G76" i="8"/>
  <c r="F76" i="8"/>
  <c r="E76" i="8"/>
  <c r="D76" i="8"/>
  <c r="C76" i="8"/>
  <c r="N71" i="8"/>
  <c r="M71" i="8"/>
  <c r="L71" i="8"/>
  <c r="K71" i="8"/>
  <c r="J71" i="8"/>
  <c r="I71" i="8"/>
  <c r="H71" i="8"/>
  <c r="G71" i="8"/>
  <c r="F71" i="8"/>
  <c r="E71" i="8"/>
  <c r="D71" i="8"/>
  <c r="C71" i="8"/>
  <c r="N65" i="8"/>
  <c r="M65" i="8"/>
  <c r="L65" i="8"/>
  <c r="K65" i="8"/>
  <c r="J65" i="8"/>
  <c r="I65" i="8"/>
  <c r="H65" i="8"/>
  <c r="G65" i="8"/>
  <c r="F65" i="8"/>
  <c r="E65" i="8"/>
  <c r="D65" i="8"/>
  <c r="C65" i="8"/>
  <c r="N59" i="8"/>
  <c r="M59" i="8"/>
  <c r="L59" i="8"/>
  <c r="K59" i="8"/>
  <c r="J59" i="8"/>
  <c r="I59" i="8"/>
  <c r="H59" i="8"/>
  <c r="G59" i="8"/>
  <c r="F59" i="8"/>
  <c r="E59" i="8"/>
  <c r="D59" i="8"/>
  <c r="C59" i="8"/>
  <c r="N53" i="8"/>
  <c r="M53" i="8"/>
  <c r="L53" i="8"/>
  <c r="K53" i="8"/>
  <c r="J53" i="8"/>
  <c r="I53" i="8"/>
  <c r="H53" i="8"/>
  <c r="G53" i="8"/>
  <c r="F53" i="8"/>
  <c r="E53" i="8"/>
  <c r="D53" i="8"/>
  <c r="C53" i="8"/>
  <c r="N48" i="8"/>
  <c r="M48" i="8"/>
  <c r="L48" i="8"/>
  <c r="K48" i="8"/>
  <c r="J48" i="8"/>
  <c r="I48" i="8"/>
  <c r="H48" i="8"/>
  <c r="G48" i="8"/>
  <c r="F48" i="8"/>
  <c r="E48" i="8"/>
  <c r="D48" i="8"/>
  <c r="C48" i="8"/>
  <c r="N43" i="8"/>
  <c r="M43" i="8"/>
  <c r="L43" i="8"/>
  <c r="K43" i="8"/>
  <c r="J43" i="8"/>
  <c r="I43" i="8"/>
  <c r="H43" i="8"/>
  <c r="G43" i="8"/>
  <c r="F43" i="8"/>
  <c r="E43" i="8"/>
  <c r="D43" i="8"/>
  <c r="C43" i="8"/>
  <c r="N39" i="8"/>
  <c r="M39" i="8"/>
  <c r="L39" i="8"/>
  <c r="K39" i="8"/>
  <c r="J39" i="8"/>
  <c r="I39" i="8"/>
  <c r="H39" i="8"/>
  <c r="G39" i="8"/>
  <c r="F39" i="8"/>
  <c r="E39" i="8"/>
  <c r="D39" i="8"/>
  <c r="C39" i="8"/>
  <c r="N35" i="8"/>
  <c r="M35" i="8"/>
  <c r="L35" i="8"/>
  <c r="K35" i="8"/>
  <c r="J35" i="8"/>
  <c r="I35" i="8"/>
  <c r="H35" i="8"/>
  <c r="G35" i="8"/>
  <c r="F35" i="8"/>
  <c r="E35" i="8"/>
  <c r="D35" i="8"/>
  <c r="C35" i="8"/>
  <c r="N31" i="8"/>
  <c r="M31" i="8"/>
  <c r="L31" i="8"/>
  <c r="K31" i="8"/>
  <c r="J31" i="8"/>
  <c r="I31" i="8"/>
  <c r="H31" i="8"/>
  <c r="G31" i="8"/>
  <c r="F31" i="8"/>
  <c r="E31" i="8"/>
  <c r="D31" i="8"/>
  <c r="C31" i="8"/>
  <c r="N26" i="8"/>
  <c r="M26" i="8"/>
  <c r="L26" i="8"/>
  <c r="K26" i="8"/>
  <c r="J26" i="8"/>
  <c r="I26" i="8"/>
  <c r="H26" i="8"/>
  <c r="G26" i="8"/>
  <c r="F26" i="8"/>
  <c r="E26" i="8"/>
  <c r="D26" i="8"/>
  <c r="C26" i="8"/>
  <c r="N22" i="8"/>
  <c r="M22" i="8"/>
  <c r="L22" i="8"/>
  <c r="K22" i="8"/>
  <c r="J22" i="8"/>
  <c r="I22" i="8"/>
  <c r="H22" i="8"/>
  <c r="G22" i="8"/>
  <c r="F22" i="8"/>
  <c r="E22" i="8"/>
  <c r="D22" i="8"/>
  <c r="C22" i="8"/>
  <c r="N18" i="8"/>
  <c r="M18" i="8"/>
  <c r="L18" i="8"/>
  <c r="K18" i="8"/>
  <c r="J18" i="8"/>
  <c r="I18" i="8"/>
  <c r="H18" i="8"/>
  <c r="G18" i="8"/>
  <c r="F18" i="8"/>
  <c r="E18" i="8"/>
  <c r="D18" i="8"/>
  <c r="C18" i="8"/>
  <c r="N14" i="8"/>
  <c r="M14" i="8"/>
  <c r="L14" i="8"/>
  <c r="K14" i="8"/>
  <c r="J14" i="8"/>
  <c r="I14" i="8"/>
  <c r="H14" i="8"/>
  <c r="G14" i="8"/>
  <c r="F14" i="8"/>
  <c r="E14" i="8"/>
  <c r="D14" i="8"/>
  <c r="C14" i="8"/>
  <c r="N12" i="8"/>
  <c r="M12" i="8"/>
  <c r="L12" i="8"/>
  <c r="K12" i="8"/>
  <c r="J12" i="8"/>
  <c r="I12" i="8"/>
  <c r="H12" i="8"/>
  <c r="G12" i="8"/>
  <c r="F12" i="8"/>
  <c r="E12" i="8"/>
  <c r="D12" i="8"/>
  <c r="C12" i="8"/>
  <c r="N11" i="8"/>
  <c r="M11" i="8"/>
  <c r="L11" i="8"/>
  <c r="K11" i="8"/>
  <c r="J11" i="8"/>
  <c r="I11" i="8"/>
  <c r="H11" i="8"/>
  <c r="G11" i="8"/>
  <c r="F11" i="8"/>
  <c r="E11" i="8"/>
  <c r="D11" i="8"/>
  <c r="C11" i="8"/>
  <c r="N10" i="8"/>
  <c r="M10" i="8"/>
  <c r="L10" i="8"/>
  <c r="K10" i="8"/>
  <c r="J10" i="8"/>
  <c r="J8" i="8" s="1"/>
  <c r="I10" i="8"/>
  <c r="I8" i="8" s="1"/>
  <c r="H10" i="8"/>
  <c r="G10" i="8"/>
  <c r="G8" i="8" s="1"/>
  <c r="F10" i="8"/>
  <c r="E10" i="8"/>
  <c r="D10" i="8"/>
  <c r="C10" i="8"/>
  <c r="N9" i="8"/>
  <c r="N8" i="8" s="1"/>
  <c r="M9" i="8"/>
  <c r="M8" i="8" s="1"/>
  <c r="L9" i="8"/>
  <c r="K9" i="8"/>
  <c r="K8" i="8" s="1"/>
  <c r="J9" i="8"/>
  <c r="I9" i="8"/>
  <c r="H9" i="8"/>
  <c r="G9" i="8"/>
  <c r="F9" i="8"/>
  <c r="E9" i="8"/>
  <c r="E8" i="8" s="1"/>
  <c r="D9" i="8"/>
  <c r="C9" i="8"/>
  <c r="C8" i="8" s="1"/>
  <c r="L8" i="8"/>
  <c r="H8" i="8"/>
  <c r="F8" i="8"/>
  <c r="D8" i="8"/>
  <c r="N88" i="7"/>
  <c r="M88" i="7"/>
  <c r="L88" i="7"/>
  <c r="K88" i="7"/>
  <c r="J88" i="7"/>
  <c r="I88" i="7"/>
  <c r="H88" i="7"/>
  <c r="G88" i="7"/>
  <c r="F88" i="7"/>
  <c r="E88" i="7"/>
  <c r="D88" i="7"/>
  <c r="C88" i="7"/>
  <c r="N84" i="7"/>
  <c r="M84" i="7"/>
  <c r="L84" i="7"/>
  <c r="K84" i="7"/>
  <c r="J84" i="7"/>
  <c r="I84" i="7"/>
  <c r="H84" i="7"/>
  <c r="G84" i="7"/>
  <c r="F84" i="7"/>
  <c r="E84" i="7"/>
  <c r="D84" i="7"/>
  <c r="C84" i="7"/>
  <c r="N79" i="7"/>
  <c r="M79" i="7"/>
  <c r="L79" i="7"/>
  <c r="K79" i="7"/>
  <c r="J79" i="7"/>
  <c r="I79" i="7"/>
  <c r="H79" i="7"/>
  <c r="G79" i="7"/>
  <c r="F79" i="7"/>
  <c r="E79" i="7"/>
  <c r="D79" i="7"/>
  <c r="C79" i="7"/>
  <c r="N75" i="7"/>
  <c r="M75" i="7"/>
  <c r="L75" i="7"/>
  <c r="K75" i="7"/>
  <c r="J75" i="7"/>
  <c r="I75" i="7"/>
  <c r="H75" i="7"/>
  <c r="G75" i="7"/>
  <c r="F75" i="7"/>
  <c r="E75" i="7"/>
  <c r="D75" i="7"/>
  <c r="C75" i="7"/>
  <c r="N70" i="7"/>
  <c r="M70" i="7"/>
  <c r="L70" i="7"/>
  <c r="K70" i="7"/>
  <c r="J70" i="7"/>
  <c r="I70" i="7"/>
  <c r="H70" i="7"/>
  <c r="G70" i="7"/>
  <c r="F70" i="7"/>
  <c r="E70" i="7"/>
  <c r="D70" i="7"/>
  <c r="C70" i="7"/>
  <c r="N64" i="7"/>
  <c r="M64" i="7"/>
  <c r="L64" i="7"/>
  <c r="K64" i="7"/>
  <c r="J64" i="7"/>
  <c r="I64" i="7"/>
  <c r="H64" i="7"/>
  <c r="G64" i="7"/>
  <c r="F64" i="7"/>
  <c r="E64" i="7"/>
  <c r="D64" i="7"/>
  <c r="C64" i="7"/>
  <c r="N58" i="7"/>
  <c r="M58" i="7"/>
  <c r="L58" i="7"/>
  <c r="K58" i="7"/>
  <c r="J58" i="7"/>
  <c r="I58" i="7"/>
  <c r="H58" i="7"/>
  <c r="G58" i="7"/>
  <c r="F58" i="7"/>
  <c r="E58" i="7"/>
  <c r="D58" i="7"/>
  <c r="C58" i="7"/>
  <c r="N52" i="7"/>
  <c r="M52" i="7"/>
  <c r="L52" i="7"/>
  <c r="K52" i="7"/>
  <c r="J52" i="7"/>
  <c r="I52" i="7"/>
  <c r="H52" i="7"/>
  <c r="G52" i="7"/>
  <c r="F52" i="7"/>
  <c r="E52" i="7"/>
  <c r="D52" i="7"/>
  <c r="C52" i="7"/>
  <c r="N47" i="7"/>
  <c r="M47" i="7"/>
  <c r="L47" i="7"/>
  <c r="K47" i="7"/>
  <c r="J47" i="7"/>
  <c r="I47" i="7"/>
  <c r="H47" i="7"/>
  <c r="G47" i="7"/>
  <c r="F47" i="7"/>
  <c r="E47" i="7"/>
  <c r="D47" i="7"/>
  <c r="C47" i="7"/>
  <c r="N43" i="7"/>
  <c r="M43" i="7"/>
  <c r="L43" i="7"/>
  <c r="K43" i="7"/>
  <c r="J43" i="7"/>
  <c r="I43" i="7"/>
  <c r="H43" i="7"/>
  <c r="G43" i="7"/>
  <c r="F43" i="7"/>
  <c r="E43" i="7"/>
  <c r="D43" i="7"/>
  <c r="C43" i="7"/>
  <c r="N39" i="7"/>
  <c r="M39" i="7"/>
  <c r="L39" i="7"/>
  <c r="K39" i="7"/>
  <c r="J39" i="7"/>
  <c r="I39" i="7"/>
  <c r="H39" i="7"/>
  <c r="G39" i="7"/>
  <c r="F39" i="7"/>
  <c r="E39" i="7"/>
  <c r="D39" i="7"/>
  <c r="C39" i="7"/>
  <c r="N35" i="7"/>
  <c r="M35" i="7"/>
  <c r="L35" i="7"/>
  <c r="K35" i="7"/>
  <c r="J35" i="7"/>
  <c r="I35" i="7"/>
  <c r="H35" i="7"/>
  <c r="G35" i="7"/>
  <c r="F35" i="7"/>
  <c r="E35" i="7"/>
  <c r="D35" i="7"/>
  <c r="C35" i="7"/>
  <c r="N31" i="7"/>
  <c r="M31" i="7"/>
  <c r="L31" i="7"/>
  <c r="K31" i="7"/>
  <c r="J31" i="7"/>
  <c r="I31" i="7"/>
  <c r="H31" i="7"/>
  <c r="G31" i="7"/>
  <c r="F31" i="7"/>
  <c r="E31" i="7"/>
  <c r="D31" i="7"/>
  <c r="C31" i="7"/>
  <c r="N26" i="7"/>
  <c r="M26" i="7"/>
  <c r="L26" i="7"/>
  <c r="K26" i="7"/>
  <c r="J26" i="7"/>
  <c r="I26" i="7"/>
  <c r="H26" i="7"/>
  <c r="G26" i="7"/>
  <c r="F26" i="7"/>
  <c r="E26" i="7"/>
  <c r="D26" i="7"/>
  <c r="C26" i="7"/>
  <c r="N22" i="7"/>
  <c r="M22" i="7"/>
  <c r="L22" i="7"/>
  <c r="K22" i="7"/>
  <c r="J22" i="7"/>
  <c r="I22" i="7"/>
  <c r="H22" i="7"/>
  <c r="G22" i="7"/>
  <c r="F22" i="7"/>
  <c r="E22" i="7"/>
  <c r="D22" i="7"/>
  <c r="C22" i="7"/>
  <c r="N18" i="7"/>
  <c r="M18" i="7"/>
  <c r="L18" i="7"/>
  <c r="K18" i="7"/>
  <c r="J18" i="7"/>
  <c r="I18" i="7"/>
  <c r="H18" i="7"/>
  <c r="G18" i="7"/>
  <c r="F18" i="7"/>
  <c r="E18" i="7"/>
  <c r="D18" i="7"/>
  <c r="C18" i="7"/>
  <c r="N14" i="7"/>
  <c r="M14" i="7"/>
  <c r="L14" i="7"/>
  <c r="K14" i="7"/>
  <c r="J14" i="7"/>
  <c r="I14" i="7"/>
  <c r="H14" i="7"/>
  <c r="G14" i="7"/>
  <c r="F14" i="7"/>
  <c r="E14" i="7"/>
  <c r="D14" i="7"/>
  <c r="C14" i="7"/>
  <c r="N12" i="7"/>
  <c r="M12" i="7"/>
  <c r="L12" i="7"/>
  <c r="K12" i="7"/>
  <c r="J12" i="7"/>
  <c r="I12" i="7"/>
  <c r="H12" i="7"/>
  <c r="G12" i="7"/>
  <c r="F12" i="7"/>
  <c r="E12" i="7"/>
  <c r="D12" i="7"/>
  <c r="C12" i="7"/>
  <c r="N11" i="7"/>
  <c r="M11" i="7"/>
  <c r="L11" i="7"/>
  <c r="K11" i="7"/>
  <c r="J11" i="7"/>
  <c r="I11" i="7"/>
  <c r="H11" i="7"/>
  <c r="G11" i="7"/>
  <c r="F11" i="7"/>
  <c r="E11" i="7"/>
  <c r="D11" i="7"/>
  <c r="C11" i="7"/>
  <c r="N10" i="7"/>
  <c r="M10" i="7"/>
  <c r="L10" i="7"/>
  <c r="K10" i="7"/>
  <c r="J10" i="7"/>
  <c r="I10" i="7"/>
  <c r="I8" i="7" s="1"/>
  <c r="H10" i="7"/>
  <c r="G10" i="7"/>
  <c r="G8" i="7" s="1"/>
  <c r="F10" i="7"/>
  <c r="E10" i="7"/>
  <c r="D10" i="7"/>
  <c r="C10" i="7"/>
  <c r="N9" i="7"/>
  <c r="N8" i="7" s="1"/>
  <c r="M9" i="7"/>
  <c r="M8" i="7" s="1"/>
  <c r="L9" i="7"/>
  <c r="L8" i="7" s="1"/>
  <c r="K9" i="7"/>
  <c r="K8" i="7" s="1"/>
  <c r="J9" i="7"/>
  <c r="J8" i="7" s="1"/>
  <c r="I9" i="7"/>
  <c r="H9" i="7"/>
  <c r="G9" i="7"/>
  <c r="F9" i="7"/>
  <c r="E9" i="7"/>
  <c r="E8" i="7" s="1"/>
  <c r="D9" i="7"/>
  <c r="C9" i="7"/>
  <c r="C8" i="7" s="1"/>
  <c r="H8" i="7"/>
  <c r="F8" i="7"/>
  <c r="D8" i="7"/>
  <c r="N86" i="6"/>
  <c r="M86" i="6"/>
  <c r="L86" i="6"/>
  <c r="K86" i="6"/>
  <c r="J86" i="6"/>
  <c r="I86" i="6"/>
  <c r="H86" i="6"/>
  <c r="G86" i="6"/>
  <c r="F86" i="6"/>
  <c r="E86" i="6"/>
  <c r="D86" i="6"/>
  <c r="C86" i="6"/>
  <c r="N82" i="6"/>
  <c r="M82" i="6"/>
  <c r="L82" i="6"/>
  <c r="K82" i="6"/>
  <c r="J82" i="6"/>
  <c r="I82" i="6"/>
  <c r="H82" i="6"/>
  <c r="G82" i="6"/>
  <c r="F82" i="6"/>
  <c r="E82" i="6"/>
  <c r="D82" i="6"/>
  <c r="C82" i="6"/>
  <c r="N77" i="6"/>
  <c r="M77" i="6"/>
  <c r="L77" i="6"/>
  <c r="K77" i="6"/>
  <c r="J77" i="6"/>
  <c r="I77" i="6"/>
  <c r="H77" i="6"/>
  <c r="G77" i="6"/>
  <c r="F77" i="6"/>
  <c r="E77" i="6"/>
  <c r="D77" i="6"/>
  <c r="C77" i="6"/>
  <c r="N73" i="6"/>
  <c r="M73" i="6"/>
  <c r="L73" i="6"/>
  <c r="K73" i="6"/>
  <c r="J73" i="6"/>
  <c r="I73" i="6"/>
  <c r="H73" i="6"/>
  <c r="G73" i="6"/>
  <c r="F73" i="6"/>
  <c r="E73" i="6"/>
  <c r="D73" i="6"/>
  <c r="C73" i="6"/>
  <c r="N69" i="6"/>
  <c r="M69" i="6"/>
  <c r="L69" i="6"/>
  <c r="K69" i="6"/>
  <c r="J69" i="6"/>
  <c r="I69" i="6"/>
  <c r="H69" i="6"/>
  <c r="G69" i="6"/>
  <c r="F69" i="6"/>
  <c r="E69" i="6"/>
  <c r="D69" i="6"/>
  <c r="C69" i="6"/>
  <c r="N63" i="6"/>
  <c r="M63" i="6"/>
  <c r="L63" i="6"/>
  <c r="K63" i="6"/>
  <c r="J63" i="6"/>
  <c r="I63" i="6"/>
  <c r="H63" i="6"/>
  <c r="G63" i="6"/>
  <c r="F63" i="6"/>
  <c r="E63" i="6"/>
  <c r="D63" i="6"/>
  <c r="C63" i="6"/>
  <c r="N58" i="6"/>
  <c r="M58" i="6"/>
  <c r="L58" i="6"/>
  <c r="K58" i="6"/>
  <c r="J58" i="6"/>
  <c r="I58" i="6"/>
  <c r="H58" i="6"/>
  <c r="G58" i="6"/>
  <c r="F58" i="6"/>
  <c r="E58" i="6"/>
  <c r="D58" i="6"/>
  <c r="C58" i="6"/>
  <c r="N52" i="6"/>
  <c r="M52" i="6"/>
  <c r="L52" i="6"/>
  <c r="K52" i="6"/>
  <c r="J52" i="6"/>
  <c r="I52" i="6"/>
  <c r="H52" i="6"/>
  <c r="G52" i="6"/>
  <c r="F52" i="6"/>
  <c r="E52" i="6"/>
  <c r="D52" i="6"/>
  <c r="C52" i="6"/>
  <c r="N47" i="6"/>
  <c r="M47" i="6"/>
  <c r="L47" i="6"/>
  <c r="K47" i="6"/>
  <c r="J47" i="6"/>
  <c r="I47" i="6"/>
  <c r="H47" i="6"/>
  <c r="G47" i="6"/>
  <c r="F47" i="6"/>
  <c r="E47" i="6"/>
  <c r="D47" i="6"/>
  <c r="C47" i="6"/>
  <c r="N43" i="6"/>
  <c r="M43" i="6"/>
  <c r="L43" i="6"/>
  <c r="K43" i="6"/>
  <c r="J43" i="6"/>
  <c r="I43" i="6"/>
  <c r="H43" i="6"/>
  <c r="G43" i="6"/>
  <c r="F43" i="6"/>
  <c r="E43" i="6"/>
  <c r="D43" i="6"/>
  <c r="C43" i="6"/>
  <c r="N39" i="6"/>
  <c r="M39" i="6"/>
  <c r="L39" i="6"/>
  <c r="K39" i="6"/>
  <c r="J39" i="6"/>
  <c r="I39" i="6"/>
  <c r="H39" i="6"/>
  <c r="G39" i="6"/>
  <c r="F39" i="6"/>
  <c r="E39" i="6"/>
  <c r="D39" i="6"/>
  <c r="C39" i="6"/>
  <c r="N35" i="6"/>
  <c r="M35" i="6"/>
  <c r="L35" i="6"/>
  <c r="K35" i="6"/>
  <c r="J35" i="6"/>
  <c r="I35" i="6"/>
  <c r="H35" i="6"/>
  <c r="G35" i="6"/>
  <c r="F35" i="6"/>
  <c r="E35" i="6"/>
  <c r="D35" i="6"/>
  <c r="C35" i="6"/>
  <c r="N31" i="6"/>
  <c r="M31" i="6"/>
  <c r="L31" i="6"/>
  <c r="K31" i="6"/>
  <c r="J31" i="6"/>
  <c r="I31" i="6"/>
  <c r="H31" i="6"/>
  <c r="G31" i="6"/>
  <c r="F31" i="6"/>
  <c r="E31" i="6"/>
  <c r="D31" i="6"/>
  <c r="C31" i="6"/>
  <c r="N27" i="6"/>
  <c r="M27" i="6"/>
  <c r="L27" i="6"/>
  <c r="K27" i="6"/>
  <c r="J27" i="6"/>
  <c r="I27" i="6"/>
  <c r="H27" i="6"/>
  <c r="G27" i="6"/>
  <c r="F27" i="6"/>
  <c r="E27" i="6"/>
  <c r="D27" i="6"/>
  <c r="C27" i="6"/>
  <c r="N23" i="6"/>
  <c r="M23" i="6"/>
  <c r="L23" i="6"/>
  <c r="K23" i="6"/>
  <c r="J23" i="6"/>
  <c r="I23" i="6"/>
  <c r="H23" i="6"/>
  <c r="G23" i="6"/>
  <c r="F23" i="6"/>
  <c r="E23" i="6"/>
  <c r="D23" i="6"/>
  <c r="C23" i="6"/>
  <c r="N19" i="6"/>
  <c r="M19" i="6"/>
  <c r="L19" i="6"/>
  <c r="K19" i="6"/>
  <c r="J19" i="6"/>
  <c r="I19" i="6"/>
  <c r="H19" i="6"/>
  <c r="G19" i="6"/>
  <c r="F19" i="6"/>
  <c r="E19" i="6"/>
  <c r="D19" i="6"/>
  <c r="C19" i="6"/>
  <c r="N14" i="6"/>
  <c r="M14" i="6"/>
  <c r="L14" i="6"/>
  <c r="K14" i="6"/>
  <c r="J14" i="6"/>
  <c r="I14" i="6"/>
  <c r="H14" i="6"/>
  <c r="G14" i="6"/>
  <c r="F14" i="6"/>
  <c r="E14" i="6"/>
  <c r="D14" i="6"/>
  <c r="C14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J8" i="6" s="1"/>
  <c r="I10" i="6"/>
  <c r="I8" i="6" s="1"/>
  <c r="H10" i="6"/>
  <c r="H8" i="6" s="1"/>
  <c r="G10" i="6"/>
  <c r="G8" i="6" s="1"/>
  <c r="F10" i="6"/>
  <c r="E10" i="6"/>
  <c r="D10" i="6"/>
  <c r="C10" i="6"/>
  <c r="N9" i="6"/>
  <c r="N8" i="6" s="1"/>
  <c r="M9" i="6"/>
  <c r="M8" i="6" s="1"/>
  <c r="L9" i="6"/>
  <c r="L8" i="6" s="1"/>
  <c r="K9" i="6"/>
  <c r="K8" i="6" s="1"/>
  <c r="J9" i="6"/>
  <c r="I9" i="6"/>
  <c r="H9" i="6"/>
  <c r="G9" i="6"/>
  <c r="F9" i="6"/>
  <c r="E9" i="6"/>
  <c r="E8" i="6" s="1"/>
  <c r="D9" i="6"/>
  <c r="D8" i="6" s="1"/>
  <c r="C9" i="6"/>
  <c r="C8" i="6" s="1"/>
  <c r="F8" i="6"/>
  <c r="N80" i="5"/>
  <c r="M80" i="5"/>
  <c r="L80" i="5"/>
  <c r="K80" i="5"/>
  <c r="J80" i="5"/>
  <c r="I80" i="5"/>
  <c r="H80" i="5"/>
  <c r="G80" i="5"/>
  <c r="F80" i="5"/>
  <c r="E80" i="5"/>
  <c r="D80" i="5"/>
  <c r="C80" i="5"/>
  <c r="N76" i="5"/>
  <c r="M76" i="5"/>
  <c r="L76" i="5"/>
  <c r="K76" i="5"/>
  <c r="J76" i="5"/>
  <c r="I76" i="5"/>
  <c r="H76" i="5"/>
  <c r="G76" i="5"/>
  <c r="F76" i="5"/>
  <c r="E76" i="5"/>
  <c r="D76" i="5"/>
  <c r="C76" i="5"/>
  <c r="N72" i="5"/>
  <c r="M72" i="5"/>
  <c r="L72" i="5"/>
  <c r="K72" i="5"/>
  <c r="J72" i="5"/>
  <c r="I72" i="5"/>
  <c r="H72" i="5"/>
  <c r="G72" i="5"/>
  <c r="F72" i="5"/>
  <c r="E72" i="5"/>
  <c r="D72" i="5"/>
  <c r="C72" i="5"/>
  <c r="N68" i="5"/>
  <c r="M68" i="5"/>
  <c r="L68" i="5"/>
  <c r="K68" i="5"/>
  <c r="J68" i="5"/>
  <c r="I68" i="5"/>
  <c r="H68" i="5"/>
  <c r="G68" i="5"/>
  <c r="F68" i="5"/>
  <c r="E68" i="5"/>
  <c r="D68" i="5"/>
  <c r="C68" i="5"/>
  <c r="N64" i="5"/>
  <c r="M64" i="5"/>
  <c r="L64" i="5"/>
  <c r="K64" i="5"/>
  <c r="J64" i="5"/>
  <c r="I64" i="5"/>
  <c r="H64" i="5"/>
  <c r="G64" i="5"/>
  <c r="F64" i="5"/>
  <c r="E64" i="5"/>
  <c r="D64" i="5"/>
  <c r="C64" i="5"/>
  <c r="N60" i="5"/>
  <c r="M60" i="5"/>
  <c r="L60" i="5"/>
  <c r="K60" i="5"/>
  <c r="J60" i="5"/>
  <c r="I60" i="5"/>
  <c r="H60" i="5"/>
  <c r="G60" i="5"/>
  <c r="F60" i="5"/>
  <c r="E60" i="5"/>
  <c r="D60" i="5"/>
  <c r="C60" i="5"/>
  <c r="N56" i="5"/>
  <c r="M56" i="5"/>
  <c r="L56" i="5"/>
  <c r="K56" i="5"/>
  <c r="J56" i="5"/>
  <c r="I56" i="5"/>
  <c r="H56" i="5"/>
  <c r="G56" i="5"/>
  <c r="F56" i="5"/>
  <c r="E56" i="5"/>
  <c r="D56" i="5"/>
  <c r="C56" i="5"/>
  <c r="N52" i="5"/>
  <c r="M52" i="5"/>
  <c r="L52" i="5"/>
  <c r="K52" i="5"/>
  <c r="J52" i="5"/>
  <c r="I52" i="5"/>
  <c r="H52" i="5"/>
  <c r="G52" i="5"/>
  <c r="F52" i="5"/>
  <c r="E52" i="5"/>
  <c r="D52" i="5"/>
  <c r="C52" i="5"/>
  <c r="N48" i="5"/>
  <c r="M48" i="5"/>
  <c r="L48" i="5"/>
  <c r="K48" i="5"/>
  <c r="J48" i="5"/>
  <c r="I48" i="5"/>
  <c r="H48" i="5"/>
  <c r="G48" i="5"/>
  <c r="F48" i="5"/>
  <c r="E48" i="5"/>
  <c r="D48" i="5"/>
  <c r="C48" i="5"/>
  <c r="N44" i="5"/>
  <c r="M44" i="5"/>
  <c r="L44" i="5"/>
  <c r="K44" i="5"/>
  <c r="J44" i="5"/>
  <c r="I44" i="5"/>
  <c r="H44" i="5"/>
  <c r="G44" i="5"/>
  <c r="F44" i="5"/>
  <c r="E44" i="5"/>
  <c r="D44" i="5"/>
  <c r="C44" i="5"/>
  <c r="N40" i="5"/>
  <c r="M40" i="5"/>
  <c r="L40" i="5"/>
  <c r="K40" i="5"/>
  <c r="J40" i="5"/>
  <c r="I40" i="5"/>
  <c r="H40" i="5"/>
  <c r="G40" i="5"/>
  <c r="F40" i="5"/>
  <c r="E40" i="5"/>
  <c r="D40" i="5"/>
  <c r="C40" i="5"/>
  <c r="N36" i="5"/>
  <c r="M36" i="5"/>
  <c r="L36" i="5"/>
  <c r="K36" i="5"/>
  <c r="J36" i="5"/>
  <c r="I36" i="5"/>
  <c r="H36" i="5"/>
  <c r="G36" i="5"/>
  <c r="F36" i="5"/>
  <c r="E36" i="5"/>
  <c r="D36" i="5"/>
  <c r="C36" i="5"/>
  <c r="N32" i="5"/>
  <c r="M32" i="5"/>
  <c r="L32" i="5"/>
  <c r="K32" i="5"/>
  <c r="J32" i="5"/>
  <c r="I32" i="5"/>
  <c r="H32" i="5"/>
  <c r="G32" i="5"/>
  <c r="F32" i="5"/>
  <c r="E32" i="5"/>
  <c r="D32" i="5"/>
  <c r="C32" i="5"/>
  <c r="N28" i="5"/>
  <c r="M28" i="5"/>
  <c r="L28" i="5"/>
  <c r="K28" i="5"/>
  <c r="J28" i="5"/>
  <c r="I28" i="5"/>
  <c r="H28" i="5"/>
  <c r="G28" i="5"/>
  <c r="F28" i="5"/>
  <c r="E28" i="5"/>
  <c r="D28" i="5"/>
  <c r="C28" i="5"/>
  <c r="N24" i="5"/>
  <c r="M24" i="5"/>
  <c r="L24" i="5"/>
  <c r="K24" i="5"/>
  <c r="J24" i="5"/>
  <c r="I24" i="5"/>
  <c r="H24" i="5"/>
  <c r="G24" i="5"/>
  <c r="F24" i="5"/>
  <c r="E24" i="5"/>
  <c r="D24" i="5"/>
  <c r="C24" i="5"/>
  <c r="N20" i="5"/>
  <c r="M20" i="5"/>
  <c r="L20" i="5"/>
  <c r="K20" i="5"/>
  <c r="J20" i="5"/>
  <c r="I20" i="5"/>
  <c r="H20" i="5"/>
  <c r="G20" i="5"/>
  <c r="F20" i="5"/>
  <c r="E20" i="5"/>
  <c r="D20" i="5"/>
  <c r="C20" i="5"/>
  <c r="N16" i="5"/>
  <c r="M16" i="5"/>
  <c r="L16" i="5"/>
  <c r="K16" i="5"/>
  <c r="J16" i="5"/>
  <c r="I16" i="5"/>
  <c r="H16" i="5"/>
  <c r="G16" i="5"/>
  <c r="F16" i="5"/>
  <c r="E16" i="5"/>
  <c r="D16" i="5"/>
  <c r="C16" i="5"/>
  <c r="N12" i="5"/>
  <c r="M12" i="5"/>
  <c r="L12" i="5"/>
  <c r="K12" i="5"/>
  <c r="J12" i="5"/>
  <c r="I12" i="5"/>
  <c r="H12" i="5"/>
  <c r="G12" i="5"/>
  <c r="F12" i="5"/>
  <c r="E12" i="5"/>
  <c r="D12" i="5"/>
  <c r="C12" i="5"/>
  <c r="N10" i="5"/>
  <c r="N8" i="5" s="1"/>
  <c r="M10" i="5"/>
  <c r="L10" i="5"/>
  <c r="K10" i="5"/>
  <c r="J10" i="5"/>
  <c r="I10" i="5"/>
  <c r="H10" i="5"/>
  <c r="G10" i="5"/>
  <c r="F10" i="5"/>
  <c r="F8" i="5" s="1"/>
  <c r="E10" i="5"/>
  <c r="D10" i="5"/>
  <c r="C10" i="5"/>
  <c r="N9" i="5"/>
  <c r="M9" i="5"/>
  <c r="M8" i="5" s="1"/>
  <c r="L9" i="5"/>
  <c r="K9" i="5"/>
  <c r="J9" i="5"/>
  <c r="J8" i="5" s="1"/>
  <c r="I9" i="5"/>
  <c r="H9" i="5"/>
  <c r="G9" i="5"/>
  <c r="F9" i="5"/>
  <c r="E9" i="5"/>
  <c r="E8" i="5" s="1"/>
  <c r="D9" i="5"/>
  <c r="C9" i="5"/>
  <c r="L8" i="5"/>
  <c r="H8" i="5"/>
  <c r="D8" i="5"/>
  <c r="N76" i="4"/>
  <c r="M76" i="4"/>
  <c r="L76" i="4"/>
  <c r="K76" i="4"/>
  <c r="J76" i="4"/>
  <c r="I76" i="4"/>
  <c r="H76" i="4"/>
  <c r="G76" i="4"/>
  <c r="F76" i="4"/>
  <c r="E76" i="4"/>
  <c r="D76" i="4"/>
  <c r="C76" i="4"/>
  <c r="N72" i="4"/>
  <c r="M72" i="4"/>
  <c r="L72" i="4"/>
  <c r="K72" i="4"/>
  <c r="J72" i="4"/>
  <c r="I72" i="4"/>
  <c r="H72" i="4"/>
  <c r="G72" i="4"/>
  <c r="F72" i="4"/>
  <c r="E72" i="4"/>
  <c r="D72" i="4"/>
  <c r="C72" i="4"/>
  <c r="N68" i="4"/>
  <c r="M68" i="4"/>
  <c r="L68" i="4"/>
  <c r="K68" i="4"/>
  <c r="J68" i="4"/>
  <c r="I68" i="4"/>
  <c r="H68" i="4"/>
  <c r="G68" i="4"/>
  <c r="F68" i="4"/>
  <c r="E68" i="4"/>
  <c r="D68" i="4"/>
  <c r="C68" i="4"/>
  <c r="N64" i="4"/>
  <c r="M64" i="4"/>
  <c r="L64" i="4"/>
  <c r="K64" i="4"/>
  <c r="J64" i="4"/>
  <c r="I64" i="4"/>
  <c r="H64" i="4"/>
  <c r="G64" i="4"/>
  <c r="F64" i="4"/>
  <c r="E64" i="4"/>
  <c r="D64" i="4"/>
  <c r="C64" i="4"/>
  <c r="N60" i="4"/>
  <c r="M60" i="4"/>
  <c r="L60" i="4"/>
  <c r="K60" i="4"/>
  <c r="J60" i="4"/>
  <c r="I60" i="4"/>
  <c r="H60" i="4"/>
  <c r="G60" i="4"/>
  <c r="F60" i="4"/>
  <c r="E60" i="4"/>
  <c r="D60" i="4"/>
  <c r="C60" i="4"/>
  <c r="N56" i="4"/>
  <c r="M56" i="4"/>
  <c r="L56" i="4"/>
  <c r="K56" i="4"/>
  <c r="J56" i="4"/>
  <c r="I56" i="4"/>
  <c r="H56" i="4"/>
  <c r="G56" i="4"/>
  <c r="F56" i="4"/>
  <c r="E56" i="4"/>
  <c r="D56" i="4"/>
  <c r="C56" i="4"/>
  <c r="N52" i="4"/>
  <c r="M52" i="4"/>
  <c r="L52" i="4"/>
  <c r="K52" i="4"/>
  <c r="J52" i="4"/>
  <c r="I52" i="4"/>
  <c r="H52" i="4"/>
  <c r="G52" i="4"/>
  <c r="F52" i="4"/>
  <c r="E52" i="4"/>
  <c r="D52" i="4"/>
  <c r="C52" i="4"/>
  <c r="N48" i="4"/>
  <c r="M48" i="4"/>
  <c r="L48" i="4"/>
  <c r="K48" i="4"/>
  <c r="J48" i="4"/>
  <c r="I48" i="4"/>
  <c r="H48" i="4"/>
  <c r="G48" i="4"/>
  <c r="F48" i="4"/>
  <c r="E48" i="4"/>
  <c r="D48" i="4"/>
  <c r="C48" i="4"/>
  <c r="N44" i="4"/>
  <c r="M44" i="4"/>
  <c r="L44" i="4"/>
  <c r="K44" i="4"/>
  <c r="J44" i="4"/>
  <c r="I44" i="4"/>
  <c r="H44" i="4"/>
  <c r="G44" i="4"/>
  <c r="F44" i="4"/>
  <c r="E44" i="4"/>
  <c r="D44" i="4"/>
  <c r="C44" i="4"/>
  <c r="N40" i="4"/>
  <c r="M40" i="4"/>
  <c r="L40" i="4"/>
  <c r="K40" i="4"/>
  <c r="J40" i="4"/>
  <c r="I40" i="4"/>
  <c r="H40" i="4"/>
  <c r="G40" i="4"/>
  <c r="F40" i="4"/>
  <c r="E40" i="4"/>
  <c r="D40" i="4"/>
  <c r="C40" i="4"/>
  <c r="N36" i="4"/>
  <c r="M36" i="4"/>
  <c r="L36" i="4"/>
  <c r="K36" i="4"/>
  <c r="J36" i="4"/>
  <c r="I36" i="4"/>
  <c r="H36" i="4"/>
  <c r="G36" i="4"/>
  <c r="F36" i="4"/>
  <c r="E36" i="4"/>
  <c r="D36" i="4"/>
  <c r="C36" i="4"/>
  <c r="N32" i="4"/>
  <c r="M32" i="4"/>
  <c r="L32" i="4"/>
  <c r="K32" i="4"/>
  <c r="J32" i="4"/>
  <c r="I32" i="4"/>
  <c r="H32" i="4"/>
  <c r="G32" i="4"/>
  <c r="F32" i="4"/>
  <c r="E32" i="4"/>
  <c r="D32" i="4"/>
  <c r="C32" i="4"/>
  <c r="N28" i="4"/>
  <c r="M28" i="4"/>
  <c r="L28" i="4"/>
  <c r="K28" i="4"/>
  <c r="J28" i="4"/>
  <c r="I28" i="4"/>
  <c r="H28" i="4"/>
  <c r="G28" i="4"/>
  <c r="F28" i="4"/>
  <c r="E28" i="4"/>
  <c r="D28" i="4"/>
  <c r="C28" i="4"/>
  <c r="N24" i="4"/>
  <c r="M24" i="4"/>
  <c r="L24" i="4"/>
  <c r="K24" i="4"/>
  <c r="J24" i="4"/>
  <c r="I24" i="4"/>
  <c r="H24" i="4"/>
  <c r="G24" i="4"/>
  <c r="F24" i="4"/>
  <c r="E24" i="4"/>
  <c r="D24" i="4"/>
  <c r="C24" i="4"/>
  <c r="N20" i="4"/>
  <c r="M20" i="4"/>
  <c r="L20" i="4"/>
  <c r="K20" i="4"/>
  <c r="J20" i="4"/>
  <c r="I20" i="4"/>
  <c r="H20" i="4"/>
  <c r="G20" i="4"/>
  <c r="F20" i="4"/>
  <c r="E20" i="4"/>
  <c r="D20" i="4"/>
  <c r="C20" i="4"/>
  <c r="N16" i="4"/>
  <c r="M16" i="4"/>
  <c r="L16" i="4"/>
  <c r="K16" i="4"/>
  <c r="J16" i="4"/>
  <c r="I16" i="4"/>
  <c r="H16" i="4"/>
  <c r="G16" i="4"/>
  <c r="F16" i="4"/>
  <c r="E16" i="4"/>
  <c r="D16" i="4"/>
  <c r="C16" i="4"/>
  <c r="N12" i="4"/>
  <c r="M12" i="4"/>
  <c r="L12" i="4"/>
  <c r="K12" i="4"/>
  <c r="J12" i="4"/>
  <c r="I12" i="4"/>
  <c r="H12" i="4"/>
  <c r="G12" i="4"/>
  <c r="F12" i="4"/>
  <c r="E12" i="4"/>
  <c r="D12" i="4"/>
  <c r="C12" i="4"/>
  <c r="N10" i="4"/>
  <c r="M10" i="4"/>
  <c r="L10" i="4"/>
  <c r="K10" i="4"/>
  <c r="K8" i="4" s="1"/>
  <c r="J10" i="4"/>
  <c r="J8" i="4" s="1"/>
  <c r="I10" i="4"/>
  <c r="H10" i="4"/>
  <c r="G10" i="4"/>
  <c r="F10" i="4"/>
  <c r="E10" i="4"/>
  <c r="D10" i="4"/>
  <c r="C10" i="4"/>
  <c r="C8" i="4" s="1"/>
  <c r="N9" i="4"/>
  <c r="N8" i="4" s="1"/>
  <c r="M9" i="4"/>
  <c r="L9" i="4"/>
  <c r="K9" i="4"/>
  <c r="J9" i="4"/>
  <c r="I9" i="4"/>
  <c r="I8" i="4" s="1"/>
  <c r="H9" i="4"/>
  <c r="G9" i="4"/>
  <c r="G8" i="4" s="1"/>
  <c r="F9" i="4"/>
  <c r="F8" i="4" s="1"/>
  <c r="E9" i="4"/>
  <c r="E8" i="4" s="1"/>
  <c r="D9" i="4"/>
  <c r="C9" i="4"/>
  <c r="M8" i="4"/>
  <c r="L8" i="4"/>
  <c r="H8" i="4"/>
  <c r="N76" i="3"/>
  <c r="M76" i="3"/>
  <c r="L76" i="3"/>
  <c r="K76" i="3"/>
  <c r="J76" i="3"/>
  <c r="I76" i="3"/>
  <c r="H76" i="3"/>
  <c r="G76" i="3"/>
  <c r="F76" i="3"/>
  <c r="E76" i="3"/>
  <c r="D76" i="3"/>
  <c r="C76" i="3"/>
  <c r="N72" i="3"/>
  <c r="M72" i="3"/>
  <c r="L72" i="3"/>
  <c r="K72" i="3"/>
  <c r="J72" i="3"/>
  <c r="I72" i="3"/>
  <c r="H72" i="3"/>
  <c r="G72" i="3"/>
  <c r="F72" i="3"/>
  <c r="E72" i="3"/>
  <c r="D72" i="3"/>
  <c r="C72" i="3"/>
  <c r="N68" i="3"/>
  <c r="M68" i="3"/>
  <c r="L68" i="3"/>
  <c r="K68" i="3"/>
  <c r="J68" i="3"/>
  <c r="I68" i="3"/>
  <c r="H68" i="3"/>
  <c r="G68" i="3"/>
  <c r="F68" i="3"/>
  <c r="E68" i="3"/>
  <c r="D68" i="3"/>
  <c r="C68" i="3"/>
  <c r="N64" i="3"/>
  <c r="M64" i="3"/>
  <c r="L64" i="3"/>
  <c r="K64" i="3"/>
  <c r="J64" i="3"/>
  <c r="I64" i="3"/>
  <c r="H64" i="3"/>
  <c r="G64" i="3"/>
  <c r="F64" i="3"/>
  <c r="E64" i="3"/>
  <c r="D64" i="3"/>
  <c r="C64" i="3"/>
  <c r="N60" i="3"/>
  <c r="M60" i="3"/>
  <c r="L60" i="3"/>
  <c r="K60" i="3"/>
  <c r="J60" i="3"/>
  <c r="I60" i="3"/>
  <c r="H60" i="3"/>
  <c r="G60" i="3"/>
  <c r="F60" i="3"/>
  <c r="E60" i="3"/>
  <c r="D60" i="3"/>
  <c r="C60" i="3"/>
  <c r="N56" i="3"/>
  <c r="M56" i="3"/>
  <c r="L56" i="3"/>
  <c r="K56" i="3"/>
  <c r="J56" i="3"/>
  <c r="I56" i="3"/>
  <c r="H56" i="3"/>
  <c r="G56" i="3"/>
  <c r="F56" i="3"/>
  <c r="E56" i="3"/>
  <c r="D56" i="3"/>
  <c r="C56" i="3"/>
  <c r="N52" i="3"/>
  <c r="M52" i="3"/>
  <c r="L52" i="3"/>
  <c r="K52" i="3"/>
  <c r="J52" i="3"/>
  <c r="I52" i="3"/>
  <c r="H52" i="3"/>
  <c r="G52" i="3"/>
  <c r="F52" i="3"/>
  <c r="E52" i="3"/>
  <c r="D52" i="3"/>
  <c r="C52" i="3"/>
  <c r="N48" i="3"/>
  <c r="M48" i="3"/>
  <c r="L48" i="3"/>
  <c r="K48" i="3"/>
  <c r="J48" i="3"/>
  <c r="I48" i="3"/>
  <c r="H48" i="3"/>
  <c r="G48" i="3"/>
  <c r="F48" i="3"/>
  <c r="E48" i="3"/>
  <c r="D48" i="3"/>
  <c r="C48" i="3"/>
  <c r="N44" i="3"/>
  <c r="M44" i="3"/>
  <c r="L44" i="3"/>
  <c r="K44" i="3"/>
  <c r="J44" i="3"/>
  <c r="I44" i="3"/>
  <c r="H44" i="3"/>
  <c r="G44" i="3"/>
  <c r="F44" i="3"/>
  <c r="E44" i="3"/>
  <c r="D44" i="3"/>
  <c r="C44" i="3"/>
  <c r="N40" i="3"/>
  <c r="M40" i="3"/>
  <c r="L40" i="3"/>
  <c r="K40" i="3"/>
  <c r="J40" i="3"/>
  <c r="I40" i="3"/>
  <c r="H40" i="3"/>
  <c r="G40" i="3"/>
  <c r="F40" i="3"/>
  <c r="E40" i="3"/>
  <c r="D40" i="3"/>
  <c r="C40" i="3"/>
  <c r="N36" i="3"/>
  <c r="M36" i="3"/>
  <c r="L36" i="3"/>
  <c r="K36" i="3"/>
  <c r="J36" i="3"/>
  <c r="I36" i="3"/>
  <c r="H36" i="3"/>
  <c r="G36" i="3"/>
  <c r="F36" i="3"/>
  <c r="E36" i="3"/>
  <c r="D36" i="3"/>
  <c r="C36" i="3"/>
  <c r="N32" i="3"/>
  <c r="M32" i="3"/>
  <c r="L32" i="3"/>
  <c r="K32" i="3"/>
  <c r="J32" i="3"/>
  <c r="I32" i="3"/>
  <c r="H32" i="3"/>
  <c r="G32" i="3"/>
  <c r="F32" i="3"/>
  <c r="E32" i="3"/>
  <c r="D32" i="3"/>
  <c r="C32" i="3"/>
  <c r="N28" i="3"/>
  <c r="M28" i="3"/>
  <c r="L28" i="3"/>
  <c r="K28" i="3"/>
  <c r="J28" i="3"/>
  <c r="I28" i="3"/>
  <c r="H28" i="3"/>
  <c r="G28" i="3"/>
  <c r="F28" i="3"/>
  <c r="E28" i="3"/>
  <c r="D28" i="3"/>
  <c r="C28" i="3"/>
  <c r="N24" i="3"/>
  <c r="M24" i="3"/>
  <c r="L24" i="3"/>
  <c r="K24" i="3"/>
  <c r="J24" i="3"/>
  <c r="I24" i="3"/>
  <c r="H24" i="3"/>
  <c r="G24" i="3"/>
  <c r="F24" i="3"/>
  <c r="E24" i="3"/>
  <c r="D24" i="3"/>
  <c r="C24" i="3"/>
  <c r="N20" i="3"/>
  <c r="M20" i="3"/>
  <c r="L20" i="3"/>
  <c r="K20" i="3"/>
  <c r="J20" i="3"/>
  <c r="I20" i="3"/>
  <c r="H20" i="3"/>
  <c r="G20" i="3"/>
  <c r="F20" i="3"/>
  <c r="E20" i="3"/>
  <c r="D20" i="3"/>
  <c r="C20" i="3"/>
  <c r="N16" i="3"/>
  <c r="M16" i="3"/>
  <c r="L16" i="3"/>
  <c r="K16" i="3"/>
  <c r="J16" i="3"/>
  <c r="I16" i="3"/>
  <c r="H16" i="3"/>
  <c r="G16" i="3"/>
  <c r="F16" i="3"/>
  <c r="E16" i="3"/>
  <c r="D16" i="3"/>
  <c r="C16" i="3"/>
  <c r="N12" i="3"/>
  <c r="M12" i="3"/>
  <c r="L12" i="3"/>
  <c r="K12" i="3"/>
  <c r="J12" i="3"/>
  <c r="I12" i="3"/>
  <c r="H12" i="3"/>
  <c r="G12" i="3"/>
  <c r="F12" i="3"/>
  <c r="E12" i="3"/>
  <c r="D12" i="3"/>
  <c r="C12" i="3"/>
  <c r="N10" i="3"/>
  <c r="N8" i="3" s="1"/>
  <c r="M10" i="3"/>
  <c r="M8" i="3" s="1"/>
  <c r="L10" i="3"/>
  <c r="K10" i="3"/>
  <c r="J10" i="3"/>
  <c r="I10" i="3"/>
  <c r="H10" i="3"/>
  <c r="G10" i="3"/>
  <c r="F10" i="3"/>
  <c r="F8" i="3" s="1"/>
  <c r="E10" i="3"/>
  <c r="E8" i="3" s="1"/>
  <c r="D10" i="3"/>
  <c r="C10" i="3"/>
  <c r="N9" i="3"/>
  <c r="M9" i="3"/>
  <c r="L9" i="3"/>
  <c r="L8" i="3" s="1"/>
  <c r="K9" i="3"/>
  <c r="J9" i="3"/>
  <c r="J8" i="3" s="1"/>
  <c r="I9" i="3"/>
  <c r="I8" i="3" s="1"/>
  <c r="H9" i="3"/>
  <c r="H8" i="3" s="1"/>
  <c r="G9" i="3"/>
  <c r="F9" i="3"/>
  <c r="E9" i="3"/>
  <c r="D9" i="3"/>
  <c r="D8" i="3" s="1"/>
  <c r="C9" i="3"/>
  <c r="N76" i="2"/>
  <c r="M76" i="2"/>
  <c r="L76" i="2"/>
  <c r="K76" i="2"/>
  <c r="J76" i="2"/>
  <c r="I76" i="2"/>
  <c r="H76" i="2"/>
  <c r="G76" i="2"/>
  <c r="F76" i="2"/>
  <c r="E76" i="2"/>
  <c r="D76" i="2"/>
  <c r="C76" i="2"/>
  <c r="N72" i="2"/>
  <c r="M72" i="2"/>
  <c r="L72" i="2"/>
  <c r="K72" i="2"/>
  <c r="J72" i="2"/>
  <c r="I72" i="2"/>
  <c r="H72" i="2"/>
  <c r="G72" i="2"/>
  <c r="F72" i="2"/>
  <c r="E72" i="2"/>
  <c r="D72" i="2"/>
  <c r="C72" i="2"/>
  <c r="N68" i="2"/>
  <c r="M68" i="2"/>
  <c r="L68" i="2"/>
  <c r="K68" i="2"/>
  <c r="J68" i="2"/>
  <c r="I68" i="2"/>
  <c r="H68" i="2"/>
  <c r="G68" i="2"/>
  <c r="F68" i="2"/>
  <c r="E68" i="2"/>
  <c r="D68" i="2"/>
  <c r="C68" i="2"/>
  <c r="N64" i="2"/>
  <c r="M64" i="2"/>
  <c r="L64" i="2"/>
  <c r="K64" i="2"/>
  <c r="J64" i="2"/>
  <c r="I64" i="2"/>
  <c r="H64" i="2"/>
  <c r="G64" i="2"/>
  <c r="F64" i="2"/>
  <c r="E64" i="2"/>
  <c r="D64" i="2"/>
  <c r="C64" i="2"/>
  <c r="N60" i="2"/>
  <c r="M60" i="2"/>
  <c r="L60" i="2"/>
  <c r="K60" i="2"/>
  <c r="J60" i="2"/>
  <c r="I60" i="2"/>
  <c r="H60" i="2"/>
  <c r="G60" i="2"/>
  <c r="F60" i="2"/>
  <c r="E60" i="2"/>
  <c r="D60" i="2"/>
  <c r="C60" i="2"/>
  <c r="N56" i="2"/>
  <c r="M56" i="2"/>
  <c r="L56" i="2"/>
  <c r="K56" i="2"/>
  <c r="J56" i="2"/>
  <c r="I56" i="2"/>
  <c r="H56" i="2"/>
  <c r="G56" i="2"/>
  <c r="F56" i="2"/>
  <c r="E56" i="2"/>
  <c r="D56" i="2"/>
  <c r="C56" i="2"/>
  <c r="N52" i="2"/>
  <c r="M52" i="2"/>
  <c r="L52" i="2"/>
  <c r="K52" i="2"/>
  <c r="J52" i="2"/>
  <c r="I52" i="2"/>
  <c r="H52" i="2"/>
  <c r="G52" i="2"/>
  <c r="F52" i="2"/>
  <c r="E52" i="2"/>
  <c r="D52" i="2"/>
  <c r="C52" i="2"/>
  <c r="N48" i="2"/>
  <c r="M48" i="2"/>
  <c r="L48" i="2"/>
  <c r="K48" i="2"/>
  <c r="J48" i="2"/>
  <c r="I48" i="2"/>
  <c r="H48" i="2"/>
  <c r="G48" i="2"/>
  <c r="F48" i="2"/>
  <c r="E48" i="2"/>
  <c r="D48" i="2"/>
  <c r="C48" i="2"/>
  <c r="N44" i="2"/>
  <c r="M44" i="2"/>
  <c r="L44" i="2"/>
  <c r="K44" i="2"/>
  <c r="J44" i="2"/>
  <c r="I44" i="2"/>
  <c r="H44" i="2"/>
  <c r="G44" i="2"/>
  <c r="F44" i="2"/>
  <c r="E44" i="2"/>
  <c r="D44" i="2"/>
  <c r="C44" i="2"/>
  <c r="N40" i="2"/>
  <c r="M40" i="2"/>
  <c r="L40" i="2"/>
  <c r="K40" i="2"/>
  <c r="J40" i="2"/>
  <c r="I40" i="2"/>
  <c r="H40" i="2"/>
  <c r="G40" i="2"/>
  <c r="F40" i="2"/>
  <c r="E40" i="2"/>
  <c r="D40" i="2"/>
  <c r="C40" i="2"/>
  <c r="N36" i="2"/>
  <c r="M36" i="2"/>
  <c r="L36" i="2"/>
  <c r="K36" i="2"/>
  <c r="J36" i="2"/>
  <c r="I36" i="2"/>
  <c r="H36" i="2"/>
  <c r="G36" i="2"/>
  <c r="F36" i="2"/>
  <c r="E36" i="2"/>
  <c r="D36" i="2"/>
  <c r="C36" i="2"/>
  <c r="N32" i="2"/>
  <c r="M32" i="2"/>
  <c r="L32" i="2"/>
  <c r="K32" i="2"/>
  <c r="J32" i="2"/>
  <c r="I32" i="2"/>
  <c r="H32" i="2"/>
  <c r="G32" i="2"/>
  <c r="F32" i="2"/>
  <c r="E32" i="2"/>
  <c r="D32" i="2"/>
  <c r="C32" i="2"/>
  <c r="N28" i="2"/>
  <c r="M28" i="2"/>
  <c r="L28" i="2"/>
  <c r="K28" i="2"/>
  <c r="J28" i="2"/>
  <c r="I28" i="2"/>
  <c r="H28" i="2"/>
  <c r="G28" i="2"/>
  <c r="F28" i="2"/>
  <c r="E28" i="2"/>
  <c r="D28" i="2"/>
  <c r="C28" i="2"/>
  <c r="N24" i="2"/>
  <c r="M24" i="2"/>
  <c r="L24" i="2"/>
  <c r="K24" i="2"/>
  <c r="J24" i="2"/>
  <c r="I24" i="2"/>
  <c r="H24" i="2"/>
  <c r="G24" i="2"/>
  <c r="F24" i="2"/>
  <c r="E24" i="2"/>
  <c r="D24" i="2"/>
  <c r="C24" i="2"/>
  <c r="N20" i="2"/>
  <c r="M20" i="2"/>
  <c r="L20" i="2"/>
  <c r="K20" i="2"/>
  <c r="J20" i="2"/>
  <c r="I20" i="2"/>
  <c r="H20" i="2"/>
  <c r="G20" i="2"/>
  <c r="F20" i="2"/>
  <c r="E20" i="2"/>
  <c r="D20" i="2"/>
  <c r="C20" i="2"/>
  <c r="N16" i="2"/>
  <c r="M16" i="2"/>
  <c r="L16" i="2"/>
  <c r="K16" i="2"/>
  <c r="J16" i="2"/>
  <c r="I16" i="2"/>
  <c r="H16" i="2"/>
  <c r="G16" i="2"/>
  <c r="F16" i="2"/>
  <c r="E16" i="2"/>
  <c r="D16" i="2"/>
  <c r="C16" i="2"/>
  <c r="N12" i="2"/>
  <c r="M12" i="2"/>
  <c r="L12" i="2"/>
  <c r="K12" i="2"/>
  <c r="J12" i="2"/>
  <c r="I12" i="2"/>
  <c r="H12" i="2"/>
  <c r="G12" i="2"/>
  <c r="F12" i="2"/>
  <c r="E12" i="2"/>
  <c r="D12" i="2"/>
  <c r="C12" i="2"/>
  <c r="N10" i="2"/>
  <c r="M10" i="2"/>
  <c r="L10" i="2"/>
  <c r="K10" i="2"/>
  <c r="K8" i="2" s="1"/>
  <c r="J10" i="2"/>
  <c r="I10" i="2"/>
  <c r="H10" i="2"/>
  <c r="G10" i="2"/>
  <c r="F10" i="2"/>
  <c r="E10" i="2"/>
  <c r="D10" i="2"/>
  <c r="C10" i="2"/>
  <c r="C8" i="2" s="1"/>
  <c r="N9" i="2"/>
  <c r="M9" i="2"/>
  <c r="M8" i="2" s="1"/>
  <c r="L9" i="2"/>
  <c r="L8" i="2" s="1"/>
  <c r="K9" i="2"/>
  <c r="J9" i="2"/>
  <c r="I9" i="2"/>
  <c r="H9" i="2"/>
  <c r="H8" i="2" s="1"/>
  <c r="G9" i="2"/>
  <c r="G8" i="2" s="1"/>
  <c r="F9" i="2"/>
  <c r="E9" i="2"/>
  <c r="D9" i="2"/>
  <c r="D8" i="2" s="1"/>
  <c r="C9" i="2"/>
  <c r="N8" i="2"/>
  <c r="J8" i="2"/>
  <c r="F8" i="2"/>
  <c r="E8" i="2"/>
  <c r="N76" i="1"/>
  <c r="M76" i="1"/>
  <c r="L76" i="1"/>
  <c r="K76" i="1"/>
  <c r="J76" i="1"/>
  <c r="I76" i="1"/>
  <c r="H76" i="1"/>
  <c r="G76" i="1"/>
  <c r="F76" i="1"/>
  <c r="E76" i="1"/>
  <c r="D76" i="1"/>
  <c r="C76" i="1"/>
  <c r="N72" i="1"/>
  <c r="M72" i="1"/>
  <c r="L72" i="1"/>
  <c r="K72" i="1"/>
  <c r="J72" i="1"/>
  <c r="I72" i="1"/>
  <c r="H72" i="1"/>
  <c r="G72" i="1"/>
  <c r="F72" i="1"/>
  <c r="E72" i="1"/>
  <c r="D72" i="1"/>
  <c r="C72" i="1"/>
  <c r="N68" i="1"/>
  <c r="M68" i="1"/>
  <c r="L68" i="1"/>
  <c r="K68" i="1"/>
  <c r="J68" i="1"/>
  <c r="I68" i="1"/>
  <c r="H68" i="1"/>
  <c r="G68" i="1"/>
  <c r="F68" i="1"/>
  <c r="E68" i="1"/>
  <c r="D68" i="1"/>
  <c r="C68" i="1"/>
  <c r="N64" i="1"/>
  <c r="M64" i="1"/>
  <c r="L64" i="1"/>
  <c r="K64" i="1"/>
  <c r="J64" i="1"/>
  <c r="I64" i="1"/>
  <c r="H64" i="1"/>
  <c r="G64" i="1"/>
  <c r="F64" i="1"/>
  <c r="E64" i="1"/>
  <c r="D64" i="1"/>
  <c r="C64" i="1"/>
  <c r="N60" i="1"/>
  <c r="M60" i="1"/>
  <c r="L60" i="1"/>
  <c r="K60" i="1"/>
  <c r="J60" i="1"/>
  <c r="I60" i="1"/>
  <c r="H60" i="1"/>
  <c r="G60" i="1"/>
  <c r="F60" i="1"/>
  <c r="E60" i="1"/>
  <c r="D60" i="1"/>
  <c r="C60" i="1"/>
  <c r="N56" i="1"/>
  <c r="M56" i="1"/>
  <c r="L56" i="1"/>
  <c r="K56" i="1"/>
  <c r="J56" i="1"/>
  <c r="I56" i="1"/>
  <c r="H56" i="1"/>
  <c r="G56" i="1"/>
  <c r="F56" i="1"/>
  <c r="E56" i="1"/>
  <c r="D56" i="1"/>
  <c r="C56" i="1"/>
  <c r="N52" i="1"/>
  <c r="M52" i="1"/>
  <c r="L52" i="1"/>
  <c r="K52" i="1"/>
  <c r="J52" i="1"/>
  <c r="I52" i="1"/>
  <c r="H52" i="1"/>
  <c r="G52" i="1"/>
  <c r="F52" i="1"/>
  <c r="E52" i="1"/>
  <c r="D52" i="1"/>
  <c r="C52" i="1"/>
  <c r="N48" i="1"/>
  <c r="M48" i="1"/>
  <c r="L48" i="1"/>
  <c r="K48" i="1"/>
  <c r="J48" i="1"/>
  <c r="I48" i="1"/>
  <c r="H48" i="1"/>
  <c r="G48" i="1"/>
  <c r="F48" i="1"/>
  <c r="E48" i="1"/>
  <c r="D48" i="1"/>
  <c r="C48" i="1"/>
  <c r="N44" i="1"/>
  <c r="M44" i="1"/>
  <c r="L44" i="1"/>
  <c r="K44" i="1"/>
  <c r="J44" i="1"/>
  <c r="I44" i="1"/>
  <c r="H44" i="1"/>
  <c r="G44" i="1"/>
  <c r="F44" i="1"/>
  <c r="E44" i="1"/>
  <c r="D44" i="1"/>
  <c r="C44" i="1"/>
  <c r="N40" i="1"/>
  <c r="M40" i="1"/>
  <c r="L40" i="1"/>
  <c r="K40" i="1"/>
  <c r="J40" i="1"/>
  <c r="I40" i="1"/>
  <c r="H40" i="1"/>
  <c r="G40" i="1"/>
  <c r="F40" i="1"/>
  <c r="E40" i="1"/>
  <c r="D40" i="1"/>
  <c r="C40" i="1"/>
  <c r="N36" i="1"/>
  <c r="M36" i="1"/>
  <c r="L36" i="1"/>
  <c r="K36" i="1"/>
  <c r="J36" i="1"/>
  <c r="I36" i="1"/>
  <c r="H36" i="1"/>
  <c r="G36" i="1"/>
  <c r="F36" i="1"/>
  <c r="E36" i="1"/>
  <c r="D36" i="1"/>
  <c r="C36" i="1"/>
  <c r="N32" i="1"/>
  <c r="M32" i="1"/>
  <c r="L32" i="1"/>
  <c r="K32" i="1"/>
  <c r="J32" i="1"/>
  <c r="I32" i="1"/>
  <c r="H32" i="1"/>
  <c r="G32" i="1"/>
  <c r="F32" i="1"/>
  <c r="E32" i="1"/>
  <c r="D32" i="1"/>
  <c r="C32" i="1"/>
  <c r="N28" i="1"/>
  <c r="M28" i="1"/>
  <c r="L28" i="1"/>
  <c r="K28" i="1"/>
  <c r="J28" i="1"/>
  <c r="I28" i="1"/>
  <c r="H28" i="1"/>
  <c r="G28" i="1"/>
  <c r="F28" i="1"/>
  <c r="E28" i="1"/>
  <c r="D28" i="1"/>
  <c r="C28" i="1"/>
  <c r="N24" i="1"/>
  <c r="M24" i="1"/>
  <c r="L24" i="1"/>
  <c r="K24" i="1"/>
  <c r="J24" i="1"/>
  <c r="I24" i="1"/>
  <c r="H24" i="1"/>
  <c r="G24" i="1"/>
  <c r="F24" i="1"/>
  <c r="E24" i="1"/>
  <c r="D24" i="1"/>
  <c r="C24" i="1"/>
  <c r="N20" i="1"/>
  <c r="M20" i="1"/>
  <c r="L20" i="1"/>
  <c r="K20" i="1"/>
  <c r="J20" i="1"/>
  <c r="I20" i="1"/>
  <c r="H20" i="1"/>
  <c r="G20" i="1"/>
  <c r="F20" i="1"/>
  <c r="E20" i="1"/>
  <c r="D20" i="1"/>
  <c r="C20" i="1"/>
  <c r="N16" i="1"/>
  <c r="M16" i="1"/>
  <c r="L16" i="1"/>
  <c r="K16" i="1"/>
  <c r="J16" i="1"/>
  <c r="I16" i="1"/>
  <c r="H16" i="1"/>
  <c r="G16" i="1"/>
  <c r="F16" i="1"/>
  <c r="E16" i="1"/>
  <c r="D16" i="1"/>
  <c r="C16" i="1"/>
  <c r="N12" i="1"/>
  <c r="M12" i="1"/>
  <c r="L12" i="1"/>
  <c r="K12" i="1"/>
  <c r="J12" i="1"/>
  <c r="I12" i="1"/>
  <c r="H12" i="1"/>
  <c r="G12" i="1"/>
  <c r="F12" i="1"/>
  <c r="E12" i="1"/>
  <c r="D12" i="1"/>
  <c r="C12" i="1"/>
  <c r="N10" i="1"/>
  <c r="M10" i="1"/>
  <c r="L10" i="1"/>
  <c r="L8" i="1" s="1"/>
  <c r="K10" i="1"/>
  <c r="K8" i="1" s="1"/>
  <c r="J10" i="1"/>
  <c r="I10" i="1"/>
  <c r="H10" i="1"/>
  <c r="G10" i="1"/>
  <c r="F10" i="1"/>
  <c r="E10" i="1"/>
  <c r="D10" i="1"/>
  <c r="C10" i="1"/>
  <c r="C8" i="1" s="1"/>
  <c r="N9" i="1"/>
  <c r="M9" i="1"/>
  <c r="L9" i="1"/>
  <c r="K9" i="1"/>
  <c r="J9" i="1"/>
  <c r="I9" i="1"/>
  <c r="I8" i="1" s="1"/>
  <c r="H9" i="1"/>
  <c r="H8" i="1" s="1"/>
  <c r="G9" i="1"/>
  <c r="G8" i="1" s="1"/>
  <c r="F9" i="1"/>
  <c r="E9" i="1"/>
  <c r="D9" i="1"/>
  <c r="C9" i="1"/>
  <c r="N8" i="1"/>
  <c r="M8" i="1"/>
  <c r="J8" i="1"/>
  <c r="F8" i="1"/>
  <c r="E8" i="1"/>
  <c r="K8" i="10" l="1"/>
  <c r="I8" i="10"/>
  <c r="M8" i="9"/>
  <c r="G8" i="5"/>
  <c r="C8" i="5"/>
  <c r="K8" i="5"/>
  <c r="I8" i="5"/>
  <c r="D8" i="4"/>
  <c r="G8" i="3"/>
  <c r="C8" i="3"/>
  <c r="K8" i="3"/>
  <c r="I8" i="2"/>
  <c r="D8" i="1"/>
</calcChain>
</file>

<file path=xl/sharedStrings.xml><?xml version="1.0" encoding="utf-8"?>
<sst xmlns="http://schemas.openxmlformats.org/spreadsheetml/2006/main" count="1045" uniqueCount="78">
  <si>
    <t>Table 2.8.1</t>
  </si>
  <si>
    <t>AREA OF LAND UNDER IRRIGATION BY REGION AND BY IRRIGATION SYSTEM</t>
  </si>
  <si>
    <t>2012</t>
  </si>
  <si>
    <t>(In hectares)</t>
  </si>
  <si>
    <t>REGION</t>
  </si>
  <si>
    <t>IRRIGATION SYSTEM</t>
  </si>
  <si>
    <t>SERVICE AREA</t>
  </si>
  <si>
    <t>CONVERTED AREA</t>
  </si>
  <si>
    <t>PERMANENTLY NON-RESTORABLE AREA</t>
  </si>
  <si>
    <t>NEWLY GENERATED AREA</t>
  </si>
  <si>
    <t>FIRMED UP SERVICE AREA</t>
  </si>
  <si>
    <t>OPERATIONAL AREA</t>
  </si>
  <si>
    <t>NON-OPERATIONAL AREA</t>
  </si>
  <si>
    <t>IRRIGATED AREA (ACTUAL)</t>
  </si>
  <si>
    <t>NO. OF SYSTEMS</t>
  </si>
  <si>
    <t>WET</t>
  </si>
  <si>
    <t>DRY</t>
  </si>
  <si>
    <t>THIRD CROP/ QTA</t>
  </si>
  <si>
    <t>RATOONING</t>
  </si>
  <si>
    <t>PHILIPPINES</t>
  </si>
  <si>
    <t>NIS</t>
  </si>
  <si>
    <t>CIS</t>
  </si>
  <si>
    <t>CAR</t>
  </si>
  <si>
    <t>Region I - Ilocos Region</t>
  </si>
  <si>
    <t>Region II - Cagayan Valley</t>
  </si>
  <si>
    <t>Region III - Central Luzon</t>
  </si>
  <si>
    <t>Region IV-A - CALABARZON</t>
  </si>
  <si>
    <t>MIMAROPA Region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</si>
  <si>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</si>
  <si>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</si>
  <si>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</si>
  <si>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</si>
  <si>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</si>
  <si>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</si>
  <si>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</si>
  <si>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>Region XII - SOCCSKSARGEN</t>
  </si>
  <si>
    <t>Region XIII - CARAGA</t>
  </si>
  <si>
    <t>MRIIS</t>
  </si>
  <si>
    <t>UPRIIS</t>
  </si>
  <si>
    <t xml:space="preserve">Notes: </t>
  </si>
  <si>
    <t>- No available data</t>
  </si>
  <si>
    <t>National Irrigation Systems (NIS)</t>
  </si>
  <si>
    <t>Communal Irrigation Systems (CIS)</t>
  </si>
  <si>
    <t>Magat River Integrated Irrigation Systems (MRIIS)</t>
  </si>
  <si>
    <t>Upper Pampanga River Integrated Irrigation Systems (UPRIIS)</t>
  </si>
  <si>
    <t>Source:</t>
  </si>
  <si>
    <t>National Irrigation Administration</t>
  </si>
  <si>
    <t>Table 2.8.2</t>
  </si>
  <si>
    <t>2013</t>
  </si>
  <si>
    <t xml:space="preserve">MIMAROPA Region </t>
  </si>
  <si>
    <t>Table 2.8.3</t>
  </si>
  <si>
    <t>2014</t>
  </si>
  <si>
    <t>Table 2.8.4</t>
  </si>
  <si>
    <t>2015</t>
  </si>
  <si>
    <t>Table 2.8.5</t>
  </si>
  <si>
    <t>2016</t>
  </si>
  <si>
    <t>NEGROS ISLAND REGION</t>
  </si>
  <si>
    <t>Table 2.8.6</t>
  </si>
  <si>
    <t>2017</t>
  </si>
  <si>
    <t>NIPO</t>
  </si>
  <si>
    <t>IP/CIPO</t>
  </si>
  <si>
    <t>National Irrigation Project Ongoing (NIPO)</t>
  </si>
  <si>
    <t>Irrigation Project/Communal Irrigation Project Ongoing (IP/CIPO)</t>
  </si>
  <si>
    <t>Table 2.8.7</t>
  </si>
  <si>
    <t>2018</t>
  </si>
  <si>
    <t>Table 2.8.8</t>
  </si>
  <si>
    <t>2019</t>
  </si>
  <si>
    <t>Table 2.8.9</t>
  </si>
  <si>
    <t>2020</t>
  </si>
  <si>
    <t>NCP CIS</t>
  </si>
  <si>
    <t>Newly Completed Project CIS (NCP CIS)</t>
  </si>
  <si>
    <t>Table 2.8.10</t>
  </si>
  <si>
    <t>2021</t>
  </si>
  <si>
    <t>NCP NIS</t>
  </si>
  <si>
    <t>Newly Completed Project National Irrigation System (NCP NIS)</t>
  </si>
  <si>
    <t>Newly Completed Project Communal Irrigation System (NCP CIS)</t>
  </si>
  <si>
    <t>Table 2.8.11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</si>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</sst>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"/>
    <numFmt numFmtId="165" formatCode="_-* #,##0_-;\-* #,##0_-;_-* &quot;-&quot;??_-;_-@"/>
    <numFmt numFmtId="166" formatCode="#,##0.0"/>
  </numFmts>
  <fonts count="5" x14ac:knownFonts="1">
    <font>
      <sz val="11"/>
      <color theme="1"/>
      <name val="Arial"/>
      <scheme val="minor"/>
    </font>
    <font>
      <b/>
      <sz val="12"/>
      <color theme="1"/>
      <name val="Arial"/>
    </font>
    <font>
      <sz val="11"/>
      <name val="Arial"/>
    </font>
    <font>
      <sz val="12"/>
      <color theme="1"/>
      <name val="Arial"/>
    </font>
    <font>
      <i/>
      <sz val="12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0" fontId="3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 vertical="center"/>
    </xf>
    <xf numFmtId="164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showGridLines="0" tabSelected="1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SUM(C9:C10)</f>
        <v>1360777.9241333334</v>
      </c>
      <c r="D8" s="8">
        <f t="shared" si="0"/>
        <v>50281.637469144684</v>
      </c>
      <c r="E8" s="8">
        <f t="shared" si="0"/>
        <v>53510.394404855324</v>
      </c>
      <c r="F8" s="8">
        <f t="shared" si="0"/>
        <v>0</v>
      </c>
      <c r="G8" s="8">
        <f t="shared" si="0"/>
        <v>1256985.8922593333</v>
      </c>
      <c r="H8" s="8">
        <f t="shared" si="0"/>
        <v>995384.51975933334</v>
      </c>
      <c r="I8" s="8">
        <f t="shared" si="0"/>
        <v>261616.3725</v>
      </c>
      <c r="J8" s="8">
        <f t="shared" si="0"/>
        <v>884818.96949100005</v>
      </c>
      <c r="K8" s="8">
        <f t="shared" si="0"/>
        <v>854165.75288845017</v>
      </c>
      <c r="L8" s="8">
        <f t="shared" si="0"/>
        <v>76818.263500000001</v>
      </c>
      <c r="M8" s="8">
        <f t="shared" si="0"/>
        <v>89825.611999999994</v>
      </c>
      <c r="N8" s="9">
        <f t="shared" si="0"/>
        <v>9969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SUM(C13,C17,C21,C25,C29,C33,C37,C41,C45,C49,C53,C57,C61,C65,C69,C73,C77)</f>
        <v>804540.15223333333</v>
      </c>
      <c r="D9" s="10">
        <f t="shared" si="1"/>
        <v>40523.497469144684</v>
      </c>
      <c r="E9" s="10">
        <f t="shared" si="1"/>
        <v>41433.500504855321</v>
      </c>
      <c r="F9" s="10">
        <f t="shared" si="1"/>
        <v>0</v>
      </c>
      <c r="G9" s="10">
        <f t="shared" si="1"/>
        <v>722583.15425933327</v>
      </c>
      <c r="H9" s="10">
        <f t="shared" si="1"/>
        <v>633412.80485933332</v>
      </c>
      <c r="I9" s="10">
        <f t="shared" si="1"/>
        <v>89170.349399999977</v>
      </c>
      <c r="J9" s="10">
        <f t="shared" si="1"/>
        <v>569582.11019100004</v>
      </c>
      <c r="K9" s="10">
        <f t="shared" si="1"/>
        <v>568825.60948845011</v>
      </c>
      <c r="L9" s="10">
        <f t="shared" si="1"/>
        <v>55442.36</v>
      </c>
      <c r="M9" s="10">
        <f t="shared" si="1"/>
        <v>79108.73</v>
      </c>
      <c r="N9" s="11">
        <f t="shared" si="1"/>
        <v>237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SUM(C14,C18,C22,C26,C30,C34,C38,C42,C46,C50,C54,C58,C62,C66,C70,C74,C78)</f>
        <v>556237.77190000005</v>
      </c>
      <c r="D10" s="10">
        <f t="shared" si="2"/>
        <v>9758.14</v>
      </c>
      <c r="E10" s="10">
        <f t="shared" si="2"/>
        <v>12076.893900000001</v>
      </c>
      <c r="F10" s="10">
        <f t="shared" si="2"/>
        <v>0</v>
      </c>
      <c r="G10" s="10">
        <f t="shared" si="2"/>
        <v>534402.73800000013</v>
      </c>
      <c r="H10" s="10">
        <f t="shared" si="2"/>
        <v>361971.71490000002</v>
      </c>
      <c r="I10" s="10">
        <f t="shared" si="2"/>
        <v>172446.02310000002</v>
      </c>
      <c r="J10" s="10">
        <f t="shared" si="2"/>
        <v>315236.85929999995</v>
      </c>
      <c r="K10" s="10">
        <f t="shared" si="2"/>
        <v>285340.1434</v>
      </c>
      <c r="L10" s="10">
        <f t="shared" si="2"/>
        <v>21375.9035</v>
      </c>
      <c r="M10" s="10">
        <f t="shared" si="2"/>
        <v>10716.882</v>
      </c>
      <c r="N10" s="11">
        <f t="shared" si="2"/>
        <v>9732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1" t="s">
        <v>22</v>
      </c>
      <c r="B12" s="7"/>
      <c r="C12" s="10">
        <f t="shared" ref="C12:N12" si="3">SUM(C13:C14)</f>
        <v>69305.67</v>
      </c>
      <c r="D12" s="10">
        <f t="shared" si="3"/>
        <v>2568.5</v>
      </c>
      <c r="E12" s="10">
        <f t="shared" si="3"/>
        <v>1132</v>
      </c>
      <c r="F12" s="10">
        <f t="shared" si="3"/>
        <v>0</v>
      </c>
      <c r="G12" s="10">
        <f t="shared" si="3"/>
        <v>65605.17</v>
      </c>
      <c r="H12" s="10">
        <f t="shared" si="3"/>
        <v>53250.720000000001</v>
      </c>
      <c r="I12" s="10">
        <f t="shared" si="3"/>
        <v>12369.45</v>
      </c>
      <c r="J12" s="10">
        <f t="shared" si="3"/>
        <v>50416.18</v>
      </c>
      <c r="K12" s="10">
        <f t="shared" si="3"/>
        <v>48358</v>
      </c>
      <c r="L12" s="10">
        <f t="shared" si="3"/>
        <v>5737.2</v>
      </c>
      <c r="M12" s="10">
        <f t="shared" si="3"/>
        <v>3104.57</v>
      </c>
      <c r="N12" s="11">
        <f t="shared" si="3"/>
        <v>1595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20</v>
      </c>
      <c r="C13" s="10">
        <v>24915</v>
      </c>
      <c r="D13" s="10">
        <v>2356</v>
      </c>
      <c r="E13" s="10">
        <v>232</v>
      </c>
      <c r="F13" s="10">
        <v>0</v>
      </c>
      <c r="G13" s="10">
        <v>22327</v>
      </c>
      <c r="H13" s="10">
        <v>16280</v>
      </c>
      <c r="I13" s="10">
        <v>6047</v>
      </c>
      <c r="J13" s="10">
        <v>15965</v>
      </c>
      <c r="K13" s="10">
        <v>15892</v>
      </c>
      <c r="L13" s="10">
        <v>4.5</v>
      </c>
      <c r="M13" s="12">
        <v>3104.57</v>
      </c>
      <c r="N13" s="11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 t="s">
        <v>21</v>
      </c>
      <c r="C14" s="10">
        <v>44390.67</v>
      </c>
      <c r="D14" s="10">
        <v>212.5</v>
      </c>
      <c r="E14" s="10">
        <v>900</v>
      </c>
      <c r="F14" s="10">
        <v>0</v>
      </c>
      <c r="G14" s="10">
        <v>43278.17</v>
      </c>
      <c r="H14" s="10">
        <v>36970.720000000001</v>
      </c>
      <c r="I14" s="10">
        <v>6322.45</v>
      </c>
      <c r="J14" s="10">
        <v>34451.18</v>
      </c>
      <c r="K14" s="10">
        <v>32466</v>
      </c>
      <c r="L14" s="10">
        <v>5732.7</v>
      </c>
      <c r="M14" s="10">
        <v>0</v>
      </c>
      <c r="N14" s="11">
        <v>1592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5">
      <c r="A16" s="13" t="s">
        <v>23</v>
      </c>
      <c r="B16" s="7"/>
      <c r="C16" s="10">
        <f t="shared" ref="C16:N16" si="4">SUM(C17:C18)</f>
        <v>115612.79999999999</v>
      </c>
      <c r="D16" s="10">
        <f t="shared" si="4"/>
        <v>942.11</v>
      </c>
      <c r="E16" s="10">
        <f t="shared" si="4"/>
        <v>15482.009999999998</v>
      </c>
      <c r="F16" s="10">
        <f t="shared" si="4"/>
        <v>0</v>
      </c>
      <c r="G16" s="10">
        <f t="shared" si="4"/>
        <v>99188.68</v>
      </c>
      <c r="H16" s="10">
        <f t="shared" si="4"/>
        <v>78862.740000000005</v>
      </c>
      <c r="I16" s="10">
        <f t="shared" si="4"/>
        <v>20325.939999999999</v>
      </c>
      <c r="J16" s="10">
        <f t="shared" si="4"/>
        <v>66744.260000000009</v>
      </c>
      <c r="K16" s="10">
        <f t="shared" si="4"/>
        <v>49711</v>
      </c>
      <c r="L16" s="10">
        <f t="shared" si="4"/>
        <v>1082</v>
      </c>
      <c r="M16" s="10">
        <f t="shared" si="4"/>
        <v>29</v>
      </c>
      <c r="N16" s="11">
        <f t="shared" si="4"/>
        <v>735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20</v>
      </c>
      <c r="C17" s="10">
        <v>61139.6</v>
      </c>
      <c r="D17" s="10">
        <v>788.11</v>
      </c>
      <c r="E17" s="10">
        <v>13334.89</v>
      </c>
      <c r="F17" s="10">
        <v>0</v>
      </c>
      <c r="G17" s="10">
        <v>47016.6</v>
      </c>
      <c r="H17" s="10">
        <v>41216.050000000003</v>
      </c>
      <c r="I17" s="10">
        <v>5800.55</v>
      </c>
      <c r="J17" s="10">
        <v>33614</v>
      </c>
      <c r="K17" s="10">
        <v>30217</v>
      </c>
      <c r="L17" s="10">
        <v>905</v>
      </c>
      <c r="M17" s="10">
        <v>0</v>
      </c>
      <c r="N17" s="11">
        <v>28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21</v>
      </c>
      <c r="C18" s="10">
        <v>54473.2</v>
      </c>
      <c r="D18" s="10">
        <v>154</v>
      </c>
      <c r="E18" s="10">
        <v>2147.12</v>
      </c>
      <c r="F18" s="10">
        <v>0</v>
      </c>
      <c r="G18" s="10">
        <v>52172.08</v>
      </c>
      <c r="H18" s="10">
        <v>37646.69</v>
      </c>
      <c r="I18" s="10">
        <v>14525.39</v>
      </c>
      <c r="J18" s="10">
        <v>33130.26</v>
      </c>
      <c r="K18" s="10">
        <v>19494</v>
      </c>
      <c r="L18" s="10">
        <v>177</v>
      </c>
      <c r="M18" s="12">
        <v>29</v>
      </c>
      <c r="N18" s="11">
        <v>707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5">
      <c r="A20" s="13" t="s">
        <v>24</v>
      </c>
      <c r="B20" s="7"/>
      <c r="C20" s="10">
        <f t="shared" ref="C20:N20" si="5">SUM(C21:C22)</f>
        <v>101275.69279999999</v>
      </c>
      <c r="D20" s="10">
        <f t="shared" si="5"/>
        <v>50</v>
      </c>
      <c r="E20" s="10">
        <f t="shared" si="5"/>
        <v>1599.5816</v>
      </c>
      <c r="F20" s="10">
        <f t="shared" si="5"/>
        <v>0</v>
      </c>
      <c r="G20" s="10">
        <f t="shared" si="5"/>
        <v>99626.111199999999</v>
      </c>
      <c r="H20" s="10">
        <f t="shared" si="5"/>
        <v>79660.119100000011</v>
      </c>
      <c r="I20" s="10">
        <f t="shared" si="5"/>
        <v>19965.992099999999</v>
      </c>
      <c r="J20" s="10">
        <f t="shared" si="5"/>
        <v>65568.793600000005</v>
      </c>
      <c r="K20" s="10">
        <f t="shared" si="5"/>
        <v>70086.41</v>
      </c>
      <c r="L20" s="10">
        <f t="shared" si="5"/>
        <v>20520.14</v>
      </c>
      <c r="M20" s="10">
        <f t="shared" si="5"/>
        <v>0</v>
      </c>
      <c r="N20" s="11">
        <f t="shared" si="5"/>
        <v>1689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 t="s">
        <v>20</v>
      </c>
      <c r="C21" s="10">
        <v>53498.498899999999</v>
      </c>
      <c r="D21" s="10">
        <v>20</v>
      </c>
      <c r="E21" s="10">
        <v>1264.3877</v>
      </c>
      <c r="F21" s="10">
        <v>0</v>
      </c>
      <c r="G21" s="10">
        <v>52214.111199999999</v>
      </c>
      <c r="H21" s="10">
        <v>45080.119100000004</v>
      </c>
      <c r="I21" s="10">
        <v>7133.9921000000004</v>
      </c>
      <c r="J21" s="10">
        <v>36646.1636</v>
      </c>
      <c r="K21" s="10">
        <v>41578.864999999998</v>
      </c>
      <c r="L21" s="10">
        <v>19045.099999999999</v>
      </c>
      <c r="M21" s="10">
        <v>0</v>
      </c>
      <c r="N21" s="11">
        <v>17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21</v>
      </c>
      <c r="C22" s="10">
        <v>47777.193899999998</v>
      </c>
      <c r="D22" s="10">
        <v>30</v>
      </c>
      <c r="E22" s="10">
        <v>335.19389999999999</v>
      </c>
      <c r="F22" s="10">
        <v>0</v>
      </c>
      <c r="G22" s="10">
        <v>47412</v>
      </c>
      <c r="H22" s="10">
        <v>34580</v>
      </c>
      <c r="I22" s="10">
        <v>12832</v>
      </c>
      <c r="J22" s="10">
        <v>28922.63</v>
      </c>
      <c r="K22" s="10">
        <v>28507.544999999998</v>
      </c>
      <c r="L22" s="10">
        <v>1475.04</v>
      </c>
      <c r="M22" s="10">
        <v>0</v>
      </c>
      <c r="N22" s="11">
        <v>1672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5">
      <c r="A24" s="13" t="s">
        <v>25</v>
      </c>
      <c r="B24" s="7"/>
      <c r="C24" s="10">
        <f t="shared" ref="C24:N24" si="6">SUM(C25:C26)</f>
        <v>144047.24</v>
      </c>
      <c r="D24" s="10">
        <f t="shared" si="6"/>
        <v>9652.56</v>
      </c>
      <c r="E24" s="10">
        <f t="shared" si="6"/>
        <v>3753.29</v>
      </c>
      <c r="F24" s="10">
        <f t="shared" si="6"/>
        <v>0</v>
      </c>
      <c r="G24" s="10">
        <f t="shared" si="6"/>
        <v>130641.39</v>
      </c>
      <c r="H24" s="10">
        <f t="shared" si="6"/>
        <v>91480.51999999999</v>
      </c>
      <c r="I24" s="10">
        <f t="shared" si="6"/>
        <v>39160.869999999995</v>
      </c>
      <c r="J24" s="10">
        <f t="shared" si="6"/>
        <v>75165.55</v>
      </c>
      <c r="K24" s="10">
        <f t="shared" si="6"/>
        <v>72690.69</v>
      </c>
      <c r="L24" s="10">
        <f t="shared" si="6"/>
        <v>3812.21</v>
      </c>
      <c r="M24" s="10">
        <f t="shared" si="6"/>
        <v>350</v>
      </c>
      <c r="N24" s="11">
        <f t="shared" si="6"/>
        <v>390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 t="s">
        <v>20</v>
      </c>
      <c r="C25" s="10">
        <v>80840.13</v>
      </c>
      <c r="D25" s="10">
        <v>7127.65</v>
      </c>
      <c r="E25" s="10">
        <v>2022.29</v>
      </c>
      <c r="F25" s="10">
        <v>0</v>
      </c>
      <c r="G25" s="10">
        <v>71690.19</v>
      </c>
      <c r="H25" s="10">
        <v>53270.14</v>
      </c>
      <c r="I25" s="10">
        <v>18420.05</v>
      </c>
      <c r="J25" s="10">
        <v>41161.43</v>
      </c>
      <c r="K25" s="10">
        <v>43698.28</v>
      </c>
      <c r="L25" s="10">
        <v>2635.21</v>
      </c>
      <c r="M25" s="12">
        <v>100</v>
      </c>
      <c r="N25" s="11">
        <v>21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">
      <c r="A26" s="7"/>
      <c r="B26" s="7" t="s">
        <v>21</v>
      </c>
      <c r="C26" s="10">
        <v>63207.11</v>
      </c>
      <c r="D26" s="10">
        <v>2524.91</v>
      </c>
      <c r="E26" s="10">
        <v>1731</v>
      </c>
      <c r="F26" s="10">
        <v>0</v>
      </c>
      <c r="G26" s="10">
        <v>58951.199999999997</v>
      </c>
      <c r="H26" s="10">
        <v>38210.379999999997</v>
      </c>
      <c r="I26" s="10">
        <v>20740.82</v>
      </c>
      <c r="J26" s="10">
        <v>34004.120000000003</v>
      </c>
      <c r="K26" s="10">
        <v>28992.41</v>
      </c>
      <c r="L26" s="10">
        <v>1177</v>
      </c>
      <c r="M26" s="12">
        <v>250</v>
      </c>
      <c r="N26" s="11">
        <v>369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5">
      <c r="A28" s="13" t="s">
        <v>26</v>
      </c>
      <c r="B28" s="7"/>
      <c r="C28" s="10">
        <f t="shared" ref="C28:N28" si="7">SUM(C29:C30)</f>
        <v>47631</v>
      </c>
      <c r="D28" s="10">
        <f t="shared" si="7"/>
        <v>5329</v>
      </c>
      <c r="E28" s="10">
        <f t="shared" si="7"/>
        <v>3922</v>
      </c>
      <c r="F28" s="10">
        <f t="shared" si="7"/>
        <v>0</v>
      </c>
      <c r="G28" s="10">
        <f t="shared" si="7"/>
        <v>38380</v>
      </c>
      <c r="H28" s="10">
        <f t="shared" si="7"/>
        <v>30920</v>
      </c>
      <c r="I28" s="10">
        <f t="shared" si="7"/>
        <v>7460</v>
      </c>
      <c r="J28" s="10">
        <f t="shared" si="7"/>
        <v>26216</v>
      </c>
      <c r="K28" s="10">
        <f t="shared" si="7"/>
        <v>24742</v>
      </c>
      <c r="L28" s="10">
        <f t="shared" si="7"/>
        <v>0</v>
      </c>
      <c r="M28" s="10">
        <f t="shared" si="7"/>
        <v>409</v>
      </c>
      <c r="N28" s="11">
        <f t="shared" si="7"/>
        <v>378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20</v>
      </c>
      <c r="C29" s="10">
        <v>28353</v>
      </c>
      <c r="D29" s="10">
        <v>4266</v>
      </c>
      <c r="E29" s="10">
        <v>3021</v>
      </c>
      <c r="F29" s="10">
        <v>0</v>
      </c>
      <c r="G29" s="10">
        <v>21066</v>
      </c>
      <c r="H29" s="10">
        <v>17330</v>
      </c>
      <c r="I29" s="10">
        <v>3736</v>
      </c>
      <c r="J29" s="10">
        <v>15051</v>
      </c>
      <c r="K29" s="10">
        <v>14014</v>
      </c>
      <c r="L29" s="10">
        <v>0</v>
      </c>
      <c r="M29" s="12">
        <v>409</v>
      </c>
      <c r="N29" s="11">
        <v>39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 t="s">
        <v>21</v>
      </c>
      <c r="C30" s="10">
        <v>19278</v>
      </c>
      <c r="D30" s="10">
        <v>1063</v>
      </c>
      <c r="E30" s="10">
        <v>901</v>
      </c>
      <c r="F30" s="10">
        <v>0</v>
      </c>
      <c r="G30" s="10">
        <v>17314</v>
      </c>
      <c r="H30" s="10">
        <v>13590</v>
      </c>
      <c r="I30" s="10">
        <v>3724</v>
      </c>
      <c r="J30" s="10">
        <v>11165</v>
      </c>
      <c r="K30" s="10">
        <v>10728</v>
      </c>
      <c r="L30" s="10">
        <v>0</v>
      </c>
      <c r="M30" s="10">
        <v>0</v>
      </c>
      <c r="N30" s="11">
        <v>339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1" t="s">
        <v>27</v>
      </c>
      <c r="B32" s="7"/>
      <c r="C32" s="10">
        <f t="shared" ref="C32:N32" si="8">SUM(C33:C34)</f>
        <v>59699.64</v>
      </c>
      <c r="D32" s="10">
        <f t="shared" si="8"/>
        <v>4579</v>
      </c>
      <c r="E32" s="10">
        <f t="shared" si="8"/>
        <v>5952.0479999999998</v>
      </c>
      <c r="F32" s="10">
        <f t="shared" si="8"/>
        <v>0</v>
      </c>
      <c r="G32" s="10">
        <f t="shared" si="8"/>
        <v>49168.592000000004</v>
      </c>
      <c r="H32" s="10">
        <f t="shared" si="8"/>
        <v>36997.9</v>
      </c>
      <c r="I32" s="10">
        <f t="shared" si="8"/>
        <v>12170.691999999999</v>
      </c>
      <c r="J32" s="10">
        <f t="shared" si="8"/>
        <v>32503.9</v>
      </c>
      <c r="K32" s="10">
        <f t="shared" si="8"/>
        <v>29921.23</v>
      </c>
      <c r="L32" s="10">
        <f t="shared" si="8"/>
        <v>364.7</v>
      </c>
      <c r="M32" s="10">
        <f t="shared" si="8"/>
        <v>0</v>
      </c>
      <c r="N32" s="11">
        <f t="shared" si="8"/>
        <v>258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20</v>
      </c>
      <c r="C33" s="10">
        <v>27677</v>
      </c>
      <c r="D33" s="10">
        <v>3108</v>
      </c>
      <c r="E33" s="10">
        <v>5631.0479999999998</v>
      </c>
      <c r="F33" s="10">
        <v>0</v>
      </c>
      <c r="G33" s="10">
        <v>18937.952000000001</v>
      </c>
      <c r="H33" s="10">
        <v>17360</v>
      </c>
      <c r="I33" s="10">
        <v>1577.952</v>
      </c>
      <c r="J33" s="10">
        <v>15512</v>
      </c>
      <c r="K33" s="10">
        <v>13815</v>
      </c>
      <c r="L33" s="10">
        <v>0</v>
      </c>
      <c r="M33" s="10">
        <v>0</v>
      </c>
      <c r="N33" s="11">
        <v>11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 t="s">
        <v>21</v>
      </c>
      <c r="C34" s="10">
        <v>32022.639999999999</v>
      </c>
      <c r="D34" s="10">
        <v>1471</v>
      </c>
      <c r="E34" s="10">
        <v>321</v>
      </c>
      <c r="F34" s="10">
        <v>0</v>
      </c>
      <c r="G34" s="10">
        <v>30230.639999999999</v>
      </c>
      <c r="H34" s="10">
        <v>19637.900000000001</v>
      </c>
      <c r="I34" s="10">
        <v>10592.74</v>
      </c>
      <c r="J34" s="10">
        <v>16991.900000000001</v>
      </c>
      <c r="K34" s="10">
        <v>16106.23</v>
      </c>
      <c r="L34" s="10">
        <v>364.7</v>
      </c>
      <c r="M34" s="10">
        <v>0</v>
      </c>
      <c r="N34" s="11">
        <v>247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7"/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5">
      <c r="A36" s="13" t="s">
        <v>28</v>
      </c>
      <c r="B36" s="7"/>
      <c r="C36" s="10">
        <f t="shared" ref="C36:N36" si="9">SUM(C37:C38)</f>
        <v>85804.11</v>
      </c>
      <c r="D36" s="10">
        <f t="shared" si="9"/>
        <v>88</v>
      </c>
      <c r="E36" s="10">
        <f t="shared" si="9"/>
        <v>135</v>
      </c>
      <c r="F36" s="10">
        <f t="shared" si="9"/>
        <v>0</v>
      </c>
      <c r="G36" s="10">
        <f t="shared" si="9"/>
        <v>85581.11</v>
      </c>
      <c r="H36" s="10">
        <f t="shared" si="9"/>
        <v>50591.494900000005</v>
      </c>
      <c r="I36" s="10">
        <f t="shared" si="9"/>
        <v>34989.615100000003</v>
      </c>
      <c r="J36" s="10">
        <f t="shared" si="9"/>
        <v>44347.153699999995</v>
      </c>
      <c r="K36" s="10">
        <f t="shared" si="9"/>
        <v>44244.696499999998</v>
      </c>
      <c r="L36" s="10">
        <f t="shared" si="9"/>
        <v>5532.3235000000004</v>
      </c>
      <c r="M36" s="10">
        <f t="shared" si="9"/>
        <v>10372.541999999999</v>
      </c>
      <c r="N36" s="11">
        <f t="shared" si="9"/>
        <v>2232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20</v>
      </c>
      <c r="C37" s="10">
        <v>23053.11</v>
      </c>
      <c r="D37" s="10">
        <v>3</v>
      </c>
      <c r="E37" s="10">
        <v>0</v>
      </c>
      <c r="F37" s="10">
        <v>0</v>
      </c>
      <c r="G37" s="10">
        <v>23050.11</v>
      </c>
      <c r="H37" s="10">
        <v>19381.310000000001</v>
      </c>
      <c r="I37" s="10">
        <v>3668.8</v>
      </c>
      <c r="J37" s="10">
        <v>17044.934399999998</v>
      </c>
      <c r="K37" s="10">
        <v>17143.988099999999</v>
      </c>
      <c r="L37" s="10">
        <v>550</v>
      </c>
      <c r="M37" s="12">
        <v>5217.66</v>
      </c>
      <c r="N37" s="11">
        <v>17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 t="s">
        <v>21</v>
      </c>
      <c r="C38" s="10">
        <v>62751</v>
      </c>
      <c r="D38" s="10">
        <v>85</v>
      </c>
      <c r="E38" s="10">
        <v>135</v>
      </c>
      <c r="F38" s="10">
        <v>0</v>
      </c>
      <c r="G38" s="10">
        <v>62531</v>
      </c>
      <c r="H38" s="10">
        <v>31210.1849</v>
      </c>
      <c r="I38" s="10">
        <v>31320.8151</v>
      </c>
      <c r="J38" s="10">
        <v>27302.219300000001</v>
      </c>
      <c r="K38" s="10">
        <v>27100.7084</v>
      </c>
      <c r="L38" s="10">
        <v>4982.3235000000004</v>
      </c>
      <c r="M38" s="12">
        <v>5154.8819999999996</v>
      </c>
      <c r="N38" s="11">
        <v>2215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">
      <c r="A39" s="7"/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/>
      <c r="N39" s="1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5">
      <c r="A40" s="13" t="s">
        <v>29</v>
      </c>
      <c r="B40" s="7"/>
      <c r="C40" s="10">
        <f t="shared" ref="C40:N40" si="10">SUM(C41:C42)</f>
        <v>82070.827999999994</v>
      </c>
      <c r="D40" s="10">
        <f t="shared" si="10"/>
        <v>4831.6807041446791</v>
      </c>
      <c r="E40" s="10">
        <f t="shared" si="10"/>
        <v>2581.5192958553198</v>
      </c>
      <c r="F40" s="10">
        <f t="shared" si="10"/>
        <v>0</v>
      </c>
      <c r="G40" s="10">
        <f t="shared" si="10"/>
        <v>74657.627999999997</v>
      </c>
      <c r="H40" s="10">
        <f t="shared" si="10"/>
        <v>55589.149999999994</v>
      </c>
      <c r="I40" s="10">
        <f t="shared" si="10"/>
        <v>19068.478000000003</v>
      </c>
      <c r="J40" s="10">
        <f t="shared" si="10"/>
        <v>53290.559999999998</v>
      </c>
      <c r="K40" s="10">
        <f t="shared" si="10"/>
        <v>47399.32</v>
      </c>
      <c r="L40" s="10">
        <f t="shared" si="10"/>
        <v>8146.37</v>
      </c>
      <c r="M40" s="10">
        <f t="shared" si="10"/>
        <v>1600</v>
      </c>
      <c r="N40" s="11">
        <f t="shared" si="10"/>
        <v>701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20</v>
      </c>
      <c r="C41" s="10">
        <v>53492.85</v>
      </c>
      <c r="D41" s="10">
        <v>4731.7007041446795</v>
      </c>
      <c r="E41" s="10">
        <v>2008.4592958553201</v>
      </c>
      <c r="F41" s="10">
        <v>0</v>
      </c>
      <c r="G41" s="10">
        <v>46752.69</v>
      </c>
      <c r="H41" s="10">
        <v>40630.17</v>
      </c>
      <c r="I41" s="10">
        <v>6122.52</v>
      </c>
      <c r="J41" s="10">
        <v>39933.589999999997</v>
      </c>
      <c r="K41" s="10">
        <v>35330.85</v>
      </c>
      <c r="L41" s="10">
        <v>5130.33</v>
      </c>
      <c r="M41" s="12">
        <v>1600</v>
      </c>
      <c r="N41" s="11">
        <v>13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21</v>
      </c>
      <c r="C42" s="10">
        <v>28577.977999999999</v>
      </c>
      <c r="D42" s="10">
        <v>99.98</v>
      </c>
      <c r="E42" s="10">
        <v>573.05999999999995</v>
      </c>
      <c r="F42" s="10">
        <v>0</v>
      </c>
      <c r="G42" s="10">
        <v>27904.937999999998</v>
      </c>
      <c r="H42" s="10">
        <v>14958.98</v>
      </c>
      <c r="I42" s="10">
        <v>12945.958000000001</v>
      </c>
      <c r="J42" s="10">
        <v>13356.97</v>
      </c>
      <c r="K42" s="10">
        <v>12068.47</v>
      </c>
      <c r="L42" s="10">
        <v>3016.04</v>
      </c>
      <c r="M42" s="10">
        <v>0</v>
      </c>
      <c r="N42" s="11">
        <v>688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5">
      <c r="A44" s="13" t="s">
        <v>30</v>
      </c>
      <c r="B44" s="7"/>
      <c r="C44" s="10">
        <f t="shared" ref="C44:N44" si="11">SUM(C45:C46)</f>
        <v>37660</v>
      </c>
      <c r="D44" s="10">
        <f t="shared" si="11"/>
        <v>2181.65</v>
      </c>
      <c r="E44" s="10">
        <f t="shared" si="11"/>
        <v>1970</v>
      </c>
      <c r="F44" s="10">
        <f t="shared" si="11"/>
        <v>0</v>
      </c>
      <c r="G44" s="10">
        <f t="shared" si="11"/>
        <v>33508.35</v>
      </c>
      <c r="H44" s="10">
        <f t="shared" si="11"/>
        <v>28186</v>
      </c>
      <c r="I44" s="10">
        <f t="shared" si="11"/>
        <v>5322.35</v>
      </c>
      <c r="J44" s="10">
        <f t="shared" si="11"/>
        <v>24958</v>
      </c>
      <c r="K44" s="10">
        <f t="shared" si="11"/>
        <v>24262</v>
      </c>
      <c r="L44" s="10">
        <f t="shared" si="11"/>
        <v>225</v>
      </c>
      <c r="M44" s="10">
        <f t="shared" si="11"/>
        <v>1134</v>
      </c>
      <c r="N44" s="11">
        <f t="shared" si="11"/>
        <v>374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20</v>
      </c>
      <c r="C45" s="10">
        <v>11260</v>
      </c>
      <c r="D45" s="10">
        <v>348.65</v>
      </c>
      <c r="E45" s="10">
        <v>56</v>
      </c>
      <c r="F45" s="10">
        <v>0</v>
      </c>
      <c r="G45" s="10">
        <v>10855.35</v>
      </c>
      <c r="H45" s="10">
        <v>7762</v>
      </c>
      <c r="I45" s="10">
        <v>3093.35</v>
      </c>
      <c r="J45" s="10">
        <v>7006</v>
      </c>
      <c r="K45" s="10">
        <v>7269</v>
      </c>
      <c r="L45" s="10">
        <v>0</v>
      </c>
      <c r="M45" s="12">
        <v>484</v>
      </c>
      <c r="N45" s="11">
        <v>3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21</v>
      </c>
      <c r="C46" s="10">
        <v>26400</v>
      </c>
      <c r="D46" s="10">
        <v>1833</v>
      </c>
      <c r="E46" s="10">
        <v>1914</v>
      </c>
      <c r="F46" s="10">
        <v>0</v>
      </c>
      <c r="G46" s="10">
        <v>22653</v>
      </c>
      <c r="H46" s="10">
        <v>20424</v>
      </c>
      <c r="I46" s="10">
        <v>2229</v>
      </c>
      <c r="J46" s="10">
        <v>17952</v>
      </c>
      <c r="K46" s="10">
        <v>16993</v>
      </c>
      <c r="L46" s="10">
        <v>225</v>
      </c>
      <c r="M46" s="12">
        <v>650</v>
      </c>
      <c r="N46" s="11">
        <v>371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5">
      <c r="A48" s="13" t="s">
        <v>31</v>
      </c>
      <c r="B48" s="7"/>
      <c r="C48" s="10">
        <f t="shared" ref="C48:N48" si="12">SUM(C49:C50)</f>
        <v>54147.9</v>
      </c>
      <c r="D48" s="10">
        <f t="shared" si="12"/>
        <v>220</v>
      </c>
      <c r="E48" s="10">
        <f t="shared" si="12"/>
        <v>79</v>
      </c>
      <c r="F48" s="10">
        <f t="shared" si="12"/>
        <v>0</v>
      </c>
      <c r="G48" s="10">
        <f t="shared" si="12"/>
        <v>53848.9</v>
      </c>
      <c r="H48" s="10">
        <f t="shared" si="12"/>
        <v>42176.9</v>
      </c>
      <c r="I48" s="10">
        <f t="shared" si="12"/>
        <v>11672</v>
      </c>
      <c r="J48" s="10">
        <f t="shared" si="12"/>
        <v>37509.9</v>
      </c>
      <c r="K48" s="10">
        <f t="shared" si="12"/>
        <v>35688.9</v>
      </c>
      <c r="L48" s="10">
        <f t="shared" si="12"/>
        <v>0</v>
      </c>
      <c r="M48" s="10">
        <f t="shared" si="12"/>
        <v>6930</v>
      </c>
      <c r="N48" s="11">
        <f t="shared" si="12"/>
        <v>434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20</v>
      </c>
      <c r="C49" s="10">
        <v>20649</v>
      </c>
      <c r="D49" s="10">
        <v>0</v>
      </c>
      <c r="E49" s="10">
        <v>0</v>
      </c>
      <c r="F49" s="10">
        <v>0</v>
      </c>
      <c r="G49" s="10">
        <v>20649</v>
      </c>
      <c r="H49" s="10">
        <v>18963</v>
      </c>
      <c r="I49" s="10">
        <v>1686</v>
      </c>
      <c r="J49" s="10">
        <v>17581</v>
      </c>
      <c r="K49" s="10">
        <v>17457</v>
      </c>
      <c r="L49" s="10">
        <v>0</v>
      </c>
      <c r="M49" s="12">
        <v>5905</v>
      </c>
      <c r="N49" s="11">
        <v>19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21</v>
      </c>
      <c r="C50" s="10">
        <v>33498.9</v>
      </c>
      <c r="D50" s="10">
        <v>220</v>
      </c>
      <c r="E50" s="10">
        <v>79</v>
      </c>
      <c r="F50" s="10">
        <v>0</v>
      </c>
      <c r="G50" s="10">
        <v>33199.9</v>
      </c>
      <c r="H50" s="10">
        <v>23213.9</v>
      </c>
      <c r="I50" s="10">
        <v>9986</v>
      </c>
      <c r="J50" s="10">
        <v>19928.900000000001</v>
      </c>
      <c r="K50" s="10">
        <v>18231.900000000001</v>
      </c>
      <c r="L50" s="10">
        <v>0</v>
      </c>
      <c r="M50" s="12">
        <v>1025</v>
      </c>
      <c r="N50" s="11">
        <v>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5">
      <c r="A52" s="13" t="s">
        <v>32</v>
      </c>
      <c r="B52" s="7"/>
      <c r="C52" s="10">
        <f t="shared" ref="C52:N52" si="13">SUM(C53:C54)</f>
        <v>38540</v>
      </c>
      <c r="D52" s="10">
        <f t="shared" si="13"/>
        <v>652</v>
      </c>
      <c r="E52" s="10">
        <f t="shared" si="13"/>
        <v>506</v>
      </c>
      <c r="F52" s="10">
        <f t="shared" si="13"/>
        <v>0</v>
      </c>
      <c r="G52" s="10">
        <f t="shared" si="13"/>
        <v>37382</v>
      </c>
      <c r="H52" s="10">
        <f t="shared" si="13"/>
        <v>30029.9</v>
      </c>
      <c r="I52" s="10">
        <f t="shared" si="13"/>
        <v>7352.1</v>
      </c>
      <c r="J52" s="10">
        <f t="shared" si="13"/>
        <v>25913</v>
      </c>
      <c r="K52" s="10">
        <f t="shared" si="13"/>
        <v>25243</v>
      </c>
      <c r="L52" s="10">
        <f t="shared" si="13"/>
        <v>800</v>
      </c>
      <c r="M52" s="10">
        <f t="shared" si="13"/>
        <v>5691</v>
      </c>
      <c r="N52" s="11">
        <f t="shared" si="13"/>
        <v>274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20</v>
      </c>
      <c r="C53" s="10">
        <v>15162</v>
      </c>
      <c r="D53" s="10">
        <v>305</v>
      </c>
      <c r="E53" s="10">
        <v>193</v>
      </c>
      <c r="F53" s="10">
        <v>0</v>
      </c>
      <c r="G53" s="10">
        <v>14664</v>
      </c>
      <c r="H53" s="10">
        <v>13296.9</v>
      </c>
      <c r="I53" s="10">
        <v>1367.1</v>
      </c>
      <c r="J53" s="10">
        <v>11920</v>
      </c>
      <c r="K53" s="10">
        <v>11691</v>
      </c>
      <c r="L53" s="10">
        <v>0</v>
      </c>
      <c r="M53" s="12">
        <v>4241</v>
      </c>
      <c r="N53" s="11">
        <v>4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21</v>
      </c>
      <c r="C54" s="10">
        <v>23378</v>
      </c>
      <c r="D54" s="10">
        <v>347</v>
      </c>
      <c r="E54" s="10">
        <v>313</v>
      </c>
      <c r="F54" s="10">
        <v>0</v>
      </c>
      <c r="G54" s="10">
        <v>22718</v>
      </c>
      <c r="H54" s="10">
        <v>16733</v>
      </c>
      <c r="I54" s="10">
        <v>5985</v>
      </c>
      <c r="J54" s="10">
        <v>13993</v>
      </c>
      <c r="K54" s="10">
        <v>13552</v>
      </c>
      <c r="L54" s="10">
        <v>800</v>
      </c>
      <c r="M54" s="12">
        <v>1450</v>
      </c>
      <c r="N54" s="11">
        <v>270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5">
      <c r="A56" s="13" t="s">
        <v>33</v>
      </c>
      <c r="B56" s="7"/>
      <c r="C56" s="10">
        <f t="shared" ref="C56:N56" si="14">SUM(C57:C58)</f>
        <v>65555.569999999992</v>
      </c>
      <c r="D56" s="10">
        <f t="shared" si="14"/>
        <v>4207.3999999999996</v>
      </c>
      <c r="E56" s="10">
        <f t="shared" si="14"/>
        <v>2815.68</v>
      </c>
      <c r="F56" s="10">
        <f t="shared" si="14"/>
        <v>0</v>
      </c>
      <c r="G56" s="10">
        <f t="shared" si="14"/>
        <v>58532.49</v>
      </c>
      <c r="H56" s="10">
        <f t="shared" si="14"/>
        <v>39218.17</v>
      </c>
      <c r="I56" s="10">
        <f t="shared" si="14"/>
        <v>19314.32</v>
      </c>
      <c r="J56" s="10">
        <f t="shared" si="14"/>
        <v>35615.979999999996</v>
      </c>
      <c r="K56" s="10">
        <f t="shared" si="14"/>
        <v>34962.589999999997</v>
      </c>
      <c r="L56" s="10">
        <f t="shared" si="14"/>
        <v>3858.23</v>
      </c>
      <c r="M56" s="10">
        <f t="shared" si="14"/>
        <v>1312</v>
      </c>
      <c r="N56" s="11">
        <f t="shared" si="14"/>
        <v>244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20</v>
      </c>
      <c r="C57" s="10">
        <v>35013.519999999997</v>
      </c>
      <c r="D57" s="10">
        <v>3332.4</v>
      </c>
      <c r="E57" s="10">
        <v>2194.6799999999998</v>
      </c>
      <c r="F57" s="10">
        <v>0</v>
      </c>
      <c r="G57" s="10">
        <v>29486.44</v>
      </c>
      <c r="H57" s="10">
        <v>23799.17</v>
      </c>
      <c r="I57" s="10">
        <v>5687.27</v>
      </c>
      <c r="J57" s="10">
        <v>21857.98</v>
      </c>
      <c r="K57" s="10">
        <v>21584.59</v>
      </c>
      <c r="L57" s="10">
        <v>2345.23</v>
      </c>
      <c r="M57" s="12">
        <v>1312</v>
      </c>
      <c r="N57" s="11">
        <v>9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21</v>
      </c>
      <c r="C58" s="10">
        <v>30542.05</v>
      </c>
      <c r="D58" s="10">
        <v>875</v>
      </c>
      <c r="E58" s="10">
        <v>621</v>
      </c>
      <c r="F58" s="10">
        <v>0</v>
      </c>
      <c r="G58" s="10">
        <v>29046.05</v>
      </c>
      <c r="H58" s="10">
        <v>15419</v>
      </c>
      <c r="I58" s="10">
        <v>13627.05</v>
      </c>
      <c r="J58" s="10">
        <v>13758</v>
      </c>
      <c r="K58" s="10">
        <v>13378</v>
      </c>
      <c r="L58" s="10">
        <v>1513</v>
      </c>
      <c r="M58" s="10">
        <v>0</v>
      </c>
      <c r="N58" s="11">
        <v>235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5">
      <c r="A60" s="13" t="s">
        <v>34</v>
      </c>
      <c r="B60" s="7"/>
      <c r="C60" s="10">
        <f t="shared" ref="C60:N60" si="15">SUM(C61:C62)</f>
        <v>60388.19</v>
      </c>
      <c r="D60" s="10">
        <f t="shared" si="15"/>
        <v>1973.31</v>
      </c>
      <c r="E60" s="10">
        <f t="shared" si="15"/>
        <v>313.69</v>
      </c>
      <c r="F60" s="10">
        <f t="shared" si="15"/>
        <v>0</v>
      </c>
      <c r="G60" s="10">
        <f t="shared" si="15"/>
        <v>58101.19</v>
      </c>
      <c r="H60" s="10">
        <f t="shared" si="15"/>
        <v>46540.490000000005</v>
      </c>
      <c r="I60" s="10">
        <f t="shared" si="15"/>
        <v>11560.7</v>
      </c>
      <c r="J60" s="10">
        <f t="shared" si="15"/>
        <v>43277.990000000005</v>
      </c>
      <c r="K60" s="10">
        <f t="shared" si="15"/>
        <v>42896.25</v>
      </c>
      <c r="L60" s="10">
        <f t="shared" si="15"/>
        <v>0</v>
      </c>
      <c r="M60" s="10">
        <f t="shared" si="15"/>
        <v>5319.7</v>
      </c>
      <c r="N60" s="11">
        <f t="shared" si="15"/>
        <v>128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20</v>
      </c>
      <c r="C61" s="10">
        <v>37363.19</v>
      </c>
      <c r="D61" s="10">
        <v>1963.31</v>
      </c>
      <c r="E61" s="10">
        <v>313.69</v>
      </c>
      <c r="F61" s="10">
        <v>0</v>
      </c>
      <c r="G61" s="10">
        <v>35086.19</v>
      </c>
      <c r="H61" s="10">
        <v>32053.49</v>
      </c>
      <c r="I61" s="10">
        <v>3032.7</v>
      </c>
      <c r="J61" s="10">
        <v>29947.99</v>
      </c>
      <c r="K61" s="10">
        <v>29803.25</v>
      </c>
      <c r="L61" s="10">
        <v>0</v>
      </c>
      <c r="M61" s="12">
        <v>3372.7</v>
      </c>
      <c r="N61" s="11">
        <v>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21</v>
      </c>
      <c r="C62" s="10">
        <v>23025</v>
      </c>
      <c r="D62" s="10">
        <v>10</v>
      </c>
      <c r="E62" s="10">
        <v>0</v>
      </c>
      <c r="F62" s="10">
        <v>0</v>
      </c>
      <c r="G62" s="10">
        <v>23015</v>
      </c>
      <c r="H62" s="10">
        <v>14487</v>
      </c>
      <c r="I62" s="10">
        <v>8528</v>
      </c>
      <c r="J62" s="10">
        <v>13330</v>
      </c>
      <c r="K62" s="10">
        <v>13093</v>
      </c>
      <c r="L62" s="10">
        <v>0</v>
      </c>
      <c r="M62" s="12">
        <v>1947</v>
      </c>
      <c r="N62" s="11">
        <v>119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5">
      <c r="A64" s="13" t="s">
        <v>35</v>
      </c>
      <c r="B64" s="7"/>
      <c r="C64" s="10">
        <f t="shared" ref="C64:N64" si="16">SUM(C65:C66)</f>
        <v>127977.5233333333</v>
      </c>
      <c r="D64" s="10">
        <f t="shared" si="16"/>
        <v>4882.58</v>
      </c>
      <c r="E64" s="10">
        <f t="shared" si="16"/>
        <v>2803.29</v>
      </c>
      <c r="F64" s="10">
        <f t="shared" si="16"/>
        <v>0</v>
      </c>
      <c r="G64" s="10">
        <f t="shared" si="16"/>
        <v>120291.65333333329</v>
      </c>
      <c r="H64" s="10">
        <f t="shared" si="16"/>
        <v>104787.9933333333</v>
      </c>
      <c r="I64" s="10">
        <f t="shared" si="16"/>
        <v>15503.66</v>
      </c>
      <c r="J64" s="10">
        <f t="shared" si="16"/>
        <v>88766.18</v>
      </c>
      <c r="K64" s="10">
        <f t="shared" si="16"/>
        <v>88039.1</v>
      </c>
      <c r="L64" s="10">
        <f t="shared" si="16"/>
        <v>12519.050000000001</v>
      </c>
      <c r="M64" s="10">
        <f t="shared" si="16"/>
        <v>151</v>
      </c>
      <c r="N64" s="11">
        <f t="shared" si="16"/>
        <v>298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20</v>
      </c>
      <c r="C65" s="10">
        <v>84793.493333333303</v>
      </c>
      <c r="D65" s="10">
        <v>4387.83</v>
      </c>
      <c r="E65" s="10">
        <v>1080.77</v>
      </c>
      <c r="F65" s="10">
        <v>0</v>
      </c>
      <c r="G65" s="10">
        <v>79324.893333333297</v>
      </c>
      <c r="H65" s="10">
        <v>70743.023333333302</v>
      </c>
      <c r="I65" s="10">
        <v>8581.8700000000008</v>
      </c>
      <c r="J65" s="10">
        <v>61104.49</v>
      </c>
      <c r="K65" s="10">
        <v>61243.21</v>
      </c>
      <c r="L65" s="10">
        <v>10605.95</v>
      </c>
      <c r="M65" s="10">
        <v>0</v>
      </c>
      <c r="N65" s="11">
        <v>18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21</v>
      </c>
      <c r="C66" s="10">
        <v>43184.03</v>
      </c>
      <c r="D66" s="10">
        <v>494.75</v>
      </c>
      <c r="E66" s="10">
        <v>1722.52</v>
      </c>
      <c r="F66" s="10">
        <v>0</v>
      </c>
      <c r="G66" s="10">
        <v>40966.76</v>
      </c>
      <c r="H66" s="10">
        <v>34044.97</v>
      </c>
      <c r="I66" s="10">
        <v>6921.79</v>
      </c>
      <c r="J66" s="10">
        <v>27661.69</v>
      </c>
      <c r="K66" s="10">
        <v>26795.89</v>
      </c>
      <c r="L66" s="10">
        <v>1913.1</v>
      </c>
      <c r="M66" s="12">
        <v>151</v>
      </c>
      <c r="N66" s="11">
        <v>280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36</v>
      </c>
      <c r="B68" s="7"/>
      <c r="C68" s="10">
        <f t="shared" ref="C68:N68" si="17">SUM(C69:C70)</f>
        <v>52426</v>
      </c>
      <c r="D68" s="10">
        <f t="shared" si="17"/>
        <v>701</v>
      </c>
      <c r="E68" s="10">
        <f t="shared" si="17"/>
        <v>2397.25</v>
      </c>
      <c r="F68" s="10">
        <f t="shared" si="17"/>
        <v>0</v>
      </c>
      <c r="G68" s="10">
        <f t="shared" si="17"/>
        <v>49327.75</v>
      </c>
      <c r="H68" s="10">
        <f t="shared" si="17"/>
        <v>30481.989999999998</v>
      </c>
      <c r="I68" s="10">
        <f t="shared" si="17"/>
        <v>18845.760000000002</v>
      </c>
      <c r="J68" s="10">
        <f t="shared" si="17"/>
        <v>26825.08</v>
      </c>
      <c r="K68" s="10">
        <f t="shared" si="17"/>
        <v>25747.1</v>
      </c>
      <c r="L68" s="10">
        <f t="shared" si="17"/>
        <v>0</v>
      </c>
      <c r="M68" s="10">
        <f t="shared" si="17"/>
        <v>1270.8</v>
      </c>
      <c r="N68" s="11">
        <f t="shared" si="17"/>
        <v>221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28694</v>
      </c>
      <c r="D69" s="10">
        <v>363</v>
      </c>
      <c r="E69" s="10">
        <v>2013.25</v>
      </c>
      <c r="F69" s="10">
        <v>0</v>
      </c>
      <c r="G69" s="10">
        <v>26317.75</v>
      </c>
      <c r="H69" s="10">
        <v>19637</v>
      </c>
      <c r="I69" s="10">
        <v>6680.75</v>
      </c>
      <c r="J69" s="10">
        <v>17536.09</v>
      </c>
      <c r="K69" s="10">
        <v>17914.11</v>
      </c>
      <c r="L69" s="10">
        <v>0</v>
      </c>
      <c r="M69" s="12">
        <v>1210.8</v>
      </c>
      <c r="N69" s="11">
        <v>8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23732</v>
      </c>
      <c r="D70" s="10">
        <v>338</v>
      </c>
      <c r="E70" s="10">
        <v>384</v>
      </c>
      <c r="F70" s="10">
        <v>0</v>
      </c>
      <c r="G70" s="10">
        <v>23010</v>
      </c>
      <c r="H70" s="10">
        <v>10844.99</v>
      </c>
      <c r="I70" s="10">
        <v>12165.01</v>
      </c>
      <c r="J70" s="10">
        <v>9288.99</v>
      </c>
      <c r="K70" s="10">
        <v>7832.99</v>
      </c>
      <c r="L70" s="10">
        <v>0</v>
      </c>
      <c r="M70" s="10">
        <v>60</v>
      </c>
      <c r="N70" s="11">
        <v>213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1" t="s">
        <v>37</v>
      </c>
      <c r="B72" s="7"/>
      <c r="C72" s="10">
        <f t="shared" ref="C72:N72" si="18">SUM(C73:C74)</f>
        <v>97922.05</v>
      </c>
      <c r="D72" s="10">
        <f t="shared" si="18"/>
        <v>5378.317</v>
      </c>
      <c r="E72" s="10">
        <f t="shared" si="18"/>
        <v>7367.63</v>
      </c>
      <c r="F72" s="10">
        <f t="shared" si="18"/>
        <v>0</v>
      </c>
      <c r="G72" s="10">
        <f t="shared" si="18"/>
        <v>85176.103000000003</v>
      </c>
      <c r="H72" s="10">
        <f t="shared" si="18"/>
        <v>82838.922999999995</v>
      </c>
      <c r="I72" s="10">
        <f t="shared" si="18"/>
        <v>2337.1799999999998</v>
      </c>
      <c r="J72" s="10">
        <f t="shared" si="18"/>
        <v>79815.482999999993</v>
      </c>
      <c r="K72" s="10">
        <f t="shared" si="18"/>
        <v>79432.266788450099</v>
      </c>
      <c r="L72" s="10">
        <f t="shared" si="18"/>
        <v>7017</v>
      </c>
      <c r="M72" s="10">
        <f t="shared" si="18"/>
        <v>20596</v>
      </c>
      <c r="N72" s="11">
        <f t="shared" si="18"/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1"/>
      <c r="B73" s="7" t="s">
        <v>20</v>
      </c>
      <c r="C73" s="10">
        <v>97922.05</v>
      </c>
      <c r="D73" s="10">
        <v>5378.317</v>
      </c>
      <c r="E73" s="10">
        <v>7367.63</v>
      </c>
      <c r="F73" s="10">
        <v>0</v>
      </c>
      <c r="G73" s="10">
        <v>85176.103000000003</v>
      </c>
      <c r="H73" s="10">
        <v>82838.922999999995</v>
      </c>
      <c r="I73" s="10">
        <v>2337.1799999999998</v>
      </c>
      <c r="J73" s="10">
        <v>79815.482999999993</v>
      </c>
      <c r="K73" s="10">
        <v>79432.266788450099</v>
      </c>
      <c r="L73" s="10">
        <v>7017</v>
      </c>
      <c r="M73" s="12">
        <v>20596</v>
      </c>
      <c r="N73" s="11">
        <v>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 t="s">
        <v>21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">
      <c r="A75" s="7"/>
      <c r="B75" s="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1" t="s">
        <v>38</v>
      </c>
      <c r="B76" s="7"/>
      <c r="C76" s="10">
        <f t="shared" ref="C76:N76" si="19">SUM(C77:C78)</f>
        <v>120713.71</v>
      </c>
      <c r="D76" s="10">
        <f t="shared" si="19"/>
        <v>2044.529765</v>
      </c>
      <c r="E76" s="10">
        <f t="shared" si="19"/>
        <v>700.40550900000096</v>
      </c>
      <c r="F76" s="10">
        <f t="shared" si="19"/>
        <v>0</v>
      </c>
      <c r="G76" s="10">
        <f t="shared" si="19"/>
        <v>117968.774726</v>
      </c>
      <c r="H76" s="10">
        <f t="shared" si="19"/>
        <v>113771.509426</v>
      </c>
      <c r="I76" s="10">
        <f t="shared" si="19"/>
        <v>4197.2653</v>
      </c>
      <c r="J76" s="10">
        <f t="shared" si="19"/>
        <v>107884.959191</v>
      </c>
      <c r="K76" s="10">
        <f t="shared" si="19"/>
        <v>110741.19960000001</v>
      </c>
      <c r="L76" s="10">
        <f t="shared" si="19"/>
        <v>7204.04</v>
      </c>
      <c r="M76" s="10">
        <f t="shared" si="19"/>
        <v>31556</v>
      </c>
      <c r="N76" s="11">
        <f t="shared" si="19"/>
        <v>15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20</v>
      </c>
      <c r="C77" s="10">
        <v>120713.71</v>
      </c>
      <c r="D77" s="10">
        <v>2044.529765</v>
      </c>
      <c r="E77" s="10">
        <v>700.40550900000096</v>
      </c>
      <c r="F77" s="10">
        <v>0</v>
      </c>
      <c r="G77" s="10">
        <v>117968.774726</v>
      </c>
      <c r="H77" s="10">
        <v>113771.509426</v>
      </c>
      <c r="I77" s="10">
        <v>4197.2653</v>
      </c>
      <c r="J77" s="10">
        <v>107884.959191</v>
      </c>
      <c r="K77" s="10">
        <v>110741.19960000001</v>
      </c>
      <c r="L77" s="10">
        <v>7204.04</v>
      </c>
      <c r="M77" s="12">
        <v>31556</v>
      </c>
      <c r="N77" s="11">
        <v>15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14"/>
      <c r="B78" s="14" t="s">
        <v>21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16" t="s">
        <v>39</v>
      </c>
      <c r="B79" s="7"/>
      <c r="C79" s="17"/>
      <c r="D79" s="17"/>
      <c r="E79" s="17"/>
      <c r="F79" s="17"/>
      <c r="G79" s="17"/>
      <c r="H79" s="17"/>
      <c r="I79" s="17"/>
      <c r="J79" s="18"/>
      <c r="K79" s="17"/>
      <c r="L79" s="17"/>
      <c r="M79" s="17"/>
      <c r="N79" s="19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20" t="s">
        <v>40</v>
      </c>
      <c r="B80" s="7"/>
      <c r="C80" s="19"/>
      <c r="D80" s="19"/>
      <c r="E80" s="19"/>
      <c r="F80" s="19"/>
      <c r="G80" s="21"/>
      <c r="H80" s="21"/>
      <c r="I80" s="21"/>
      <c r="J80" s="21"/>
      <c r="K80" s="19"/>
      <c r="L80" s="19"/>
      <c r="M80" s="19"/>
      <c r="N80" s="2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 t="s">
        <v>41</v>
      </c>
      <c r="B81" s="19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ht="16.5" customHeight="1" x14ac:dyDescent="0.2">
      <c r="A82" s="7" t="s">
        <v>42</v>
      </c>
      <c r="B82" s="19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ht="16.5" customHeight="1" x14ac:dyDescent="0.2">
      <c r="A83" s="7" t="s">
        <v>43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22"/>
    </row>
    <row r="84" spans="1:31" ht="16.5" customHeight="1" x14ac:dyDescent="0.2">
      <c r="A84" s="7" t="s">
        <v>44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22"/>
    </row>
    <row r="85" spans="1:31" ht="16.5" customHeight="1" x14ac:dyDescent="0.2">
      <c r="A85" s="23" t="s">
        <v>45</v>
      </c>
      <c r="B85" s="7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7" t="s">
        <v>46</v>
      </c>
      <c r="B86" s="2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ht="16.5" customHeight="1" x14ac:dyDescent="0.2">
      <c r="A87" s="22"/>
      <c r="B87" s="2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ht="16.5" customHeight="1" x14ac:dyDescent="0.2">
      <c r="A88" s="22"/>
      <c r="B88" s="22"/>
      <c r="C88" s="22"/>
      <c r="D88" s="22"/>
      <c r="E88" s="22"/>
      <c r="F88" s="19"/>
      <c r="G88" s="19"/>
      <c r="H88" s="19"/>
      <c r="I88" s="19"/>
      <c r="J88" s="19"/>
      <c r="K88" s="19"/>
      <c r="L88" s="19"/>
      <c r="M88" s="19"/>
      <c r="N88" s="19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22"/>
      <c r="B89" s="22"/>
      <c r="C89" s="22"/>
      <c r="D89" s="22"/>
      <c r="E89" s="22"/>
      <c r="F89" s="19"/>
      <c r="G89" s="19"/>
      <c r="H89" s="19"/>
      <c r="I89" s="19"/>
      <c r="J89" s="19"/>
      <c r="K89" s="19"/>
      <c r="L89" s="19"/>
      <c r="M89" s="19"/>
      <c r="N89" s="19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22"/>
      <c r="B90" s="2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ht="16.5" customHeight="1" x14ac:dyDescent="0.2">
      <c r="A91" s="22"/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6.5" customHeight="1" x14ac:dyDescent="0.2">
      <c r="A92" s="22"/>
      <c r="B92" s="2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16.5" customHeight="1" x14ac:dyDescent="0.2">
      <c r="A93" s="22"/>
      <c r="B93" s="2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ht="16.5" customHeight="1" x14ac:dyDescent="0.2">
      <c r="A94" s="22"/>
      <c r="B94" s="2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6.5" customHeight="1" x14ac:dyDescent="0.2">
      <c r="A95" s="22"/>
      <c r="B95" s="22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16.5" customHeight="1" x14ac:dyDescent="0.2">
      <c r="A96" s="22"/>
      <c r="B96" s="2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ht="16.5" customHeight="1" x14ac:dyDescent="0.2">
      <c r="A97" s="22"/>
      <c r="B97" s="22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ht="16.5" customHeight="1" x14ac:dyDescent="0.2">
      <c r="A98" s="22"/>
      <c r="B98" s="2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16.5" customHeight="1" x14ac:dyDescent="0.2">
      <c r="A99" s="22"/>
      <c r="B99" s="2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ht="16.5" customHeight="1" x14ac:dyDescent="0.2">
      <c r="A100" s="22"/>
      <c r="B100" s="2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ht="16.5" customHeight="1" x14ac:dyDescent="0.2">
      <c r="A101" s="22"/>
      <c r="B101" s="2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6.5" customHeight="1" x14ac:dyDescent="0.2">
      <c r="A102" s="22"/>
      <c r="B102" s="2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6.5" customHeight="1" x14ac:dyDescent="0.2">
      <c r="A103" s="22"/>
      <c r="B103" s="2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6.5" customHeight="1" x14ac:dyDescent="0.2">
      <c r="A104" s="22"/>
      <c r="B104" s="2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71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72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SUM(C9:C14)</f>
        <v>1693417.1110140004</v>
      </c>
      <c r="D8" s="8">
        <f t="shared" si="0"/>
        <v>63669.512776999996</v>
      </c>
      <c r="E8" s="8">
        <f t="shared" si="0"/>
        <v>103349.193969</v>
      </c>
      <c r="F8" s="8">
        <f t="shared" si="0"/>
        <v>59871.828499999996</v>
      </c>
      <c r="G8" s="8">
        <f t="shared" si="0"/>
        <v>1466526.5743679998</v>
      </c>
      <c r="H8" s="8">
        <f t="shared" si="0"/>
        <v>1306500.2302999999</v>
      </c>
      <c r="I8" s="8">
        <f t="shared" si="0"/>
        <v>160026.334367</v>
      </c>
      <c r="J8" s="8">
        <f t="shared" si="0"/>
        <v>1231191.6475000002</v>
      </c>
      <c r="K8" s="8">
        <f t="shared" si="0"/>
        <v>1189805.5142999999</v>
      </c>
      <c r="L8" s="8">
        <f t="shared" si="0"/>
        <v>71659.724199999997</v>
      </c>
      <c r="M8" s="8">
        <f t="shared" si="0"/>
        <v>36336.3917</v>
      </c>
      <c r="N8" s="9">
        <f t="shared" si="0"/>
        <v>10663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SUM(C17,C22,C29,C33,C40,C47,C51,C57,C62,C69,C76,C82,C88,C95,C102,C108,C112)</f>
        <v>929291.37401399994</v>
      </c>
      <c r="D9" s="10">
        <f t="shared" si="1"/>
        <v>46268.606576999999</v>
      </c>
      <c r="E9" s="10">
        <f t="shared" si="1"/>
        <v>45578.061868999997</v>
      </c>
      <c r="F9" s="10">
        <f t="shared" si="1"/>
        <v>10505.953300000001</v>
      </c>
      <c r="G9" s="10">
        <f t="shared" si="1"/>
        <v>826938.7468679999</v>
      </c>
      <c r="H9" s="10">
        <f t="shared" si="1"/>
        <v>779924.28359999997</v>
      </c>
      <c r="I9" s="10">
        <f t="shared" si="1"/>
        <v>47014.457566999998</v>
      </c>
      <c r="J9" s="10">
        <f t="shared" si="1"/>
        <v>739587.8576000001</v>
      </c>
      <c r="K9" s="10">
        <f t="shared" si="1"/>
        <v>723927.42079999996</v>
      </c>
      <c r="L9" s="10">
        <f t="shared" si="1"/>
        <v>51766.6086</v>
      </c>
      <c r="M9" s="10">
        <f t="shared" si="1"/>
        <v>36336.3917</v>
      </c>
      <c r="N9" s="11">
        <f t="shared" si="1"/>
        <v>257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SUM(C18,C23,C30,C34,C41,C48,C52,C58,C63,C70,C77,C83,C89,C96,C103,C109,C115)</f>
        <v>716880.15700000012</v>
      </c>
      <c r="D10" s="10">
        <f t="shared" si="2"/>
        <v>17390.906200000001</v>
      </c>
      <c r="E10" s="10">
        <f t="shared" si="2"/>
        <v>57750.802100000001</v>
      </c>
      <c r="F10" s="10">
        <f t="shared" si="2"/>
        <v>11548.905199999999</v>
      </c>
      <c r="G10" s="10">
        <f t="shared" si="2"/>
        <v>630189.54749999999</v>
      </c>
      <c r="H10" s="10">
        <f t="shared" si="2"/>
        <v>518112.33670000004</v>
      </c>
      <c r="I10" s="10">
        <f t="shared" si="2"/>
        <v>112077.2068</v>
      </c>
      <c r="J10" s="10">
        <f t="shared" si="2"/>
        <v>485890.66989999998</v>
      </c>
      <c r="K10" s="10">
        <f t="shared" si="2"/>
        <v>460681.10350000003</v>
      </c>
      <c r="L10" s="10">
        <f t="shared" si="2"/>
        <v>19893.115600000001</v>
      </c>
      <c r="M10" s="10">
        <f t="shared" si="2"/>
        <v>0</v>
      </c>
      <c r="N10" s="11">
        <f t="shared" si="2"/>
        <v>10144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 t="s">
        <v>59</v>
      </c>
      <c r="C11" s="10">
        <f t="shared" ref="C11:N11" si="3">SUM(C19,C24,C35,C42,C59,C64,C71,C78,C84,C90,C97,C113)</f>
        <v>24080.36</v>
      </c>
      <c r="D11" s="10">
        <f t="shared" si="3"/>
        <v>0</v>
      </c>
      <c r="E11" s="10">
        <f t="shared" si="3"/>
        <v>0</v>
      </c>
      <c r="F11" s="10">
        <f t="shared" si="3"/>
        <v>19109.309999999998</v>
      </c>
      <c r="G11" s="10">
        <f t="shared" si="3"/>
        <v>4971.0499999999993</v>
      </c>
      <c r="H11" s="10">
        <f t="shared" si="3"/>
        <v>4269.1999999999989</v>
      </c>
      <c r="I11" s="10">
        <f t="shared" si="3"/>
        <v>701.85</v>
      </c>
      <c r="J11" s="10">
        <f t="shared" si="3"/>
        <v>2402.3500000000004</v>
      </c>
      <c r="K11" s="10">
        <f t="shared" si="3"/>
        <v>2182.6999999999998</v>
      </c>
      <c r="L11" s="10">
        <f t="shared" si="3"/>
        <v>0</v>
      </c>
      <c r="M11" s="10">
        <f t="shared" si="3"/>
        <v>0</v>
      </c>
      <c r="N11" s="11">
        <f t="shared" si="3"/>
        <v>17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7"/>
      <c r="B12" s="7" t="s">
        <v>60</v>
      </c>
      <c r="C12" s="10">
        <f t="shared" ref="C12:N12" si="4">SUM(C25,C36,C43,C53,C65,C72,C79,C85,C91,C98,C104,C116)</f>
        <v>17456.84</v>
      </c>
      <c r="D12" s="10">
        <f t="shared" si="4"/>
        <v>10</v>
      </c>
      <c r="E12" s="10">
        <f t="shared" si="4"/>
        <v>20.329999999999998</v>
      </c>
      <c r="F12" s="10">
        <f t="shared" si="4"/>
        <v>13948.25</v>
      </c>
      <c r="G12" s="10">
        <f t="shared" si="4"/>
        <v>3478.26</v>
      </c>
      <c r="H12" s="10">
        <f t="shared" si="4"/>
        <v>3267.26</v>
      </c>
      <c r="I12" s="10">
        <f t="shared" si="4"/>
        <v>211</v>
      </c>
      <c r="J12" s="10">
        <f t="shared" si="4"/>
        <v>2994.29</v>
      </c>
      <c r="K12" s="10">
        <f t="shared" si="4"/>
        <v>2786.79</v>
      </c>
      <c r="L12" s="10">
        <f t="shared" si="4"/>
        <v>0</v>
      </c>
      <c r="M12" s="10">
        <f t="shared" si="4"/>
        <v>0</v>
      </c>
      <c r="N12" s="11">
        <f t="shared" si="4"/>
        <v>141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73</v>
      </c>
      <c r="C13" s="10">
        <f t="shared" ref="C13:N13" si="5">SUM(C105)</f>
        <v>2282.06</v>
      </c>
      <c r="D13" s="10">
        <f t="shared" si="5"/>
        <v>0</v>
      </c>
      <c r="E13" s="10">
        <f t="shared" si="5"/>
        <v>0</v>
      </c>
      <c r="F13" s="10">
        <f t="shared" si="5"/>
        <v>2282.06</v>
      </c>
      <c r="G13" s="10">
        <f t="shared" si="5"/>
        <v>0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10">
        <f t="shared" si="5"/>
        <v>0</v>
      </c>
      <c r="L13" s="10">
        <f t="shared" si="5"/>
        <v>0</v>
      </c>
      <c r="M13" s="10">
        <f t="shared" si="5"/>
        <v>0</v>
      </c>
      <c r="N13" s="11">
        <f t="shared" si="5"/>
        <v>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 t="s">
        <v>69</v>
      </c>
      <c r="C14" s="10">
        <f t="shared" ref="C14:N14" si="6">SUM(C26,C37,C44,C54,C66,C73,C92,C99)</f>
        <v>3426.3199999999997</v>
      </c>
      <c r="D14" s="10">
        <f t="shared" si="6"/>
        <v>0</v>
      </c>
      <c r="E14" s="10">
        <f t="shared" si="6"/>
        <v>0</v>
      </c>
      <c r="F14" s="10">
        <f t="shared" si="6"/>
        <v>2477.3500000000004</v>
      </c>
      <c r="G14" s="10">
        <f t="shared" si="6"/>
        <v>948.96999999999991</v>
      </c>
      <c r="H14" s="10">
        <f t="shared" si="6"/>
        <v>927.15</v>
      </c>
      <c r="I14" s="10">
        <f t="shared" si="6"/>
        <v>21.82</v>
      </c>
      <c r="J14" s="10">
        <f t="shared" si="6"/>
        <v>316.48</v>
      </c>
      <c r="K14" s="10">
        <f t="shared" si="6"/>
        <v>227.5</v>
      </c>
      <c r="L14" s="10">
        <f t="shared" si="6"/>
        <v>0</v>
      </c>
      <c r="M14" s="10">
        <f t="shared" si="6"/>
        <v>0</v>
      </c>
      <c r="N14" s="11">
        <f t="shared" si="6"/>
        <v>103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">
      <c r="A16" s="1" t="s">
        <v>22</v>
      </c>
      <c r="B16" s="7"/>
      <c r="C16" s="10">
        <f t="shared" ref="C16:N16" si="7">SUM(C17:C19)</f>
        <v>89962.58</v>
      </c>
      <c r="D16" s="10">
        <f t="shared" si="7"/>
        <v>2819.1259</v>
      </c>
      <c r="E16" s="10">
        <f t="shared" si="7"/>
        <v>3209.7669000000001</v>
      </c>
      <c r="F16" s="10">
        <f t="shared" si="7"/>
        <v>2737.9</v>
      </c>
      <c r="G16" s="10">
        <f t="shared" si="7"/>
        <v>81195.787199999992</v>
      </c>
      <c r="H16" s="10">
        <f t="shared" si="7"/>
        <v>63647.451000000001</v>
      </c>
      <c r="I16" s="10">
        <f t="shared" si="7"/>
        <v>17548.336199999998</v>
      </c>
      <c r="J16" s="10">
        <f t="shared" si="7"/>
        <v>62290.282000000007</v>
      </c>
      <c r="K16" s="10">
        <f t="shared" si="7"/>
        <v>61120.032999999996</v>
      </c>
      <c r="L16" s="10">
        <f t="shared" si="7"/>
        <v>4665</v>
      </c>
      <c r="M16" s="10">
        <f t="shared" si="7"/>
        <v>0</v>
      </c>
      <c r="N16" s="11">
        <f t="shared" si="7"/>
        <v>2370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20</v>
      </c>
      <c r="C17" s="10">
        <v>29756.85</v>
      </c>
      <c r="D17" s="10">
        <v>2110.3559</v>
      </c>
      <c r="E17" s="10">
        <v>945.69</v>
      </c>
      <c r="F17" s="10">
        <v>0</v>
      </c>
      <c r="G17" s="10">
        <v>26700.804100000001</v>
      </c>
      <c r="H17" s="10">
        <v>21464.378000000001</v>
      </c>
      <c r="I17" s="10">
        <v>5236.4260999999997</v>
      </c>
      <c r="J17" s="10">
        <v>19599.999</v>
      </c>
      <c r="K17" s="10">
        <v>20288.259999999998</v>
      </c>
      <c r="L17" s="10">
        <v>0</v>
      </c>
      <c r="M17" s="12">
        <v>0</v>
      </c>
      <c r="N17" s="11">
        <v>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21</v>
      </c>
      <c r="C18" s="10">
        <v>58573.73</v>
      </c>
      <c r="D18" s="10">
        <v>708.77</v>
      </c>
      <c r="E18" s="10">
        <v>2264.0769</v>
      </c>
      <c r="F18" s="10">
        <v>1105.9000000000001</v>
      </c>
      <c r="G18" s="10">
        <v>54494.983099999998</v>
      </c>
      <c r="H18" s="10">
        <v>42183.072999999997</v>
      </c>
      <c r="I18" s="10">
        <v>12311.910099999999</v>
      </c>
      <c r="J18" s="10">
        <v>42690.283000000003</v>
      </c>
      <c r="K18" s="10">
        <v>40831.773000000001</v>
      </c>
      <c r="L18" s="10">
        <v>4665</v>
      </c>
      <c r="M18" s="10">
        <v>0</v>
      </c>
      <c r="N18" s="11">
        <v>2364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 t="s">
        <v>59</v>
      </c>
      <c r="C19" s="10">
        <v>1632</v>
      </c>
      <c r="D19" s="10">
        <v>0</v>
      </c>
      <c r="E19" s="10">
        <v>0</v>
      </c>
      <c r="F19" s="10">
        <v>1632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>
        <v>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">
      <c r="A20" s="7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5">
      <c r="A21" s="13" t="s">
        <v>23</v>
      </c>
      <c r="B21" s="7"/>
      <c r="C21" s="10">
        <f t="shared" ref="C21:N21" si="8">SUM(C22:C26)</f>
        <v>144589.59</v>
      </c>
      <c r="D21" s="10">
        <f t="shared" si="8"/>
        <v>1818.81</v>
      </c>
      <c r="E21" s="10">
        <f t="shared" si="8"/>
        <v>11963.6</v>
      </c>
      <c r="F21" s="10">
        <f t="shared" si="8"/>
        <v>2329.5</v>
      </c>
      <c r="G21" s="10">
        <f t="shared" si="8"/>
        <v>128477.68</v>
      </c>
      <c r="H21" s="10">
        <f t="shared" si="8"/>
        <v>113722.70999999999</v>
      </c>
      <c r="I21" s="10">
        <f t="shared" si="8"/>
        <v>14754.97</v>
      </c>
      <c r="J21" s="10">
        <f t="shared" si="8"/>
        <v>111775.421</v>
      </c>
      <c r="K21" s="10">
        <f t="shared" si="8"/>
        <v>88620.736000000004</v>
      </c>
      <c r="L21" s="10">
        <f t="shared" si="8"/>
        <v>11526.468999999999</v>
      </c>
      <c r="M21" s="10">
        <f t="shared" si="8"/>
        <v>0</v>
      </c>
      <c r="N21" s="11">
        <f t="shared" si="8"/>
        <v>1173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20</v>
      </c>
      <c r="C22" s="10">
        <v>73568.44</v>
      </c>
      <c r="D22" s="10">
        <v>1374.67</v>
      </c>
      <c r="E22" s="10">
        <v>9233.2800000000007</v>
      </c>
      <c r="F22" s="10">
        <v>602</v>
      </c>
      <c r="G22" s="10">
        <v>62358.49</v>
      </c>
      <c r="H22" s="10">
        <v>58425.599999999999</v>
      </c>
      <c r="I22" s="10">
        <v>3932.89</v>
      </c>
      <c r="J22" s="10">
        <v>58238.951000000001</v>
      </c>
      <c r="K22" s="10">
        <v>51507.946000000004</v>
      </c>
      <c r="L22" s="10">
        <v>8233.4689999999991</v>
      </c>
      <c r="M22" s="10">
        <v>0</v>
      </c>
      <c r="N22" s="11">
        <v>28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 t="s">
        <v>21</v>
      </c>
      <c r="C23" s="10">
        <v>70096.149999999994</v>
      </c>
      <c r="D23" s="10">
        <v>444.14</v>
      </c>
      <c r="E23" s="10">
        <v>2730.32</v>
      </c>
      <c r="F23" s="10">
        <v>802.5</v>
      </c>
      <c r="G23" s="10">
        <v>66119.19</v>
      </c>
      <c r="H23" s="10">
        <v>55297.11</v>
      </c>
      <c r="I23" s="10">
        <v>10822.08</v>
      </c>
      <c r="J23" s="10">
        <v>53536.47</v>
      </c>
      <c r="K23" s="10">
        <v>37112.79</v>
      </c>
      <c r="L23" s="10">
        <v>3293</v>
      </c>
      <c r="M23" s="12">
        <v>0</v>
      </c>
      <c r="N23" s="11">
        <v>1143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">
      <c r="A24" s="7"/>
      <c r="B24" s="7" t="s">
        <v>59</v>
      </c>
      <c r="C24" s="10">
        <v>845</v>
      </c>
      <c r="D24" s="10">
        <v>0</v>
      </c>
      <c r="E24" s="10">
        <v>0</v>
      </c>
      <c r="F24" s="10">
        <v>845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2">
        <v>0</v>
      </c>
      <c r="N24" s="11">
        <v>1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 t="s">
        <v>60</v>
      </c>
      <c r="C25" s="10">
        <v>10</v>
      </c>
      <c r="D25" s="10">
        <v>0</v>
      </c>
      <c r="E25" s="10">
        <v>0</v>
      </c>
      <c r="F25" s="10">
        <v>10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2">
        <v>0</v>
      </c>
      <c r="N25" s="11">
        <v>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">
      <c r="A26" s="7"/>
      <c r="B26" s="7" t="s">
        <v>69</v>
      </c>
      <c r="C26" s="10">
        <v>70</v>
      </c>
      <c r="D26" s="10">
        <v>0</v>
      </c>
      <c r="E26" s="10">
        <v>0</v>
      </c>
      <c r="F26" s="10">
        <v>70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2">
        <v>0</v>
      </c>
      <c r="N26" s="11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5">
      <c r="A28" s="13" t="s">
        <v>24</v>
      </c>
      <c r="B28" s="7"/>
      <c r="C28" s="10">
        <f t="shared" ref="C28:N28" si="9">SUM(C29:C30)</f>
        <v>129848.13981399999</v>
      </c>
      <c r="D28" s="10">
        <f t="shared" si="9"/>
        <v>455.87507699999998</v>
      </c>
      <c r="E28" s="10">
        <f t="shared" si="9"/>
        <v>4335.8210689999996</v>
      </c>
      <c r="F28" s="10">
        <f t="shared" si="9"/>
        <v>3731.1085000000003</v>
      </c>
      <c r="G28" s="10">
        <f t="shared" si="9"/>
        <v>121325.33156799999</v>
      </c>
      <c r="H28" s="10">
        <f t="shared" si="9"/>
        <v>104876.4047</v>
      </c>
      <c r="I28" s="10">
        <f t="shared" si="9"/>
        <v>16448.922966999999</v>
      </c>
      <c r="J28" s="10">
        <f t="shared" si="9"/>
        <v>98268.007199999993</v>
      </c>
      <c r="K28" s="10">
        <f t="shared" si="9"/>
        <v>93875.969899999996</v>
      </c>
      <c r="L28" s="10">
        <f t="shared" si="9"/>
        <v>10068.771200000001</v>
      </c>
      <c r="M28" s="10">
        <f t="shared" si="9"/>
        <v>0</v>
      </c>
      <c r="N28" s="11">
        <f t="shared" si="9"/>
        <v>1070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20</v>
      </c>
      <c r="C29" s="10">
        <v>71598.182814</v>
      </c>
      <c r="D29" s="10">
        <v>436.664377</v>
      </c>
      <c r="E29" s="10">
        <v>1263.9348689999999</v>
      </c>
      <c r="F29" s="10">
        <v>2619.9333000000001</v>
      </c>
      <c r="G29" s="10">
        <v>67277.646668000001</v>
      </c>
      <c r="H29" s="10">
        <v>62943.137900000002</v>
      </c>
      <c r="I29" s="10">
        <v>4334.5048669999996</v>
      </c>
      <c r="J29" s="10">
        <v>58307.798999999999</v>
      </c>
      <c r="K29" s="10">
        <v>53502.859400000001</v>
      </c>
      <c r="L29" s="10">
        <v>8514.4356000000007</v>
      </c>
      <c r="M29" s="10">
        <v>0</v>
      </c>
      <c r="N29" s="11">
        <v>21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 t="s">
        <v>21</v>
      </c>
      <c r="C30" s="10">
        <v>58249.957000000002</v>
      </c>
      <c r="D30" s="10">
        <v>19.210699999999999</v>
      </c>
      <c r="E30" s="10">
        <v>3071.8861999999999</v>
      </c>
      <c r="F30" s="10">
        <v>1111.1751999999999</v>
      </c>
      <c r="G30" s="10">
        <v>54047.6849</v>
      </c>
      <c r="H30" s="10">
        <v>41933.266799999998</v>
      </c>
      <c r="I30" s="10">
        <v>12114.418100000001</v>
      </c>
      <c r="J30" s="10">
        <v>39960.208200000001</v>
      </c>
      <c r="K30" s="10">
        <v>40373.110500000003</v>
      </c>
      <c r="L30" s="10">
        <v>1554.3356000000001</v>
      </c>
      <c r="M30" s="10">
        <v>0</v>
      </c>
      <c r="N30" s="11">
        <v>1049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5">
      <c r="A32" s="13" t="s">
        <v>25</v>
      </c>
      <c r="B32" s="7"/>
      <c r="C32" s="10">
        <f t="shared" ref="C32:N32" si="10">SUM(C33:C37)</f>
        <v>172720.46</v>
      </c>
      <c r="D32" s="10">
        <f t="shared" si="10"/>
        <v>9546.51</v>
      </c>
      <c r="E32" s="10">
        <f t="shared" si="10"/>
        <v>8350.0999999999985</v>
      </c>
      <c r="F32" s="10">
        <f t="shared" si="10"/>
        <v>1788.75</v>
      </c>
      <c r="G32" s="10">
        <f t="shared" si="10"/>
        <v>153035.09999999998</v>
      </c>
      <c r="H32" s="10">
        <f t="shared" si="10"/>
        <v>134608.88</v>
      </c>
      <c r="I32" s="10">
        <f t="shared" si="10"/>
        <v>18426.22</v>
      </c>
      <c r="J32" s="10">
        <f t="shared" si="10"/>
        <v>116513.4</v>
      </c>
      <c r="K32" s="10">
        <f t="shared" si="10"/>
        <v>113795.94</v>
      </c>
      <c r="L32" s="10">
        <f t="shared" si="10"/>
        <v>901.46</v>
      </c>
      <c r="M32" s="10">
        <f t="shared" si="10"/>
        <v>0</v>
      </c>
      <c r="N32" s="11">
        <f t="shared" si="10"/>
        <v>521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20</v>
      </c>
      <c r="C33" s="10">
        <v>88371.51</v>
      </c>
      <c r="D33" s="10">
        <v>6830.61</v>
      </c>
      <c r="E33" s="10">
        <v>3289.45</v>
      </c>
      <c r="F33" s="10">
        <v>0</v>
      </c>
      <c r="G33" s="10">
        <v>78251.45</v>
      </c>
      <c r="H33" s="10">
        <v>67348.55</v>
      </c>
      <c r="I33" s="10">
        <v>10902.9</v>
      </c>
      <c r="J33" s="10">
        <v>55900.9</v>
      </c>
      <c r="K33" s="10">
        <v>55135.29</v>
      </c>
      <c r="L33" s="10">
        <v>871.46</v>
      </c>
      <c r="M33" s="12">
        <v>0</v>
      </c>
      <c r="N33" s="11">
        <v>13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 t="s">
        <v>21</v>
      </c>
      <c r="C34" s="10">
        <v>82786.2</v>
      </c>
      <c r="D34" s="10">
        <v>2715.9</v>
      </c>
      <c r="E34" s="10">
        <v>5060.6499999999996</v>
      </c>
      <c r="F34" s="10">
        <v>383</v>
      </c>
      <c r="G34" s="10">
        <v>74626.649999999994</v>
      </c>
      <c r="H34" s="10">
        <v>67103.33</v>
      </c>
      <c r="I34" s="10">
        <v>7523.32</v>
      </c>
      <c r="J34" s="10">
        <v>60520.5</v>
      </c>
      <c r="K34" s="10">
        <v>58628.65</v>
      </c>
      <c r="L34" s="10">
        <v>30</v>
      </c>
      <c r="M34" s="12">
        <v>0</v>
      </c>
      <c r="N34" s="11">
        <v>490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7"/>
      <c r="B35" s="7" t="s">
        <v>59</v>
      </c>
      <c r="C35" s="10">
        <v>544</v>
      </c>
      <c r="D35" s="10">
        <v>0</v>
      </c>
      <c r="E35" s="10">
        <v>0</v>
      </c>
      <c r="F35" s="10">
        <v>544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2">
        <v>0</v>
      </c>
      <c r="N35" s="11">
        <v>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">
      <c r="A36" s="7"/>
      <c r="B36" s="7" t="s">
        <v>60</v>
      </c>
      <c r="C36" s="10">
        <v>294</v>
      </c>
      <c r="D36" s="10">
        <v>0</v>
      </c>
      <c r="E36" s="10">
        <v>0</v>
      </c>
      <c r="F36" s="10">
        <v>262</v>
      </c>
      <c r="G36" s="10">
        <v>32</v>
      </c>
      <c r="H36" s="10">
        <v>32</v>
      </c>
      <c r="I36" s="10">
        <v>0</v>
      </c>
      <c r="J36" s="10">
        <v>32</v>
      </c>
      <c r="K36" s="10">
        <v>32</v>
      </c>
      <c r="L36" s="10">
        <v>0</v>
      </c>
      <c r="M36" s="12">
        <v>0</v>
      </c>
      <c r="N36" s="11">
        <v>11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69</v>
      </c>
      <c r="C37" s="10">
        <v>724.75</v>
      </c>
      <c r="D37" s="10">
        <v>0</v>
      </c>
      <c r="E37" s="10">
        <v>0</v>
      </c>
      <c r="F37" s="10">
        <v>599.75</v>
      </c>
      <c r="G37" s="10">
        <v>125</v>
      </c>
      <c r="H37" s="10">
        <v>125</v>
      </c>
      <c r="I37" s="10">
        <v>0</v>
      </c>
      <c r="J37" s="10">
        <v>60</v>
      </c>
      <c r="K37" s="10">
        <v>0</v>
      </c>
      <c r="L37" s="10">
        <v>0</v>
      </c>
      <c r="M37" s="12">
        <v>0</v>
      </c>
      <c r="N37" s="11">
        <v>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5">
      <c r="A39" s="13" t="s">
        <v>26</v>
      </c>
      <c r="B39" s="7"/>
      <c r="C39" s="10">
        <f t="shared" ref="C39:N39" si="11">SUM(C40:C44)</f>
        <v>57726.520000000004</v>
      </c>
      <c r="D39" s="10">
        <f t="shared" si="11"/>
        <v>10203.31</v>
      </c>
      <c r="E39" s="10">
        <f t="shared" si="11"/>
        <v>4190</v>
      </c>
      <c r="F39" s="10">
        <f t="shared" si="11"/>
        <v>1364.3</v>
      </c>
      <c r="G39" s="10">
        <f t="shared" si="11"/>
        <v>41968.909999999996</v>
      </c>
      <c r="H39" s="10">
        <f t="shared" si="11"/>
        <v>37124.549999999996</v>
      </c>
      <c r="I39" s="10">
        <f t="shared" si="11"/>
        <v>4844.3599999999997</v>
      </c>
      <c r="J39" s="10">
        <f t="shared" si="11"/>
        <v>30108.91</v>
      </c>
      <c r="K39" s="10">
        <f t="shared" si="11"/>
        <v>30243.23</v>
      </c>
      <c r="L39" s="10">
        <f t="shared" si="11"/>
        <v>568.48</v>
      </c>
      <c r="M39" s="10">
        <f t="shared" si="11"/>
        <v>600</v>
      </c>
      <c r="N39" s="11">
        <f t="shared" si="11"/>
        <v>597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">
      <c r="A40" s="7"/>
      <c r="B40" s="7" t="s">
        <v>20</v>
      </c>
      <c r="C40" s="10">
        <v>29428.27</v>
      </c>
      <c r="D40" s="10">
        <v>8551.7099999999991</v>
      </c>
      <c r="E40" s="10">
        <v>3225</v>
      </c>
      <c r="F40" s="10">
        <v>0</v>
      </c>
      <c r="G40" s="10">
        <v>17651.560000000001</v>
      </c>
      <c r="H40" s="10">
        <v>16744.05</v>
      </c>
      <c r="I40" s="10">
        <v>907.51</v>
      </c>
      <c r="J40" s="10">
        <v>13448.25</v>
      </c>
      <c r="K40" s="10">
        <v>13252.23</v>
      </c>
      <c r="L40" s="10">
        <v>568.48</v>
      </c>
      <c r="M40" s="12">
        <v>600</v>
      </c>
      <c r="N40" s="11">
        <v>39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21</v>
      </c>
      <c r="C41" s="10">
        <v>26847.38</v>
      </c>
      <c r="D41" s="10">
        <v>1651.6</v>
      </c>
      <c r="E41" s="10">
        <v>965</v>
      </c>
      <c r="F41" s="10">
        <v>120</v>
      </c>
      <c r="G41" s="10">
        <v>24110.78</v>
      </c>
      <c r="H41" s="10">
        <v>20173.93</v>
      </c>
      <c r="I41" s="10">
        <v>3936.85</v>
      </c>
      <c r="J41" s="10">
        <v>16660.66</v>
      </c>
      <c r="K41" s="10">
        <v>16991</v>
      </c>
      <c r="L41" s="10">
        <v>0</v>
      </c>
      <c r="M41" s="10">
        <v>0</v>
      </c>
      <c r="N41" s="11">
        <v>518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59</v>
      </c>
      <c r="C42" s="10">
        <v>584</v>
      </c>
      <c r="D42" s="10">
        <v>0</v>
      </c>
      <c r="E42" s="10">
        <v>0</v>
      </c>
      <c r="F42" s="10">
        <v>584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v>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 t="s">
        <v>60</v>
      </c>
      <c r="C43" s="10">
        <v>56</v>
      </c>
      <c r="D43" s="10">
        <v>0</v>
      </c>
      <c r="E43" s="10">
        <v>0</v>
      </c>
      <c r="F43" s="10">
        <v>56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v>1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">
      <c r="A44" s="7"/>
      <c r="B44" s="7" t="s">
        <v>69</v>
      </c>
      <c r="C44" s="10">
        <v>810.87</v>
      </c>
      <c r="D44" s="10">
        <v>0</v>
      </c>
      <c r="E44" s="10">
        <v>0</v>
      </c>
      <c r="F44" s="10">
        <v>604.29999999999995</v>
      </c>
      <c r="G44" s="10">
        <v>206.57</v>
      </c>
      <c r="H44" s="10">
        <v>206.57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1">
        <v>38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"/>
      <c r="N45" s="11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1" t="s">
        <v>49</v>
      </c>
      <c r="B46" s="7"/>
      <c r="C46" s="10">
        <f t="shared" ref="C46:N46" si="12">SUM(C47:C48)</f>
        <v>85438.540000000008</v>
      </c>
      <c r="D46" s="10">
        <f t="shared" si="12"/>
        <v>2278.59</v>
      </c>
      <c r="E46" s="10">
        <f t="shared" si="12"/>
        <v>7808.33</v>
      </c>
      <c r="F46" s="10">
        <f t="shared" si="12"/>
        <v>4333.3999999999996</v>
      </c>
      <c r="G46" s="10">
        <f t="shared" si="12"/>
        <v>71018.22</v>
      </c>
      <c r="H46" s="10">
        <f t="shared" si="12"/>
        <v>63469.3</v>
      </c>
      <c r="I46" s="10">
        <f t="shared" si="12"/>
        <v>7548.92</v>
      </c>
      <c r="J46" s="10">
        <f t="shared" si="12"/>
        <v>63638.97</v>
      </c>
      <c r="K46" s="10">
        <f t="shared" si="12"/>
        <v>61615.770000000004</v>
      </c>
      <c r="L46" s="10">
        <f t="shared" si="12"/>
        <v>3955.75</v>
      </c>
      <c r="M46" s="10">
        <f t="shared" si="12"/>
        <v>0</v>
      </c>
      <c r="N46" s="11">
        <f t="shared" si="12"/>
        <v>403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 t="s">
        <v>20</v>
      </c>
      <c r="C47" s="10">
        <v>35817.46</v>
      </c>
      <c r="D47" s="10">
        <v>860.46</v>
      </c>
      <c r="E47" s="10">
        <v>6657.43</v>
      </c>
      <c r="F47" s="10">
        <v>2864</v>
      </c>
      <c r="G47" s="10">
        <v>25435.57</v>
      </c>
      <c r="H47" s="10">
        <v>24869.27</v>
      </c>
      <c r="I47" s="10">
        <v>566.29999999999995</v>
      </c>
      <c r="J47" s="10">
        <v>24745.85</v>
      </c>
      <c r="K47" s="10">
        <v>24427.84</v>
      </c>
      <c r="L47" s="10">
        <v>832.5</v>
      </c>
      <c r="M47" s="10">
        <v>0</v>
      </c>
      <c r="N47" s="11">
        <v>13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">
      <c r="A48" s="7"/>
      <c r="B48" s="7" t="s">
        <v>21</v>
      </c>
      <c r="C48" s="10">
        <v>49621.08</v>
      </c>
      <c r="D48" s="10">
        <v>1418.13</v>
      </c>
      <c r="E48" s="10">
        <v>1150.9000000000001</v>
      </c>
      <c r="F48" s="10">
        <v>1469.4</v>
      </c>
      <c r="G48" s="10">
        <v>45582.65</v>
      </c>
      <c r="H48" s="10">
        <v>38600.03</v>
      </c>
      <c r="I48" s="10">
        <v>6982.62</v>
      </c>
      <c r="J48" s="10">
        <v>38893.120000000003</v>
      </c>
      <c r="K48" s="10">
        <v>37187.93</v>
      </c>
      <c r="L48" s="10">
        <v>3123.25</v>
      </c>
      <c r="M48" s="10">
        <v>0</v>
      </c>
      <c r="N48" s="11">
        <v>390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1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5">
      <c r="A50" s="13" t="s">
        <v>28</v>
      </c>
      <c r="B50" s="7"/>
      <c r="C50" s="10">
        <f t="shared" ref="C50:N50" si="13">SUM(C51:C54)</f>
        <v>102022.6461</v>
      </c>
      <c r="D50" s="10">
        <f t="shared" si="13"/>
        <v>213.81810000000002</v>
      </c>
      <c r="E50" s="10">
        <f t="shared" si="13"/>
        <v>25005.588299999999</v>
      </c>
      <c r="F50" s="10">
        <f t="shared" si="13"/>
        <v>1001.49</v>
      </c>
      <c r="G50" s="10">
        <f t="shared" si="13"/>
        <v>75801.7497</v>
      </c>
      <c r="H50" s="10">
        <f t="shared" si="13"/>
        <v>64671.157399999996</v>
      </c>
      <c r="I50" s="10">
        <f t="shared" si="13"/>
        <v>11130.5923</v>
      </c>
      <c r="J50" s="10">
        <f t="shared" si="13"/>
        <v>62324.516199999998</v>
      </c>
      <c r="K50" s="10">
        <f t="shared" si="13"/>
        <v>61933.522900000004</v>
      </c>
      <c r="L50" s="10">
        <f t="shared" si="13"/>
        <v>0</v>
      </c>
      <c r="M50" s="10">
        <f t="shared" si="13"/>
        <v>0</v>
      </c>
      <c r="N50" s="11">
        <f t="shared" si="13"/>
        <v>892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 t="s">
        <v>20</v>
      </c>
      <c r="C51" s="10">
        <v>24252.1361</v>
      </c>
      <c r="D51" s="10">
        <v>24.182600000000001</v>
      </c>
      <c r="E51" s="10">
        <v>245.95830000000001</v>
      </c>
      <c r="F51" s="10">
        <v>147.49</v>
      </c>
      <c r="G51" s="10">
        <v>23834.5052</v>
      </c>
      <c r="H51" s="10">
        <v>21975.725999999999</v>
      </c>
      <c r="I51" s="10">
        <v>1858.7791999999999</v>
      </c>
      <c r="J51" s="10">
        <v>21466.968000000001</v>
      </c>
      <c r="K51" s="10">
        <v>21230.1034</v>
      </c>
      <c r="L51" s="10">
        <v>0</v>
      </c>
      <c r="M51" s="12">
        <v>0</v>
      </c>
      <c r="N51" s="11">
        <v>18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">
      <c r="A52" s="7"/>
      <c r="B52" s="7" t="s">
        <v>21</v>
      </c>
      <c r="C52" s="10">
        <v>77088.509999999995</v>
      </c>
      <c r="D52" s="10">
        <v>189.63550000000001</v>
      </c>
      <c r="E52" s="10">
        <v>24759.63</v>
      </c>
      <c r="F52" s="10">
        <v>172</v>
      </c>
      <c r="G52" s="10">
        <v>51967.244500000001</v>
      </c>
      <c r="H52" s="10">
        <v>42695.431400000001</v>
      </c>
      <c r="I52" s="10">
        <v>9271.8130999999994</v>
      </c>
      <c r="J52" s="10">
        <v>40803.548199999997</v>
      </c>
      <c r="K52" s="10">
        <v>40703.419500000004</v>
      </c>
      <c r="L52" s="10">
        <v>0</v>
      </c>
      <c r="M52" s="12">
        <v>0</v>
      </c>
      <c r="N52" s="11">
        <v>851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60</v>
      </c>
      <c r="C53" s="10">
        <v>128</v>
      </c>
      <c r="D53" s="10">
        <v>0</v>
      </c>
      <c r="E53" s="10">
        <v>0</v>
      </c>
      <c r="F53" s="10">
        <v>128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2">
        <v>0</v>
      </c>
      <c r="N53" s="11">
        <v>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69</v>
      </c>
      <c r="C54" s="10">
        <v>554</v>
      </c>
      <c r="D54" s="10">
        <v>0</v>
      </c>
      <c r="E54" s="10">
        <v>0</v>
      </c>
      <c r="F54" s="10">
        <v>554</v>
      </c>
      <c r="G54" s="10">
        <v>0</v>
      </c>
      <c r="H54" s="10">
        <v>0</v>
      </c>
      <c r="I54" s="10">
        <v>0</v>
      </c>
      <c r="J54" s="10">
        <v>54</v>
      </c>
      <c r="K54" s="10">
        <v>0</v>
      </c>
      <c r="L54" s="10">
        <v>0</v>
      </c>
      <c r="M54" s="12">
        <v>0</v>
      </c>
      <c r="N54" s="11">
        <v>18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5">
      <c r="A56" s="13" t="s">
        <v>29</v>
      </c>
      <c r="B56" s="7"/>
      <c r="C56" s="10">
        <f t="shared" ref="C56:N56" si="14">SUM(C57:C59)</f>
        <v>105700.04609999999</v>
      </c>
      <c r="D56" s="10">
        <f t="shared" si="14"/>
        <v>6296.4891000000007</v>
      </c>
      <c r="E56" s="10">
        <f t="shared" si="14"/>
        <v>5796.4115000000002</v>
      </c>
      <c r="F56" s="10">
        <f t="shared" si="14"/>
        <v>6088.15</v>
      </c>
      <c r="G56" s="10">
        <f t="shared" si="14"/>
        <v>87518.99549999999</v>
      </c>
      <c r="H56" s="10">
        <f t="shared" si="14"/>
        <v>78200.137799999997</v>
      </c>
      <c r="I56" s="10">
        <f t="shared" si="14"/>
        <v>9318.8577000000005</v>
      </c>
      <c r="J56" s="10">
        <f t="shared" si="14"/>
        <v>74664.182499999995</v>
      </c>
      <c r="K56" s="10">
        <f t="shared" si="14"/>
        <v>71968.940499999997</v>
      </c>
      <c r="L56" s="10">
        <f t="shared" si="14"/>
        <v>11624.54</v>
      </c>
      <c r="M56" s="10">
        <f t="shared" si="14"/>
        <v>0</v>
      </c>
      <c r="N56" s="11">
        <f t="shared" si="14"/>
        <v>1000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20</v>
      </c>
      <c r="C57" s="10">
        <v>54987.626100000001</v>
      </c>
      <c r="D57" s="10">
        <v>5342.5091000000002</v>
      </c>
      <c r="E57" s="10">
        <v>1554.5364999999999</v>
      </c>
      <c r="F57" s="10">
        <v>135</v>
      </c>
      <c r="G57" s="10">
        <v>47955.580499999996</v>
      </c>
      <c r="H57" s="10">
        <v>45253.552300000003</v>
      </c>
      <c r="I57" s="10">
        <v>2702.0282000000002</v>
      </c>
      <c r="J57" s="10">
        <v>44180.822</v>
      </c>
      <c r="K57" s="10">
        <v>43066.25</v>
      </c>
      <c r="L57" s="10">
        <v>6972.66</v>
      </c>
      <c r="M57" s="12">
        <v>0</v>
      </c>
      <c r="N57" s="11">
        <v>12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21</v>
      </c>
      <c r="C58" s="10">
        <v>46391.27</v>
      </c>
      <c r="D58" s="10">
        <v>953.98</v>
      </c>
      <c r="E58" s="10">
        <v>4241.875</v>
      </c>
      <c r="F58" s="10">
        <v>1632</v>
      </c>
      <c r="G58" s="10">
        <v>39563.415000000001</v>
      </c>
      <c r="H58" s="10">
        <v>32946.585500000001</v>
      </c>
      <c r="I58" s="10">
        <v>6616.8294999999998</v>
      </c>
      <c r="J58" s="10">
        <v>30483.360499999999</v>
      </c>
      <c r="K58" s="10">
        <v>28902.690500000001</v>
      </c>
      <c r="L58" s="10">
        <v>4651.88</v>
      </c>
      <c r="M58" s="10">
        <v>0</v>
      </c>
      <c r="N58" s="11">
        <v>988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 t="s">
        <v>59</v>
      </c>
      <c r="C59" s="10">
        <v>4321.1499999999996</v>
      </c>
      <c r="D59" s="10">
        <v>0</v>
      </c>
      <c r="E59" s="10">
        <v>0</v>
      </c>
      <c r="F59" s="10">
        <v>4321.1499999999996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1">
        <v>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">
      <c r="A60" s="7"/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1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5">
      <c r="A61" s="13" t="s">
        <v>30</v>
      </c>
      <c r="B61" s="7"/>
      <c r="C61" s="10">
        <f t="shared" ref="C61:N61" si="15">SUM(C62:C66)</f>
        <v>51651.8</v>
      </c>
      <c r="D61" s="10">
        <f t="shared" si="15"/>
        <v>2919.2363999999998</v>
      </c>
      <c r="E61" s="10">
        <f t="shared" si="15"/>
        <v>2848.5544</v>
      </c>
      <c r="F61" s="10">
        <f t="shared" si="15"/>
        <v>3766</v>
      </c>
      <c r="G61" s="10">
        <f t="shared" si="15"/>
        <v>42118.0092</v>
      </c>
      <c r="H61" s="10">
        <f t="shared" si="15"/>
        <v>37215.93</v>
      </c>
      <c r="I61" s="10">
        <f t="shared" si="15"/>
        <v>4902.0792000000001</v>
      </c>
      <c r="J61" s="10">
        <f t="shared" si="15"/>
        <v>35402.28</v>
      </c>
      <c r="K61" s="10">
        <f t="shared" si="15"/>
        <v>35130.729999999996</v>
      </c>
      <c r="L61" s="10">
        <f t="shared" si="15"/>
        <v>2156.5</v>
      </c>
      <c r="M61" s="10">
        <f t="shared" si="15"/>
        <v>0</v>
      </c>
      <c r="N61" s="11">
        <f t="shared" si="15"/>
        <v>557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20</v>
      </c>
      <c r="C62" s="10">
        <v>17230.8</v>
      </c>
      <c r="D62" s="10">
        <v>1045.2364</v>
      </c>
      <c r="E62" s="10">
        <v>363.55439999999999</v>
      </c>
      <c r="F62" s="10">
        <v>0</v>
      </c>
      <c r="G62" s="10">
        <v>15822.0092</v>
      </c>
      <c r="H62" s="10">
        <v>13971.93</v>
      </c>
      <c r="I62" s="10">
        <v>1850.0791999999999</v>
      </c>
      <c r="J62" s="10">
        <v>14022.28</v>
      </c>
      <c r="K62" s="10">
        <v>13867.23</v>
      </c>
      <c r="L62" s="10">
        <v>365</v>
      </c>
      <c r="M62" s="12">
        <v>0</v>
      </c>
      <c r="N62" s="11">
        <v>14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 t="s">
        <v>21</v>
      </c>
      <c r="C63" s="10">
        <v>29137</v>
      </c>
      <c r="D63" s="10">
        <v>1874</v>
      </c>
      <c r="E63" s="10">
        <v>2485</v>
      </c>
      <c r="F63" s="10">
        <v>258</v>
      </c>
      <c r="G63" s="10">
        <v>24520</v>
      </c>
      <c r="H63" s="10">
        <v>21492</v>
      </c>
      <c r="I63" s="10">
        <v>3028</v>
      </c>
      <c r="J63" s="10">
        <v>20745</v>
      </c>
      <c r="K63" s="10">
        <v>20690</v>
      </c>
      <c r="L63" s="10">
        <v>1791.5</v>
      </c>
      <c r="M63" s="12">
        <v>0</v>
      </c>
      <c r="N63" s="11">
        <v>511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">
      <c r="A64" s="7"/>
      <c r="B64" s="7" t="s">
        <v>59</v>
      </c>
      <c r="C64" s="10">
        <v>3640</v>
      </c>
      <c r="D64" s="10">
        <v>0</v>
      </c>
      <c r="E64" s="10">
        <v>0</v>
      </c>
      <c r="F64" s="10">
        <v>2624</v>
      </c>
      <c r="G64" s="10">
        <v>1016</v>
      </c>
      <c r="H64" s="10">
        <v>1013</v>
      </c>
      <c r="I64" s="10">
        <v>3</v>
      </c>
      <c r="J64" s="10">
        <v>213</v>
      </c>
      <c r="K64" s="10">
        <v>163</v>
      </c>
      <c r="L64" s="10">
        <v>0</v>
      </c>
      <c r="M64" s="12">
        <v>0</v>
      </c>
      <c r="N64" s="11">
        <v>3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60</v>
      </c>
      <c r="C65" s="10">
        <v>1051</v>
      </c>
      <c r="D65" s="10">
        <v>0</v>
      </c>
      <c r="E65" s="10">
        <v>0</v>
      </c>
      <c r="F65" s="10">
        <v>560</v>
      </c>
      <c r="G65" s="10">
        <v>491</v>
      </c>
      <c r="H65" s="10">
        <v>470</v>
      </c>
      <c r="I65" s="10">
        <v>21</v>
      </c>
      <c r="J65" s="10">
        <v>296</v>
      </c>
      <c r="K65" s="10">
        <v>294</v>
      </c>
      <c r="L65" s="10">
        <v>0</v>
      </c>
      <c r="M65" s="10">
        <v>0</v>
      </c>
      <c r="N65" s="11">
        <v>9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69</v>
      </c>
      <c r="C66" s="10">
        <v>593</v>
      </c>
      <c r="D66" s="10">
        <v>0</v>
      </c>
      <c r="E66" s="10">
        <v>0</v>
      </c>
      <c r="F66" s="10">
        <v>324</v>
      </c>
      <c r="G66" s="10">
        <v>269</v>
      </c>
      <c r="H66" s="10">
        <v>269</v>
      </c>
      <c r="I66" s="10">
        <v>0</v>
      </c>
      <c r="J66" s="10">
        <v>126</v>
      </c>
      <c r="K66" s="10">
        <v>116.5</v>
      </c>
      <c r="L66" s="10">
        <v>0</v>
      </c>
      <c r="M66" s="10">
        <v>0</v>
      </c>
      <c r="N66" s="11">
        <v>20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31</v>
      </c>
      <c r="B68" s="7"/>
      <c r="C68" s="10">
        <f t="shared" ref="C68:N68" si="16">SUM(C69:C73)</f>
        <v>71902.75</v>
      </c>
      <c r="D68" s="10">
        <f t="shared" si="16"/>
        <v>268.42</v>
      </c>
      <c r="E68" s="10">
        <f t="shared" si="16"/>
        <v>770</v>
      </c>
      <c r="F68" s="10">
        <f t="shared" si="16"/>
        <v>6959.58</v>
      </c>
      <c r="G68" s="10">
        <f t="shared" si="16"/>
        <v>63904.75</v>
      </c>
      <c r="H68" s="10">
        <f t="shared" si="16"/>
        <v>50246.49</v>
      </c>
      <c r="I68" s="10">
        <f t="shared" si="16"/>
        <v>13658.26</v>
      </c>
      <c r="J68" s="10">
        <f t="shared" si="16"/>
        <v>47419.93</v>
      </c>
      <c r="K68" s="10">
        <f t="shared" si="16"/>
        <v>47439.7</v>
      </c>
      <c r="L68" s="10">
        <f t="shared" si="16"/>
        <v>0</v>
      </c>
      <c r="M68" s="10">
        <f t="shared" si="16"/>
        <v>0</v>
      </c>
      <c r="N68" s="11">
        <f t="shared" si="16"/>
        <v>477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24926.42</v>
      </c>
      <c r="D69" s="10">
        <v>43.42</v>
      </c>
      <c r="E69" s="10">
        <v>0</v>
      </c>
      <c r="F69" s="10">
        <v>2215</v>
      </c>
      <c r="G69" s="10">
        <v>22668</v>
      </c>
      <c r="H69" s="10">
        <v>21375</v>
      </c>
      <c r="I69" s="10">
        <v>1293</v>
      </c>
      <c r="J69" s="10">
        <v>20607</v>
      </c>
      <c r="K69" s="10">
        <v>20636</v>
      </c>
      <c r="L69" s="10">
        <v>0</v>
      </c>
      <c r="M69" s="12">
        <v>0</v>
      </c>
      <c r="N69" s="11">
        <v>19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40249.99</v>
      </c>
      <c r="D70" s="10">
        <v>225</v>
      </c>
      <c r="E70" s="10">
        <v>770</v>
      </c>
      <c r="F70" s="10">
        <v>31.52</v>
      </c>
      <c r="G70" s="10">
        <v>39223.47</v>
      </c>
      <c r="H70" s="10">
        <v>27228.21</v>
      </c>
      <c r="I70" s="10">
        <v>11995.26</v>
      </c>
      <c r="J70" s="10">
        <v>25893.279999999999</v>
      </c>
      <c r="K70" s="10">
        <v>26069.7</v>
      </c>
      <c r="L70" s="10">
        <v>0</v>
      </c>
      <c r="M70" s="12">
        <v>0</v>
      </c>
      <c r="N70" s="11">
        <v>424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 t="s">
        <v>59</v>
      </c>
      <c r="C71" s="10">
        <v>4916</v>
      </c>
      <c r="D71" s="10">
        <v>0</v>
      </c>
      <c r="E71" s="10">
        <v>0</v>
      </c>
      <c r="F71" s="10">
        <v>3317.72</v>
      </c>
      <c r="G71" s="10">
        <v>1598.28</v>
      </c>
      <c r="H71" s="10">
        <v>1308.28</v>
      </c>
      <c r="I71" s="10">
        <v>290</v>
      </c>
      <c r="J71" s="10">
        <v>729.65</v>
      </c>
      <c r="K71" s="10">
        <v>544</v>
      </c>
      <c r="L71" s="10">
        <v>0</v>
      </c>
      <c r="M71" s="12">
        <v>0</v>
      </c>
      <c r="N71" s="11">
        <v>7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7"/>
      <c r="B72" s="7" t="s">
        <v>60</v>
      </c>
      <c r="C72" s="10">
        <v>1725.34</v>
      </c>
      <c r="D72" s="10">
        <v>0</v>
      </c>
      <c r="E72" s="10">
        <v>0</v>
      </c>
      <c r="F72" s="10">
        <v>1375.34</v>
      </c>
      <c r="G72" s="10">
        <v>350</v>
      </c>
      <c r="H72" s="10">
        <v>280</v>
      </c>
      <c r="I72" s="10">
        <v>70</v>
      </c>
      <c r="J72" s="10">
        <v>190</v>
      </c>
      <c r="K72" s="10">
        <v>190</v>
      </c>
      <c r="L72" s="10">
        <v>0</v>
      </c>
      <c r="M72" s="12">
        <v>0</v>
      </c>
      <c r="N72" s="11">
        <v>23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7"/>
      <c r="B73" s="7" t="s">
        <v>69</v>
      </c>
      <c r="C73" s="10">
        <v>85</v>
      </c>
      <c r="D73" s="10">
        <v>0</v>
      </c>
      <c r="E73" s="10">
        <v>0</v>
      </c>
      <c r="F73" s="10">
        <v>20</v>
      </c>
      <c r="G73" s="10">
        <v>65</v>
      </c>
      <c r="H73" s="10">
        <v>55</v>
      </c>
      <c r="I73" s="10">
        <v>10</v>
      </c>
      <c r="J73" s="10">
        <v>0</v>
      </c>
      <c r="K73" s="10">
        <v>0</v>
      </c>
      <c r="L73" s="10">
        <v>0</v>
      </c>
      <c r="M73" s="12">
        <v>0</v>
      </c>
      <c r="N73" s="11">
        <v>4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5">
      <c r="A75" s="13" t="s">
        <v>32</v>
      </c>
      <c r="B75" s="7"/>
      <c r="C75" s="10">
        <f t="shared" ref="C75:N75" si="17">SUM(C76:C79)</f>
        <v>52302.886299999998</v>
      </c>
      <c r="D75" s="10">
        <f t="shared" si="17"/>
        <v>3203.0652</v>
      </c>
      <c r="E75" s="10">
        <f t="shared" si="17"/>
        <v>3836.4402999999998</v>
      </c>
      <c r="F75" s="10">
        <f t="shared" si="17"/>
        <v>3072.05</v>
      </c>
      <c r="G75" s="10">
        <f t="shared" si="17"/>
        <v>42191.334999999992</v>
      </c>
      <c r="H75" s="10">
        <f t="shared" si="17"/>
        <v>38014.633199999997</v>
      </c>
      <c r="I75" s="10">
        <f t="shared" si="17"/>
        <v>4176.6959999999999</v>
      </c>
      <c r="J75" s="10">
        <f t="shared" si="17"/>
        <v>33913.939999999995</v>
      </c>
      <c r="K75" s="10">
        <f t="shared" si="17"/>
        <v>32884.61</v>
      </c>
      <c r="L75" s="10">
        <f t="shared" si="17"/>
        <v>0</v>
      </c>
      <c r="M75" s="10">
        <f t="shared" si="17"/>
        <v>230.76</v>
      </c>
      <c r="N75" s="11">
        <f t="shared" si="17"/>
        <v>400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7"/>
      <c r="B76" s="7" t="s">
        <v>20</v>
      </c>
      <c r="C76" s="10">
        <v>17903.406299999999</v>
      </c>
      <c r="D76" s="10">
        <v>119.0252</v>
      </c>
      <c r="E76" s="10">
        <v>453.2063</v>
      </c>
      <c r="F76" s="10">
        <v>0</v>
      </c>
      <c r="G76" s="10">
        <v>17331.174999999999</v>
      </c>
      <c r="H76" s="10">
        <v>16113.6432</v>
      </c>
      <c r="I76" s="10">
        <v>1217.53</v>
      </c>
      <c r="J76" s="10">
        <v>15406.65</v>
      </c>
      <c r="K76" s="10">
        <v>15326.64</v>
      </c>
      <c r="L76" s="10">
        <v>0</v>
      </c>
      <c r="M76" s="12">
        <v>230.76</v>
      </c>
      <c r="N76" s="11">
        <v>4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21</v>
      </c>
      <c r="C77" s="10">
        <v>30592.48</v>
      </c>
      <c r="D77" s="10">
        <v>3074.04</v>
      </c>
      <c r="E77" s="10">
        <v>3362.904</v>
      </c>
      <c r="F77" s="10">
        <v>180</v>
      </c>
      <c r="G77" s="10">
        <v>23975.54</v>
      </c>
      <c r="H77" s="10">
        <v>21016.37</v>
      </c>
      <c r="I77" s="10">
        <v>2959.1660000000002</v>
      </c>
      <c r="J77" s="10">
        <v>17639.669999999998</v>
      </c>
      <c r="K77" s="10">
        <v>16876.3</v>
      </c>
      <c r="L77" s="10">
        <v>0</v>
      </c>
      <c r="M77" s="12">
        <v>0</v>
      </c>
      <c r="N77" s="11">
        <v>396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7"/>
      <c r="B78" s="7" t="s">
        <v>59</v>
      </c>
      <c r="C78" s="10">
        <v>1617</v>
      </c>
      <c r="D78" s="10">
        <v>0</v>
      </c>
      <c r="E78" s="10">
        <v>0</v>
      </c>
      <c r="F78" s="10">
        <v>1316.05</v>
      </c>
      <c r="G78" s="10">
        <v>300.95</v>
      </c>
      <c r="H78" s="10">
        <v>300.95</v>
      </c>
      <c r="I78" s="10">
        <v>0</v>
      </c>
      <c r="J78" s="10">
        <v>300.95</v>
      </c>
      <c r="K78" s="10">
        <v>200</v>
      </c>
      <c r="L78" s="10">
        <v>0</v>
      </c>
      <c r="M78" s="12">
        <v>0</v>
      </c>
      <c r="N78" s="11"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7"/>
      <c r="B79" s="7" t="s">
        <v>60</v>
      </c>
      <c r="C79" s="10">
        <v>2190</v>
      </c>
      <c r="D79" s="10">
        <v>10</v>
      </c>
      <c r="E79" s="10">
        <v>20.329999999999998</v>
      </c>
      <c r="F79" s="10">
        <v>1576</v>
      </c>
      <c r="G79" s="10">
        <v>583.66999999999996</v>
      </c>
      <c r="H79" s="10">
        <v>583.66999999999996</v>
      </c>
      <c r="I79" s="10">
        <v>0</v>
      </c>
      <c r="J79" s="10">
        <v>566.66999999999996</v>
      </c>
      <c r="K79" s="10">
        <v>481.67</v>
      </c>
      <c r="L79" s="10">
        <v>0</v>
      </c>
      <c r="M79" s="12">
        <v>0</v>
      </c>
      <c r="N79" s="11">
        <v>0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7"/>
      <c r="B80" s="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2"/>
      <c r="N80" s="1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5">
      <c r="A81" s="13" t="s">
        <v>33</v>
      </c>
      <c r="B81" s="7"/>
      <c r="C81" s="10">
        <f t="shared" ref="C81:N81" si="18">SUM(C82:C85)</f>
        <v>83726.42</v>
      </c>
      <c r="D81" s="10">
        <f t="shared" si="18"/>
        <v>5895.93</v>
      </c>
      <c r="E81" s="10">
        <f t="shared" si="18"/>
        <v>5091.1399999999994</v>
      </c>
      <c r="F81" s="10">
        <f t="shared" si="18"/>
        <v>10732.66</v>
      </c>
      <c r="G81" s="10">
        <f t="shared" si="18"/>
        <v>62006.69</v>
      </c>
      <c r="H81" s="10">
        <f t="shared" si="18"/>
        <v>50259.14</v>
      </c>
      <c r="I81" s="10">
        <f t="shared" si="18"/>
        <v>11747.55</v>
      </c>
      <c r="J81" s="10">
        <f t="shared" si="18"/>
        <v>46560.369999999995</v>
      </c>
      <c r="K81" s="10">
        <f t="shared" si="18"/>
        <v>46198.619999999995</v>
      </c>
      <c r="L81" s="10">
        <f t="shared" si="18"/>
        <v>5346.6799999999994</v>
      </c>
      <c r="M81" s="10">
        <f t="shared" si="18"/>
        <v>0</v>
      </c>
      <c r="N81" s="11">
        <f t="shared" si="18"/>
        <v>323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6.5" customHeight="1" x14ac:dyDescent="0.2">
      <c r="A82" s="7"/>
      <c r="B82" s="7" t="s">
        <v>20</v>
      </c>
      <c r="C82" s="10">
        <v>40304.29</v>
      </c>
      <c r="D82" s="10">
        <v>3489.34</v>
      </c>
      <c r="E82" s="10">
        <v>3363.72</v>
      </c>
      <c r="F82" s="10">
        <v>1729.36</v>
      </c>
      <c r="G82" s="10">
        <v>31721.87</v>
      </c>
      <c r="H82" s="10">
        <v>27720.82</v>
      </c>
      <c r="I82" s="10">
        <v>4001.05</v>
      </c>
      <c r="J82" s="10">
        <v>26815.53</v>
      </c>
      <c r="K82" s="10">
        <v>26012.17</v>
      </c>
      <c r="L82" s="10">
        <v>4562.53</v>
      </c>
      <c r="M82" s="12">
        <v>0</v>
      </c>
      <c r="N82" s="11">
        <v>11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6.5" customHeight="1" x14ac:dyDescent="0.2">
      <c r="A83" s="7"/>
      <c r="B83" s="7" t="s">
        <v>21</v>
      </c>
      <c r="C83" s="10">
        <v>35543.129999999997</v>
      </c>
      <c r="D83" s="10">
        <v>2406.59</v>
      </c>
      <c r="E83" s="10">
        <v>1727.42</v>
      </c>
      <c r="F83" s="10">
        <v>1816.3</v>
      </c>
      <c r="G83" s="10">
        <v>29592.82</v>
      </c>
      <c r="H83" s="10">
        <v>21916.32</v>
      </c>
      <c r="I83" s="10">
        <v>7676.5</v>
      </c>
      <c r="J83" s="10">
        <v>18969.810000000001</v>
      </c>
      <c r="K83" s="10">
        <v>19649.919999999998</v>
      </c>
      <c r="L83" s="10">
        <v>784.15</v>
      </c>
      <c r="M83" s="10">
        <v>0</v>
      </c>
      <c r="N83" s="11">
        <v>270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6.5" customHeight="1" x14ac:dyDescent="0.2">
      <c r="A84" s="7"/>
      <c r="B84" s="7" t="s">
        <v>59</v>
      </c>
      <c r="C84" s="10">
        <v>3010</v>
      </c>
      <c r="D84" s="10">
        <v>0</v>
      </c>
      <c r="E84" s="10">
        <v>0</v>
      </c>
      <c r="F84" s="10">
        <v>2693</v>
      </c>
      <c r="G84" s="10">
        <v>317</v>
      </c>
      <c r="H84" s="10">
        <v>317</v>
      </c>
      <c r="I84" s="10">
        <v>0</v>
      </c>
      <c r="J84" s="10">
        <v>317</v>
      </c>
      <c r="K84" s="10">
        <v>199</v>
      </c>
      <c r="L84" s="10">
        <v>0</v>
      </c>
      <c r="M84" s="10">
        <v>0</v>
      </c>
      <c r="N84" s="11">
        <v>1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6.5" customHeight="1" x14ac:dyDescent="0.2">
      <c r="A85" s="7"/>
      <c r="B85" s="7" t="s">
        <v>60</v>
      </c>
      <c r="C85" s="10">
        <v>4869</v>
      </c>
      <c r="D85" s="10">
        <v>0</v>
      </c>
      <c r="E85" s="10">
        <v>0</v>
      </c>
      <c r="F85" s="10">
        <v>4494</v>
      </c>
      <c r="G85" s="10">
        <v>375</v>
      </c>
      <c r="H85" s="10">
        <v>305</v>
      </c>
      <c r="I85" s="10">
        <v>70</v>
      </c>
      <c r="J85" s="10">
        <v>458.03</v>
      </c>
      <c r="K85" s="10">
        <v>337.53</v>
      </c>
      <c r="L85" s="10">
        <v>0</v>
      </c>
      <c r="M85" s="10">
        <v>0</v>
      </c>
      <c r="N85" s="11">
        <v>41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7"/>
      <c r="B86" s="7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2"/>
      <c r="N86" s="1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6.5" customHeight="1" x14ac:dyDescent="0.25">
      <c r="A87" s="13" t="s">
        <v>34</v>
      </c>
      <c r="B87" s="7"/>
      <c r="C87" s="10">
        <f t="shared" ref="C87:N87" si="19">SUM(C88:C92)</f>
        <v>72672.56</v>
      </c>
      <c r="D87" s="10">
        <f t="shared" si="19"/>
        <v>1915.12</v>
      </c>
      <c r="E87" s="10">
        <f t="shared" si="19"/>
        <v>820.5</v>
      </c>
      <c r="F87" s="10">
        <f t="shared" si="19"/>
        <v>3013.8</v>
      </c>
      <c r="G87" s="10">
        <f t="shared" si="19"/>
        <v>66923.139999999985</v>
      </c>
      <c r="H87" s="10">
        <f t="shared" si="19"/>
        <v>59630.430000000008</v>
      </c>
      <c r="I87" s="10">
        <f t="shared" si="19"/>
        <v>7292.71</v>
      </c>
      <c r="J87" s="10">
        <f t="shared" si="19"/>
        <v>53171.28</v>
      </c>
      <c r="K87" s="10">
        <f t="shared" si="19"/>
        <v>53108.82</v>
      </c>
      <c r="L87" s="10">
        <f t="shared" si="19"/>
        <v>0</v>
      </c>
      <c r="M87" s="10">
        <f t="shared" si="19"/>
        <v>7235.53</v>
      </c>
      <c r="N87" s="11">
        <f t="shared" si="19"/>
        <v>188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6.5" customHeight="1" x14ac:dyDescent="0.2">
      <c r="A88" s="7"/>
      <c r="B88" s="7" t="s">
        <v>20</v>
      </c>
      <c r="C88" s="10">
        <v>38823.629999999997</v>
      </c>
      <c r="D88" s="10">
        <v>1875.12</v>
      </c>
      <c r="E88" s="10">
        <v>806.42</v>
      </c>
      <c r="F88" s="10">
        <v>10</v>
      </c>
      <c r="G88" s="10">
        <v>36132.089999999997</v>
      </c>
      <c r="H88" s="10">
        <v>34301.760000000002</v>
      </c>
      <c r="I88" s="10">
        <v>1830.33</v>
      </c>
      <c r="J88" s="10">
        <v>31459.13</v>
      </c>
      <c r="K88" s="10">
        <v>31450.07</v>
      </c>
      <c r="L88" s="10">
        <v>0</v>
      </c>
      <c r="M88" s="12">
        <v>7235.53</v>
      </c>
      <c r="N88" s="11">
        <v>9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7"/>
      <c r="B89" s="7" t="s">
        <v>21</v>
      </c>
      <c r="C89" s="10">
        <v>30396.73</v>
      </c>
      <c r="D89" s="10">
        <v>40</v>
      </c>
      <c r="E89" s="10">
        <v>14.08</v>
      </c>
      <c r="F89" s="10">
        <v>246</v>
      </c>
      <c r="G89" s="10">
        <v>30096.65</v>
      </c>
      <c r="H89" s="10">
        <v>24696.09</v>
      </c>
      <c r="I89" s="10">
        <v>5400.56</v>
      </c>
      <c r="J89" s="10">
        <v>21401.15</v>
      </c>
      <c r="K89" s="10">
        <v>21307.75</v>
      </c>
      <c r="L89" s="10">
        <v>0</v>
      </c>
      <c r="M89" s="12">
        <v>0</v>
      </c>
      <c r="N89" s="11">
        <v>134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7"/>
      <c r="B90" s="7" t="s">
        <v>59</v>
      </c>
      <c r="C90" s="10">
        <v>407</v>
      </c>
      <c r="D90" s="10">
        <v>0</v>
      </c>
      <c r="E90" s="10">
        <v>0</v>
      </c>
      <c r="F90" s="10">
        <v>407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2">
        <v>0</v>
      </c>
      <c r="N90" s="11">
        <v>0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6.5" customHeight="1" x14ac:dyDescent="0.2">
      <c r="A91" s="7"/>
      <c r="B91" s="7" t="s">
        <v>60</v>
      </c>
      <c r="C91" s="10">
        <v>2480.5</v>
      </c>
      <c r="D91" s="10">
        <v>0</v>
      </c>
      <c r="E91" s="10">
        <v>0</v>
      </c>
      <c r="F91" s="10">
        <v>2045.5</v>
      </c>
      <c r="G91" s="10">
        <v>435</v>
      </c>
      <c r="H91" s="10">
        <v>385</v>
      </c>
      <c r="I91" s="10">
        <v>50</v>
      </c>
      <c r="J91" s="10">
        <v>240</v>
      </c>
      <c r="K91" s="10">
        <v>240</v>
      </c>
      <c r="L91" s="10">
        <v>0</v>
      </c>
      <c r="M91" s="12">
        <v>0</v>
      </c>
      <c r="N91" s="11">
        <v>30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 x14ac:dyDescent="0.2">
      <c r="A92" s="7"/>
      <c r="B92" s="7" t="s">
        <v>69</v>
      </c>
      <c r="C92" s="10">
        <v>564.70000000000005</v>
      </c>
      <c r="D92" s="10">
        <v>0</v>
      </c>
      <c r="E92" s="10">
        <v>0</v>
      </c>
      <c r="F92" s="10">
        <v>305.3</v>
      </c>
      <c r="G92" s="10">
        <v>259.39999999999998</v>
      </c>
      <c r="H92" s="10">
        <v>247.58</v>
      </c>
      <c r="I92" s="10">
        <v>11.82</v>
      </c>
      <c r="J92" s="10">
        <v>71</v>
      </c>
      <c r="K92" s="10">
        <v>111</v>
      </c>
      <c r="L92" s="10">
        <v>0</v>
      </c>
      <c r="M92" s="12">
        <v>0</v>
      </c>
      <c r="N92" s="11">
        <v>15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6.5" customHeight="1" x14ac:dyDescent="0.2">
      <c r="A93" s="7"/>
      <c r="B93" s="7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2"/>
      <c r="N93" s="11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6.5" customHeight="1" x14ac:dyDescent="0.25">
      <c r="A94" s="13" t="s">
        <v>35</v>
      </c>
      <c r="B94" s="7"/>
      <c r="C94" s="10">
        <f t="shared" ref="C94:N94" si="20">SUM(C95:C99)</f>
        <v>150638.34000000003</v>
      </c>
      <c r="D94" s="10">
        <f t="shared" si="20"/>
        <v>5656.1</v>
      </c>
      <c r="E94" s="10">
        <f t="shared" si="20"/>
        <v>5108.2299999999996</v>
      </c>
      <c r="F94" s="10">
        <f t="shared" si="20"/>
        <v>2840.75</v>
      </c>
      <c r="G94" s="10">
        <f t="shared" si="20"/>
        <v>137033.25999999998</v>
      </c>
      <c r="H94" s="10">
        <f t="shared" si="20"/>
        <v>127875.12999999999</v>
      </c>
      <c r="I94" s="10">
        <f t="shared" si="20"/>
        <v>9158.1299999999992</v>
      </c>
      <c r="J94" s="10">
        <f t="shared" si="20"/>
        <v>120810.23999999999</v>
      </c>
      <c r="K94" s="10">
        <f t="shared" si="20"/>
        <v>119412.99</v>
      </c>
      <c r="L94" s="10">
        <f t="shared" si="20"/>
        <v>1247</v>
      </c>
      <c r="M94" s="10">
        <f t="shared" si="20"/>
        <v>0</v>
      </c>
      <c r="N94" s="11">
        <f t="shared" si="20"/>
        <v>390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6.5" customHeight="1" x14ac:dyDescent="0.2">
      <c r="A95" s="7"/>
      <c r="B95" s="7" t="s">
        <v>20</v>
      </c>
      <c r="C95" s="10">
        <v>94045.24</v>
      </c>
      <c r="D95" s="10">
        <v>4778.09</v>
      </c>
      <c r="E95" s="10">
        <v>2195.7800000000002</v>
      </c>
      <c r="F95" s="10">
        <v>183.17</v>
      </c>
      <c r="G95" s="10">
        <v>86888.2</v>
      </c>
      <c r="H95" s="10">
        <v>83637.86</v>
      </c>
      <c r="I95" s="10">
        <v>3250.34</v>
      </c>
      <c r="J95" s="10">
        <v>79282.080000000002</v>
      </c>
      <c r="K95" s="10">
        <v>78833.490000000005</v>
      </c>
      <c r="L95" s="10">
        <v>1247</v>
      </c>
      <c r="M95" s="10">
        <v>0</v>
      </c>
      <c r="N95" s="11">
        <v>18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6.5" customHeight="1" x14ac:dyDescent="0.2">
      <c r="A96" s="7"/>
      <c r="B96" s="7" t="s">
        <v>21</v>
      </c>
      <c r="C96" s="10">
        <v>52790.400000000001</v>
      </c>
      <c r="D96" s="10">
        <v>878.01</v>
      </c>
      <c r="E96" s="10">
        <v>2912.45</v>
      </c>
      <c r="F96" s="10">
        <v>1464.8</v>
      </c>
      <c r="G96" s="10">
        <v>47535.14</v>
      </c>
      <c r="H96" s="10">
        <v>42036.2</v>
      </c>
      <c r="I96" s="10">
        <v>5498.94</v>
      </c>
      <c r="J96" s="10">
        <v>39783.39</v>
      </c>
      <c r="K96" s="10">
        <v>38541.21</v>
      </c>
      <c r="L96" s="10">
        <v>0</v>
      </c>
      <c r="M96" s="12">
        <v>0</v>
      </c>
      <c r="N96" s="11">
        <v>365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6.5" customHeight="1" x14ac:dyDescent="0.2">
      <c r="A97" s="7"/>
      <c r="B97" s="7" t="s">
        <v>59</v>
      </c>
      <c r="C97" s="10">
        <v>2303.6999999999998</v>
      </c>
      <c r="D97" s="10">
        <v>0</v>
      </c>
      <c r="E97" s="10">
        <v>0</v>
      </c>
      <c r="F97" s="10">
        <v>679.37</v>
      </c>
      <c r="G97" s="10">
        <v>1624.33</v>
      </c>
      <c r="H97" s="10">
        <v>1215.48</v>
      </c>
      <c r="I97" s="10">
        <v>408.85</v>
      </c>
      <c r="J97" s="10">
        <v>777.7</v>
      </c>
      <c r="K97" s="10">
        <v>1076.7</v>
      </c>
      <c r="L97" s="10">
        <v>0</v>
      </c>
      <c r="M97" s="12">
        <v>0</v>
      </c>
      <c r="N97" s="11">
        <v>1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6.5" customHeight="1" x14ac:dyDescent="0.2">
      <c r="A98" s="7"/>
      <c r="B98" s="7" t="s">
        <v>60</v>
      </c>
      <c r="C98" s="10">
        <v>1475</v>
      </c>
      <c r="D98" s="10">
        <v>0</v>
      </c>
      <c r="E98" s="10">
        <v>0</v>
      </c>
      <c r="F98" s="10">
        <v>513.41</v>
      </c>
      <c r="G98" s="10">
        <v>961.59</v>
      </c>
      <c r="H98" s="10">
        <v>961.59</v>
      </c>
      <c r="I98" s="10">
        <v>0</v>
      </c>
      <c r="J98" s="10">
        <v>961.59</v>
      </c>
      <c r="K98" s="10">
        <v>961.59</v>
      </c>
      <c r="L98" s="10">
        <v>0</v>
      </c>
      <c r="M98" s="12">
        <v>0</v>
      </c>
      <c r="N98" s="11">
        <v>5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6.5" customHeight="1" x14ac:dyDescent="0.2">
      <c r="A99" s="7"/>
      <c r="B99" s="7" t="s">
        <v>69</v>
      </c>
      <c r="C99" s="10">
        <v>24</v>
      </c>
      <c r="D99" s="10">
        <v>0</v>
      </c>
      <c r="E99" s="10">
        <v>0</v>
      </c>
      <c r="F99" s="10">
        <v>0</v>
      </c>
      <c r="G99" s="10">
        <v>24</v>
      </c>
      <c r="H99" s="10">
        <v>24</v>
      </c>
      <c r="I99" s="10">
        <v>0</v>
      </c>
      <c r="J99" s="10">
        <v>5.48</v>
      </c>
      <c r="K99" s="10">
        <v>0</v>
      </c>
      <c r="L99" s="10">
        <v>0</v>
      </c>
      <c r="M99" s="12">
        <v>0</v>
      </c>
      <c r="N99" s="11">
        <v>1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6.5" customHeight="1" x14ac:dyDescent="0.2">
      <c r="A100" s="7"/>
      <c r="B100" s="7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2"/>
      <c r="N100" s="11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6.5" customHeight="1" x14ac:dyDescent="0.25">
      <c r="A101" s="13" t="s">
        <v>36</v>
      </c>
      <c r="B101" s="7"/>
      <c r="C101" s="10">
        <f t="shared" ref="C101:N101" si="21">SUM(C102:C105)</f>
        <v>70378.73</v>
      </c>
      <c r="D101" s="10">
        <f t="shared" si="21"/>
        <v>1581.4099999999999</v>
      </c>
      <c r="E101" s="10">
        <f t="shared" si="21"/>
        <v>5227.6400000000003</v>
      </c>
      <c r="F101" s="10">
        <f t="shared" si="21"/>
        <v>5926.37</v>
      </c>
      <c r="G101" s="10">
        <f t="shared" si="21"/>
        <v>57643.31</v>
      </c>
      <c r="H101" s="10">
        <f t="shared" si="21"/>
        <v>48573.58</v>
      </c>
      <c r="I101" s="10">
        <f t="shared" si="21"/>
        <v>9069.73</v>
      </c>
      <c r="J101" s="10">
        <f t="shared" si="21"/>
        <v>44712.59</v>
      </c>
      <c r="K101" s="10">
        <f t="shared" si="21"/>
        <v>43689.229999999996</v>
      </c>
      <c r="L101" s="10">
        <f t="shared" si="21"/>
        <v>0</v>
      </c>
      <c r="M101" s="10">
        <f t="shared" si="21"/>
        <v>0</v>
      </c>
      <c r="N101" s="11">
        <f t="shared" si="21"/>
        <v>276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6.5" customHeight="1" x14ac:dyDescent="0.2">
      <c r="A102" s="7"/>
      <c r="B102" s="7" t="s">
        <v>20</v>
      </c>
      <c r="C102" s="10">
        <v>36474.519999999997</v>
      </c>
      <c r="D102" s="10">
        <v>789.51</v>
      </c>
      <c r="E102" s="10">
        <v>2993.03</v>
      </c>
      <c r="F102" s="10">
        <v>0</v>
      </c>
      <c r="G102" s="10">
        <v>32691.98</v>
      </c>
      <c r="H102" s="10">
        <v>29561.19</v>
      </c>
      <c r="I102" s="10">
        <v>3130.79</v>
      </c>
      <c r="J102" s="10">
        <v>26552.37</v>
      </c>
      <c r="K102" s="10">
        <v>26624.37</v>
      </c>
      <c r="L102" s="10">
        <v>0</v>
      </c>
      <c r="M102" s="12">
        <v>0</v>
      </c>
      <c r="N102" s="11">
        <v>10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6.5" customHeight="1" x14ac:dyDescent="0.2">
      <c r="A103" s="7"/>
      <c r="B103" s="7" t="s">
        <v>21</v>
      </c>
      <c r="C103" s="10">
        <v>28484.15</v>
      </c>
      <c r="D103" s="10">
        <v>791.9</v>
      </c>
      <c r="E103" s="10">
        <v>2234.61</v>
      </c>
      <c r="F103" s="10">
        <v>756.31</v>
      </c>
      <c r="G103" s="10">
        <v>24701.33</v>
      </c>
      <c r="H103" s="10">
        <v>18762.39</v>
      </c>
      <c r="I103" s="10">
        <v>5938.94</v>
      </c>
      <c r="J103" s="10">
        <v>17910.22</v>
      </c>
      <c r="K103" s="10">
        <v>16814.86</v>
      </c>
      <c r="L103" s="10">
        <v>0</v>
      </c>
      <c r="M103" s="10">
        <v>0</v>
      </c>
      <c r="N103" s="11">
        <v>251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6.5" customHeight="1" x14ac:dyDescent="0.2">
      <c r="A104" s="7"/>
      <c r="B104" s="7" t="s">
        <v>60</v>
      </c>
      <c r="C104" s="10">
        <v>3138</v>
      </c>
      <c r="D104" s="10">
        <v>0</v>
      </c>
      <c r="E104" s="10">
        <v>0</v>
      </c>
      <c r="F104" s="10">
        <v>2888</v>
      </c>
      <c r="G104" s="10">
        <v>250</v>
      </c>
      <c r="H104" s="10">
        <v>250</v>
      </c>
      <c r="I104" s="10">
        <v>0</v>
      </c>
      <c r="J104" s="10">
        <v>250</v>
      </c>
      <c r="K104" s="10">
        <v>250</v>
      </c>
      <c r="L104" s="10">
        <v>0</v>
      </c>
      <c r="M104" s="10">
        <v>0</v>
      </c>
      <c r="N104" s="11">
        <v>14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6.5" customHeight="1" x14ac:dyDescent="0.2">
      <c r="A105" s="7"/>
      <c r="B105" s="7" t="s">
        <v>73</v>
      </c>
      <c r="C105" s="10">
        <v>2282.06</v>
      </c>
      <c r="D105" s="10">
        <v>0</v>
      </c>
      <c r="E105" s="10">
        <v>0</v>
      </c>
      <c r="F105" s="10">
        <v>2282.06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1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6.5" customHeight="1" x14ac:dyDescent="0.2">
      <c r="A106" s="7"/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1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6.5" customHeight="1" x14ac:dyDescent="0.2">
      <c r="A107" s="1" t="s">
        <v>37</v>
      </c>
      <c r="B107" s="7"/>
      <c r="C107" s="10">
        <f t="shared" ref="C107:N107" si="22">SUM(C108:C109)</f>
        <v>100472.85799999999</v>
      </c>
      <c r="D107" s="10">
        <f t="shared" si="22"/>
        <v>6091.7830000000004</v>
      </c>
      <c r="E107" s="10">
        <f t="shared" si="22"/>
        <v>7566.8180000000002</v>
      </c>
      <c r="F107" s="10">
        <f t="shared" si="22"/>
        <v>0</v>
      </c>
      <c r="G107" s="10">
        <f t="shared" si="22"/>
        <v>86814.255000000005</v>
      </c>
      <c r="H107" s="10">
        <f t="shared" si="22"/>
        <v>86814.255000000005</v>
      </c>
      <c r="I107" s="10">
        <f t="shared" si="22"/>
        <v>0</v>
      </c>
      <c r="J107" s="10">
        <f t="shared" si="22"/>
        <v>86112.327999999994</v>
      </c>
      <c r="K107" s="10">
        <f t="shared" si="22"/>
        <v>85858.051999999996</v>
      </c>
      <c r="L107" s="10">
        <f t="shared" si="22"/>
        <v>9072.7540000000008</v>
      </c>
      <c r="M107" s="10">
        <f t="shared" si="22"/>
        <v>6922.49</v>
      </c>
      <c r="N107" s="11">
        <f t="shared" si="22"/>
        <v>3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6.5" customHeight="1" x14ac:dyDescent="0.2">
      <c r="A108" s="1"/>
      <c r="B108" s="7" t="s">
        <v>20</v>
      </c>
      <c r="C108" s="10">
        <v>100472.85799999999</v>
      </c>
      <c r="D108" s="10">
        <v>6091.7830000000004</v>
      </c>
      <c r="E108" s="10">
        <v>7566.8180000000002</v>
      </c>
      <c r="F108" s="10">
        <v>0</v>
      </c>
      <c r="G108" s="10">
        <v>86814.255000000005</v>
      </c>
      <c r="H108" s="10">
        <v>86814.255000000005</v>
      </c>
      <c r="I108" s="10">
        <v>0</v>
      </c>
      <c r="J108" s="10">
        <v>86112.327999999994</v>
      </c>
      <c r="K108" s="10">
        <v>85858.051999999996</v>
      </c>
      <c r="L108" s="10">
        <v>9072.7540000000008</v>
      </c>
      <c r="M108" s="12">
        <v>6922.49</v>
      </c>
      <c r="N108" s="11">
        <v>3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6.5" customHeight="1" x14ac:dyDescent="0.2">
      <c r="A109" s="7"/>
      <c r="B109" s="7" t="s">
        <v>21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6.5" customHeight="1" x14ac:dyDescent="0.2">
      <c r="A110" s="7"/>
      <c r="B110" s="7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2"/>
      <c r="N110" s="11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6.5" customHeight="1" x14ac:dyDescent="0.2">
      <c r="A111" s="1" t="s">
        <v>38</v>
      </c>
      <c r="B111" s="7"/>
      <c r="C111" s="10">
        <f t="shared" ref="C111:N111" si="23">SUM(C112:C113)</f>
        <v>151590.24470000001</v>
      </c>
      <c r="D111" s="10">
        <f t="shared" si="23"/>
        <v>2505.92</v>
      </c>
      <c r="E111" s="10">
        <f t="shared" si="23"/>
        <v>1420.2535</v>
      </c>
      <c r="F111" s="10">
        <f t="shared" si="23"/>
        <v>146.02000000000001</v>
      </c>
      <c r="G111" s="10">
        <f t="shared" si="23"/>
        <v>147518.05119999999</v>
      </c>
      <c r="H111" s="10">
        <f t="shared" si="23"/>
        <v>147518.05119999999</v>
      </c>
      <c r="I111" s="10">
        <f t="shared" si="23"/>
        <v>0</v>
      </c>
      <c r="J111" s="10">
        <f t="shared" si="23"/>
        <v>143505.0006</v>
      </c>
      <c r="K111" s="10">
        <f t="shared" si="23"/>
        <v>142908.62</v>
      </c>
      <c r="L111" s="10">
        <f t="shared" si="23"/>
        <v>10526.32</v>
      </c>
      <c r="M111" s="10">
        <f t="shared" si="23"/>
        <v>21347.611700000001</v>
      </c>
      <c r="N111" s="11">
        <f t="shared" si="23"/>
        <v>22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6.5" customHeight="1" x14ac:dyDescent="0.2">
      <c r="A112" s="7"/>
      <c r="B112" s="7" t="s">
        <v>20</v>
      </c>
      <c r="C112" s="10">
        <v>151329.7347</v>
      </c>
      <c r="D112" s="10">
        <v>2505.92</v>
      </c>
      <c r="E112" s="10">
        <v>1420.2535</v>
      </c>
      <c r="F112" s="10">
        <v>0</v>
      </c>
      <c r="G112" s="10">
        <v>147403.5612</v>
      </c>
      <c r="H112" s="10">
        <v>147403.5612</v>
      </c>
      <c r="I112" s="10">
        <v>0</v>
      </c>
      <c r="J112" s="10">
        <v>143440.95060000001</v>
      </c>
      <c r="K112" s="10">
        <v>142908.62</v>
      </c>
      <c r="L112" s="10">
        <v>10526.32</v>
      </c>
      <c r="M112" s="12">
        <v>21347.611700000001</v>
      </c>
      <c r="N112" s="11">
        <v>21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6.5" customHeight="1" x14ac:dyDescent="0.2">
      <c r="A113" s="7"/>
      <c r="B113" s="7" t="s">
        <v>59</v>
      </c>
      <c r="C113" s="10">
        <v>260.51</v>
      </c>
      <c r="D113" s="10">
        <v>0</v>
      </c>
      <c r="E113" s="10">
        <v>0</v>
      </c>
      <c r="F113" s="10">
        <v>146.02000000000001</v>
      </c>
      <c r="G113" s="10">
        <v>114.49</v>
      </c>
      <c r="H113" s="10">
        <v>114.49</v>
      </c>
      <c r="I113" s="10">
        <v>0</v>
      </c>
      <c r="J113" s="10">
        <v>64.05</v>
      </c>
      <c r="K113" s="10">
        <v>0</v>
      </c>
      <c r="L113" s="10">
        <v>0</v>
      </c>
      <c r="M113" s="12">
        <v>0</v>
      </c>
      <c r="N113" s="11">
        <v>1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6.5" customHeight="1" x14ac:dyDescent="0.2">
      <c r="A114" s="7"/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2"/>
      <c r="N114" s="11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6.5" customHeight="1" x14ac:dyDescent="0.2">
      <c r="A115" s="7"/>
      <c r="B115" s="7" t="s">
        <v>21</v>
      </c>
      <c r="C115" s="10">
        <v>32</v>
      </c>
      <c r="D115" s="10">
        <v>0</v>
      </c>
      <c r="E115" s="10">
        <v>0</v>
      </c>
      <c r="F115" s="10">
        <v>0</v>
      </c>
      <c r="G115" s="10">
        <v>32</v>
      </c>
      <c r="H115" s="10">
        <v>32</v>
      </c>
      <c r="I115" s="10">
        <v>0</v>
      </c>
      <c r="J115" s="10">
        <v>0</v>
      </c>
      <c r="K115" s="10">
        <v>0</v>
      </c>
      <c r="L115" s="10">
        <v>0</v>
      </c>
      <c r="M115" s="12">
        <v>0</v>
      </c>
      <c r="N115" s="11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6.5" customHeight="1" x14ac:dyDescent="0.2">
      <c r="A116" s="14"/>
      <c r="B116" s="14" t="s">
        <v>60</v>
      </c>
      <c r="C116" s="15">
        <v>40</v>
      </c>
      <c r="D116" s="15">
        <v>0</v>
      </c>
      <c r="E116" s="15">
        <v>0</v>
      </c>
      <c r="F116" s="15">
        <v>40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25">
        <v>0</v>
      </c>
      <c r="N116" s="26">
        <v>1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6.5" customHeight="1" x14ac:dyDescent="0.2">
      <c r="A117" s="16" t="s">
        <v>39</v>
      </c>
      <c r="B117" s="7"/>
      <c r="C117" s="17"/>
      <c r="D117" s="17"/>
      <c r="E117" s="17"/>
      <c r="F117" s="17"/>
      <c r="G117" s="17"/>
      <c r="H117" s="17"/>
      <c r="I117" s="17"/>
      <c r="J117" s="18"/>
      <c r="K117" s="17"/>
      <c r="L117" s="17"/>
      <c r="M117" s="17"/>
      <c r="N117" s="19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6.5" customHeight="1" x14ac:dyDescent="0.2">
      <c r="A118" s="20" t="s">
        <v>40</v>
      </c>
      <c r="B118" s="7"/>
      <c r="C118" s="19"/>
      <c r="D118" s="19"/>
      <c r="E118" s="19"/>
      <c r="F118" s="19"/>
      <c r="G118" s="21"/>
      <c r="H118" s="21"/>
      <c r="I118" s="21"/>
      <c r="J118" s="21"/>
      <c r="K118" s="19"/>
      <c r="L118" s="19"/>
      <c r="M118" s="19"/>
      <c r="N118" s="21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6.5" customHeight="1" x14ac:dyDescent="0.2">
      <c r="A119" s="7" t="s">
        <v>41</v>
      </c>
      <c r="B119" s="19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7" t="s">
        <v>42</v>
      </c>
      <c r="B120" s="19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7" t="s">
        <v>43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22"/>
    </row>
    <row r="122" spans="1:31" ht="16.5" customHeight="1" x14ac:dyDescent="0.2">
      <c r="A122" s="7" t="s">
        <v>44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22"/>
    </row>
    <row r="123" spans="1:31" ht="16.5" customHeight="1" x14ac:dyDescent="0.2">
      <c r="A123" s="7" t="s">
        <v>61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22"/>
    </row>
    <row r="124" spans="1:31" ht="16.5" customHeight="1" x14ac:dyDescent="0.2">
      <c r="A124" s="7" t="s">
        <v>62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22"/>
    </row>
    <row r="125" spans="1:31" ht="16.5" customHeight="1" x14ac:dyDescent="0.2">
      <c r="A125" s="7" t="s">
        <v>74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22"/>
    </row>
    <row r="126" spans="1:31" ht="16.5" customHeight="1" x14ac:dyDescent="0.2">
      <c r="A126" s="7" t="s">
        <v>75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22"/>
    </row>
    <row r="127" spans="1:31" ht="16.5" customHeight="1" x14ac:dyDescent="0.2">
      <c r="A127" s="23" t="s">
        <v>45</v>
      </c>
      <c r="B127" s="7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6.5" customHeight="1" x14ac:dyDescent="0.2">
      <c r="A128" s="7" t="s">
        <v>46</v>
      </c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7"/>
      <c r="D130" s="22"/>
      <c r="E130" s="22"/>
      <c r="F130" s="19"/>
      <c r="G130" s="19"/>
      <c r="H130" s="19"/>
      <c r="I130" s="19"/>
      <c r="J130" s="19"/>
      <c r="K130" s="19"/>
      <c r="L130" s="19"/>
      <c r="M130" s="19"/>
      <c r="N130" s="19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6.5" customHeight="1" x14ac:dyDescent="0.2">
      <c r="A131" s="22"/>
      <c r="B131" s="22"/>
      <c r="C131" s="22"/>
      <c r="D131" s="22"/>
      <c r="E131" s="22"/>
      <c r="F131" s="19"/>
      <c r="G131" s="19"/>
      <c r="H131" s="19"/>
      <c r="I131" s="19"/>
      <c r="J131" s="19"/>
      <c r="K131" s="19"/>
      <c r="L131" s="19"/>
      <c r="M131" s="19"/>
      <c r="N131" s="19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76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77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SUM(C9:C14)</f>
        <v>1734582.5990139998</v>
      </c>
      <c r="D8" s="8">
        <f t="shared" si="0"/>
        <v>64068.121376999989</v>
      </c>
      <c r="E8" s="8">
        <f t="shared" si="0"/>
        <v>106551.60946900002</v>
      </c>
      <c r="F8" s="8">
        <f t="shared" si="0"/>
        <v>70282.872000000003</v>
      </c>
      <c r="G8" s="8">
        <f t="shared" si="0"/>
        <v>1493680.0053679999</v>
      </c>
      <c r="H8" s="8">
        <f t="shared" si="0"/>
        <v>1334347.8662</v>
      </c>
      <c r="I8" s="8">
        <f t="shared" si="0"/>
        <v>159332.13356700001</v>
      </c>
      <c r="J8" s="8">
        <f t="shared" si="0"/>
        <v>1268587.1750999999</v>
      </c>
      <c r="K8" s="8">
        <f t="shared" si="0"/>
        <v>1241288.7847999998</v>
      </c>
      <c r="L8" s="8">
        <f t="shared" si="0"/>
        <v>50004.938599999994</v>
      </c>
      <c r="M8" s="8">
        <f t="shared" si="0"/>
        <v>32062.523699999998</v>
      </c>
      <c r="N8" s="9">
        <f t="shared" si="0"/>
        <v>10888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SUM(C17,C22,C27,C33,C39,C45,C49,C56,C61,C69,C76,C82,C88,C95,C102,C109,C113)</f>
        <v>941885.05171400006</v>
      </c>
      <c r="D9" s="10">
        <f t="shared" si="1"/>
        <v>44081.438876999993</v>
      </c>
      <c r="E9" s="10">
        <f t="shared" si="1"/>
        <v>44509.756969000002</v>
      </c>
      <c r="F9" s="10">
        <f t="shared" si="1"/>
        <v>10846.5394</v>
      </c>
      <c r="G9" s="10">
        <f t="shared" si="1"/>
        <v>842447.32306800003</v>
      </c>
      <c r="H9" s="10">
        <f t="shared" si="1"/>
        <v>800706.83479999995</v>
      </c>
      <c r="I9" s="10">
        <f t="shared" si="1"/>
        <v>41740.483267000003</v>
      </c>
      <c r="J9" s="10">
        <f t="shared" si="1"/>
        <v>759671.70100000012</v>
      </c>
      <c r="K9" s="10">
        <f t="shared" si="1"/>
        <v>753943.67669999995</v>
      </c>
      <c r="L9" s="10">
        <f t="shared" si="1"/>
        <v>29574.632999999994</v>
      </c>
      <c r="M9" s="10">
        <f t="shared" si="1"/>
        <v>31049.523699999998</v>
      </c>
      <c r="N9" s="11">
        <f t="shared" si="1"/>
        <v>258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SUM(C18,C23,C28,C34,C40,C46,C50,C57,C62,C70,C77,C83,C89,C96,C103,C110)</f>
        <v>722926.03799999994</v>
      </c>
      <c r="D10" s="10">
        <f t="shared" si="2"/>
        <v>19242.539500000003</v>
      </c>
      <c r="E10" s="10">
        <f t="shared" si="2"/>
        <v>61981.852500000008</v>
      </c>
      <c r="F10" s="10">
        <f t="shared" si="2"/>
        <v>10105.635200000001</v>
      </c>
      <c r="G10" s="10">
        <f t="shared" si="2"/>
        <v>631596.01340000005</v>
      </c>
      <c r="H10" s="10">
        <f t="shared" si="2"/>
        <v>514774.21250000002</v>
      </c>
      <c r="I10" s="10">
        <f t="shared" si="2"/>
        <v>116821.80029999999</v>
      </c>
      <c r="J10" s="10">
        <f t="shared" si="2"/>
        <v>498294.60969999997</v>
      </c>
      <c r="K10" s="10">
        <f t="shared" si="2"/>
        <v>477173.40460000001</v>
      </c>
      <c r="L10" s="10">
        <f t="shared" si="2"/>
        <v>19836.3056</v>
      </c>
      <c r="M10" s="10">
        <f t="shared" si="2"/>
        <v>1013</v>
      </c>
      <c r="N10" s="11">
        <f t="shared" si="2"/>
        <v>10496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 t="s">
        <v>59</v>
      </c>
      <c r="C11" s="10">
        <f t="shared" ref="C11:N11" si="3">SUM(C19,C24,C29,C35,C41,C51,C58,C63,C71,C78,C84,C90,C97,C104,C114)</f>
        <v>47062.099300000002</v>
      </c>
      <c r="D11" s="10">
        <f t="shared" si="3"/>
        <v>734.14300000000003</v>
      </c>
      <c r="E11" s="10">
        <f t="shared" si="3"/>
        <v>60</v>
      </c>
      <c r="F11" s="10">
        <f t="shared" si="3"/>
        <v>32556.827400000002</v>
      </c>
      <c r="G11" s="10">
        <f t="shared" si="3"/>
        <v>13711.1289</v>
      </c>
      <c r="H11" s="10">
        <f t="shared" si="3"/>
        <v>13299.278899999999</v>
      </c>
      <c r="I11" s="10">
        <f t="shared" si="3"/>
        <v>411.85</v>
      </c>
      <c r="J11" s="10">
        <f t="shared" si="3"/>
        <v>6813.9243999999999</v>
      </c>
      <c r="K11" s="10">
        <f t="shared" si="3"/>
        <v>6111.2635</v>
      </c>
      <c r="L11" s="10">
        <f t="shared" si="3"/>
        <v>439</v>
      </c>
      <c r="M11" s="10">
        <f t="shared" si="3"/>
        <v>0</v>
      </c>
      <c r="N11" s="11">
        <f t="shared" si="3"/>
        <v>5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7"/>
      <c r="B12" s="7" t="s">
        <v>60</v>
      </c>
      <c r="C12" s="10">
        <f t="shared" ref="C12:N12" si="4">SUM(C30,C36,C52,C64,C72,C79,C85,C91,C98,C105)</f>
        <v>17907.64</v>
      </c>
      <c r="D12" s="10">
        <f t="shared" si="4"/>
        <v>10</v>
      </c>
      <c r="E12" s="10">
        <f t="shared" si="4"/>
        <v>0</v>
      </c>
      <c r="F12" s="10">
        <f t="shared" si="4"/>
        <v>13946.1</v>
      </c>
      <c r="G12" s="10">
        <f t="shared" si="4"/>
        <v>3951.54</v>
      </c>
      <c r="H12" s="10">
        <f t="shared" si="4"/>
        <v>3593.54</v>
      </c>
      <c r="I12" s="10">
        <f t="shared" si="4"/>
        <v>358</v>
      </c>
      <c r="J12" s="10">
        <f t="shared" si="4"/>
        <v>3272.44</v>
      </c>
      <c r="K12" s="10">
        <f t="shared" si="4"/>
        <v>3444.44</v>
      </c>
      <c r="L12" s="10">
        <f t="shared" si="4"/>
        <v>155</v>
      </c>
      <c r="M12" s="10">
        <f t="shared" si="4"/>
        <v>0</v>
      </c>
      <c r="N12" s="11">
        <f t="shared" si="4"/>
        <v>50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73</v>
      </c>
      <c r="C13" s="10">
        <f t="shared" ref="C13:N13" si="5">SUM(C65)</f>
        <v>1612</v>
      </c>
      <c r="D13" s="10">
        <f t="shared" si="5"/>
        <v>0</v>
      </c>
      <c r="E13" s="10">
        <f t="shared" si="5"/>
        <v>0</v>
      </c>
      <c r="F13" s="10">
        <f t="shared" si="5"/>
        <v>812</v>
      </c>
      <c r="G13" s="10">
        <f t="shared" si="5"/>
        <v>800</v>
      </c>
      <c r="H13" s="10">
        <f t="shared" si="5"/>
        <v>800</v>
      </c>
      <c r="I13" s="10">
        <f t="shared" si="5"/>
        <v>0</v>
      </c>
      <c r="J13" s="10">
        <f t="shared" si="5"/>
        <v>450</v>
      </c>
      <c r="K13" s="10">
        <f t="shared" si="5"/>
        <v>450</v>
      </c>
      <c r="L13" s="10">
        <f t="shared" si="5"/>
        <v>0</v>
      </c>
      <c r="M13" s="10">
        <f t="shared" si="5"/>
        <v>0</v>
      </c>
      <c r="N13" s="11">
        <f t="shared" si="5"/>
        <v>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 t="s">
        <v>69</v>
      </c>
      <c r="C14" s="10">
        <f t="shared" ref="C14:N14" si="6">SUM(C42,C53,C66,C73,C92,C99,C106)</f>
        <v>3189.77</v>
      </c>
      <c r="D14" s="10">
        <f t="shared" si="6"/>
        <v>0</v>
      </c>
      <c r="E14" s="10">
        <f t="shared" si="6"/>
        <v>0</v>
      </c>
      <c r="F14" s="10">
        <f t="shared" si="6"/>
        <v>2015.77</v>
      </c>
      <c r="G14" s="10">
        <f t="shared" si="6"/>
        <v>1174</v>
      </c>
      <c r="H14" s="10">
        <f t="shared" si="6"/>
        <v>1174</v>
      </c>
      <c r="I14" s="10">
        <f t="shared" si="6"/>
        <v>0</v>
      </c>
      <c r="J14" s="10">
        <f t="shared" si="6"/>
        <v>84.5</v>
      </c>
      <c r="K14" s="10">
        <f t="shared" si="6"/>
        <v>166</v>
      </c>
      <c r="L14" s="10">
        <f t="shared" si="6"/>
        <v>0</v>
      </c>
      <c r="M14" s="10">
        <f t="shared" si="6"/>
        <v>0</v>
      </c>
      <c r="N14" s="11">
        <f t="shared" si="6"/>
        <v>77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">
      <c r="A16" s="1" t="s">
        <v>22</v>
      </c>
      <c r="B16" s="7"/>
      <c r="C16" s="10">
        <f t="shared" ref="C16:N16" si="7">SUM(C17:C19)</f>
        <v>93247.801000000007</v>
      </c>
      <c r="D16" s="10">
        <f t="shared" si="7"/>
        <v>964.62090000000001</v>
      </c>
      <c r="E16" s="10">
        <f t="shared" si="7"/>
        <v>3346.7269000000001</v>
      </c>
      <c r="F16" s="10">
        <f t="shared" si="7"/>
        <v>4810</v>
      </c>
      <c r="G16" s="10">
        <f t="shared" si="7"/>
        <v>84126.453200000004</v>
      </c>
      <c r="H16" s="10">
        <f t="shared" si="7"/>
        <v>65703.4666</v>
      </c>
      <c r="I16" s="10">
        <f t="shared" si="7"/>
        <v>18422.9866</v>
      </c>
      <c r="J16" s="10">
        <f t="shared" si="7"/>
        <v>64277.928999999996</v>
      </c>
      <c r="K16" s="10">
        <f t="shared" si="7"/>
        <v>62738.752999999997</v>
      </c>
      <c r="L16" s="10">
        <f t="shared" si="7"/>
        <v>4665</v>
      </c>
      <c r="M16" s="10">
        <f t="shared" si="7"/>
        <v>0</v>
      </c>
      <c r="N16" s="11">
        <f t="shared" si="7"/>
        <v>2474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20</v>
      </c>
      <c r="C17" s="10">
        <v>29981.611000000001</v>
      </c>
      <c r="D17" s="10">
        <v>231.8509</v>
      </c>
      <c r="E17" s="10">
        <v>945.69</v>
      </c>
      <c r="F17" s="10">
        <v>0</v>
      </c>
      <c r="G17" s="10">
        <v>28804.070100000001</v>
      </c>
      <c r="H17" s="10">
        <v>22807.763599999998</v>
      </c>
      <c r="I17" s="10">
        <v>5996.3064999999997</v>
      </c>
      <c r="J17" s="10">
        <v>21467.995999999999</v>
      </c>
      <c r="K17" s="10">
        <v>20404</v>
      </c>
      <c r="L17" s="10">
        <v>0</v>
      </c>
      <c r="M17" s="12">
        <v>0</v>
      </c>
      <c r="N17" s="11">
        <v>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21</v>
      </c>
      <c r="C18" s="10">
        <v>59888.19</v>
      </c>
      <c r="D18" s="10">
        <v>732.77</v>
      </c>
      <c r="E18" s="10">
        <v>2401.0369000000001</v>
      </c>
      <c r="F18" s="10">
        <v>1432</v>
      </c>
      <c r="G18" s="10">
        <v>55322.383099999999</v>
      </c>
      <c r="H18" s="10">
        <v>42895.703000000001</v>
      </c>
      <c r="I18" s="10">
        <v>12426.6801</v>
      </c>
      <c r="J18" s="10">
        <v>42809.932999999997</v>
      </c>
      <c r="K18" s="10">
        <v>42334.752999999997</v>
      </c>
      <c r="L18" s="10">
        <v>4665</v>
      </c>
      <c r="M18" s="10">
        <v>0</v>
      </c>
      <c r="N18" s="11">
        <v>2470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 t="s">
        <v>59</v>
      </c>
      <c r="C19" s="10">
        <v>3378</v>
      </c>
      <c r="D19" s="10">
        <v>0</v>
      </c>
      <c r="E19" s="10">
        <v>0</v>
      </c>
      <c r="F19" s="10">
        <v>3378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">
      <c r="A20" s="7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5">
      <c r="A21" s="13" t="s">
        <v>23</v>
      </c>
      <c r="B21" s="7"/>
      <c r="C21" s="10">
        <f t="shared" ref="C21:N21" si="8">SUM(C22:C24)</f>
        <v>149776.32000000001</v>
      </c>
      <c r="D21" s="10">
        <f t="shared" si="8"/>
        <v>2010.75</v>
      </c>
      <c r="E21" s="10">
        <f t="shared" si="8"/>
        <v>11911.1</v>
      </c>
      <c r="F21" s="10">
        <f t="shared" si="8"/>
        <v>2063.73</v>
      </c>
      <c r="G21" s="10">
        <f t="shared" si="8"/>
        <v>133790.74</v>
      </c>
      <c r="H21" s="10">
        <f t="shared" si="8"/>
        <v>118912.4</v>
      </c>
      <c r="I21" s="10">
        <f t="shared" si="8"/>
        <v>14878.34</v>
      </c>
      <c r="J21" s="10">
        <f t="shared" si="8"/>
        <v>114075.2482</v>
      </c>
      <c r="K21" s="10">
        <f t="shared" si="8"/>
        <v>96374.409799999994</v>
      </c>
      <c r="L21" s="10">
        <f t="shared" si="8"/>
        <v>10928.004000000001</v>
      </c>
      <c r="M21" s="10">
        <f t="shared" si="8"/>
        <v>0</v>
      </c>
      <c r="N21" s="11">
        <f t="shared" si="8"/>
        <v>1196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20</v>
      </c>
      <c r="C22" s="10">
        <v>78235.44</v>
      </c>
      <c r="D22" s="10">
        <v>1552.11</v>
      </c>
      <c r="E22" s="10">
        <v>9180.7800000000007</v>
      </c>
      <c r="F22" s="10">
        <v>521</v>
      </c>
      <c r="G22" s="10">
        <v>66981.55</v>
      </c>
      <c r="H22" s="10">
        <v>63217.29</v>
      </c>
      <c r="I22" s="10">
        <v>3764.26</v>
      </c>
      <c r="J22" s="10">
        <v>59012.838199999998</v>
      </c>
      <c r="K22" s="10">
        <v>53248.709799999997</v>
      </c>
      <c r="L22" s="10">
        <v>7564.0039999999999</v>
      </c>
      <c r="M22" s="10">
        <v>0</v>
      </c>
      <c r="N22" s="11">
        <v>28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 t="s">
        <v>21</v>
      </c>
      <c r="C23" s="10">
        <v>70695.88</v>
      </c>
      <c r="D23" s="10">
        <v>458.64</v>
      </c>
      <c r="E23" s="10">
        <v>2730.32</v>
      </c>
      <c r="F23" s="10">
        <v>697.73</v>
      </c>
      <c r="G23" s="10">
        <v>66809.19</v>
      </c>
      <c r="H23" s="10">
        <v>55695.11</v>
      </c>
      <c r="I23" s="10">
        <v>11114.08</v>
      </c>
      <c r="J23" s="10">
        <v>55062.41</v>
      </c>
      <c r="K23" s="10">
        <v>43125.7</v>
      </c>
      <c r="L23" s="10">
        <v>3364</v>
      </c>
      <c r="M23" s="12">
        <v>0</v>
      </c>
      <c r="N23" s="11">
        <v>1168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">
      <c r="A24" s="7"/>
      <c r="B24" s="7" t="s">
        <v>59</v>
      </c>
      <c r="C24" s="10">
        <v>845</v>
      </c>
      <c r="D24" s="10">
        <v>0</v>
      </c>
      <c r="E24" s="10">
        <v>0</v>
      </c>
      <c r="F24" s="10">
        <v>845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2">
        <v>0</v>
      </c>
      <c r="N24" s="11">
        <v>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5">
      <c r="A26" s="13" t="s">
        <v>24</v>
      </c>
      <c r="B26" s="7"/>
      <c r="C26" s="10">
        <f t="shared" ref="C26:N26" si="9">SUM(C27:C30)</f>
        <v>139715.37911400001</v>
      </c>
      <c r="D26" s="10">
        <f t="shared" si="9"/>
        <v>901.70907699999998</v>
      </c>
      <c r="E26" s="10">
        <f t="shared" si="9"/>
        <v>4349.3290690000003</v>
      </c>
      <c r="F26" s="10">
        <f t="shared" si="9"/>
        <v>6231.5419999999995</v>
      </c>
      <c r="G26" s="10">
        <f t="shared" si="9"/>
        <v>128232.801768</v>
      </c>
      <c r="H26" s="10">
        <f t="shared" si="9"/>
        <v>112104.9448</v>
      </c>
      <c r="I26" s="10">
        <f t="shared" si="9"/>
        <v>16127.857367000001</v>
      </c>
      <c r="J26" s="10">
        <f t="shared" si="9"/>
        <v>101224.45860000001</v>
      </c>
      <c r="K26" s="10">
        <f t="shared" si="9"/>
        <v>104913.61570000001</v>
      </c>
      <c r="L26" s="10">
        <f t="shared" si="9"/>
        <v>1554.3356000000001</v>
      </c>
      <c r="M26" s="10">
        <f t="shared" si="9"/>
        <v>0</v>
      </c>
      <c r="N26" s="11">
        <f t="shared" si="9"/>
        <v>1095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 t="s">
        <v>20</v>
      </c>
      <c r="C27" s="10">
        <v>71387.004814</v>
      </c>
      <c r="D27" s="10">
        <v>481.612077</v>
      </c>
      <c r="E27" s="10">
        <v>1267.4384689999999</v>
      </c>
      <c r="F27" s="10">
        <v>2079.0594000000001</v>
      </c>
      <c r="G27" s="10">
        <v>67558.895067999998</v>
      </c>
      <c r="H27" s="10">
        <v>63686.485800000002</v>
      </c>
      <c r="I27" s="10">
        <v>3872.4102670000002</v>
      </c>
      <c r="J27" s="10">
        <v>59244.973299999998</v>
      </c>
      <c r="K27" s="10">
        <v>62721.571300000003</v>
      </c>
      <c r="L27" s="10">
        <v>0</v>
      </c>
      <c r="M27" s="10">
        <v>0</v>
      </c>
      <c r="N27" s="11">
        <v>20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">
      <c r="A28" s="7"/>
      <c r="B28" s="7" t="s">
        <v>21</v>
      </c>
      <c r="C28" s="10">
        <v>58838.455000000002</v>
      </c>
      <c r="D28" s="10">
        <v>85.563999999999993</v>
      </c>
      <c r="E28" s="10">
        <v>3081.8906000000002</v>
      </c>
      <c r="F28" s="10">
        <v>1051.1751999999999</v>
      </c>
      <c r="G28" s="10">
        <v>54619.827799999999</v>
      </c>
      <c r="H28" s="10">
        <v>42364.380100000002</v>
      </c>
      <c r="I28" s="10">
        <v>12255.447099999999</v>
      </c>
      <c r="J28" s="10">
        <v>41813.260900000001</v>
      </c>
      <c r="K28" s="10">
        <v>41903.260900000001</v>
      </c>
      <c r="L28" s="10">
        <v>1554.3356000000001</v>
      </c>
      <c r="M28" s="10">
        <v>0</v>
      </c>
      <c r="N28" s="11">
        <v>1075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59</v>
      </c>
      <c r="C29" s="10">
        <v>9489.9192999999996</v>
      </c>
      <c r="D29" s="10">
        <v>334.53300000000002</v>
      </c>
      <c r="E29" s="10">
        <v>0</v>
      </c>
      <c r="F29" s="10">
        <v>3101.3074000000001</v>
      </c>
      <c r="G29" s="10">
        <v>6054.0789000000004</v>
      </c>
      <c r="H29" s="10">
        <v>6054.0789000000004</v>
      </c>
      <c r="I29" s="10">
        <v>0</v>
      </c>
      <c r="J29" s="10">
        <v>166.2244</v>
      </c>
      <c r="K29" s="10">
        <v>288.7835</v>
      </c>
      <c r="L29" s="10">
        <v>0</v>
      </c>
      <c r="M29" s="10">
        <v>0</v>
      </c>
      <c r="N29" s="11">
        <v>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5">
      <c r="A32" s="13" t="s">
        <v>25</v>
      </c>
      <c r="B32" s="7"/>
      <c r="C32" s="10">
        <f t="shared" ref="C32:N32" si="10">SUM(C33:C36)</f>
        <v>174275.95</v>
      </c>
      <c r="D32" s="10">
        <f t="shared" si="10"/>
        <v>11341.26</v>
      </c>
      <c r="E32" s="10">
        <f t="shared" si="10"/>
        <v>8218.16</v>
      </c>
      <c r="F32" s="10">
        <f t="shared" si="10"/>
        <v>6155.26</v>
      </c>
      <c r="G32" s="10">
        <f t="shared" si="10"/>
        <v>148561.26999999999</v>
      </c>
      <c r="H32" s="10">
        <f t="shared" si="10"/>
        <v>135683.43</v>
      </c>
      <c r="I32" s="10">
        <f t="shared" si="10"/>
        <v>12877.84</v>
      </c>
      <c r="J32" s="10">
        <f t="shared" si="10"/>
        <v>123192.69</v>
      </c>
      <c r="K32" s="10">
        <f t="shared" si="10"/>
        <v>119725.19</v>
      </c>
      <c r="L32" s="10">
        <f t="shared" si="10"/>
        <v>2061.77</v>
      </c>
      <c r="M32" s="10">
        <f t="shared" si="10"/>
        <v>0</v>
      </c>
      <c r="N32" s="11">
        <f t="shared" si="10"/>
        <v>538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20</v>
      </c>
      <c r="C33" s="10">
        <v>84610.880000000005</v>
      </c>
      <c r="D33" s="10">
        <v>7850.75</v>
      </c>
      <c r="E33" s="10">
        <v>3228.51</v>
      </c>
      <c r="F33" s="10">
        <v>15</v>
      </c>
      <c r="G33" s="10">
        <v>73516.62</v>
      </c>
      <c r="H33" s="10">
        <v>68007.259999999995</v>
      </c>
      <c r="I33" s="10">
        <v>5509.36</v>
      </c>
      <c r="J33" s="10">
        <v>58810.48</v>
      </c>
      <c r="K33" s="10">
        <v>58210.52</v>
      </c>
      <c r="L33" s="10">
        <v>2011.77</v>
      </c>
      <c r="M33" s="12">
        <v>0</v>
      </c>
      <c r="N33" s="11">
        <v>14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 t="s">
        <v>21</v>
      </c>
      <c r="C34" s="10">
        <v>83607.09</v>
      </c>
      <c r="D34" s="10">
        <v>3090.9</v>
      </c>
      <c r="E34" s="10">
        <v>4929.6499999999996</v>
      </c>
      <c r="F34" s="10">
        <v>541.89</v>
      </c>
      <c r="G34" s="10">
        <v>75044.649999999994</v>
      </c>
      <c r="H34" s="10">
        <v>67676.17</v>
      </c>
      <c r="I34" s="10">
        <v>7368.48</v>
      </c>
      <c r="J34" s="10">
        <v>64382.21</v>
      </c>
      <c r="K34" s="10">
        <v>61514.67</v>
      </c>
      <c r="L34" s="10">
        <v>50</v>
      </c>
      <c r="M34" s="12">
        <v>0</v>
      </c>
      <c r="N34" s="11">
        <v>523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7"/>
      <c r="B35" s="7" t="s">
        <v>59</v>
      </c>
      <c r="C35" s="10">
        <v>5558.23</v>
      </c>
      <c r="D35" s="10">
        <v>399.61</v>
      </c>
      <c r="E35" s="10">
        <v>60</v>
      </c>
      <c r="F35" s="10">
        <v>5098.62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2">
        <v>0</v>
      </c>
      <c r="N35" s="11">
        <v>1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">
      <c r="A36" s="7"/>
      <c r="B36" s="7" t="s">
        <v>60</v>
      </c>
      <c r="C36" s="10">
        <v>499.75</v>
      </c>
      <c r="D36" s="10">
        <v>0</v>
      </c>
      <c r="E36" s="10">
        <v>0</v>
      </c>
      <c r="F36" s="10">
        <v>499.75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2">
        <v>0</v>
      </c>
      <c r="N36" s="11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5">
      <c r="A38" s="13" t="s">
        <v>26</v>
      </c>
      <c r="B38" s="7"/>
      <c r="C38" s="10">
        <f t="shared" ref="C38:N38" si="11">SUM(C39:C42)</f>
        <v>58538.030000000006</v>
      </c>
      <c r="D38" s="10">
        <f t="shared" si="11"/>
        <v>10533.75</v>
      </c>
      <c r="E38" s="10">
        <f t="shared" si="11"/>
        <v>4803.8500000000004</v>
      </c>
      <c r="F38" s="10">
        <f t="shared" si="11"/>
        <v>1499.4</v>
      </c>
      <c r="G38" s="10">
        <f t="shared" si="11"/>
        <v>41701.03</v>
      </c>
      <c r="H38" s="10">
        <f t="shared" si="11"/>
        <v>37525.550000000003</v>
      </c>
      <c r="I38" s="10">
        <f t="shared" si="11"/>
        <v>4175.4799999999996</v>
      </c>
      <c r="J38" s="10">
        <f t="shared" si="11"/>
        <v>30021</v>
      </c>
      <c r="K38" s="10">
        <f t="shared" si="11"/>
        <v>30484.879999999997</v>
      </c>
      <c r="L38" s="10">
        <f t="shared" si="11"/>
        <v>623.92999999999995</v>
      </c>
      <c r="M38" s="10">
        <f t="shared" si="11"/>
        <v>350</v>
      </c>
      <c r="N38" s="11">
        <f t="shared" si="11"/>
        <v>614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">
      <c r="A39" s="7"/>
      <c r="B39" s="7" t="s">
        <v>20</v>
      </c>
      <c r="C39" s="10">
        <v>29474.18</v>
      </c>
      <c r="D39" s="10">
        <v>8579.15</v>
      </c>
      <c r="E39" s="10">
        <v>3261.85</v>
      </c>
      <c r="F39" s="10">
        <v>0</v>
      </c>
      <c r="G39" s="10">
        <v>17633.18</v>
      </c>
      <c r="H39" s="10">
        <v>16894.05</v>
      </c>
      <c r="I39" s="10">
        <v>739.13</v>
      </c>
      <c r="J39" s="10">
        <v>12925.93</v>
      </c>
      <c r="K39" s="10">
        <v>13828.4</v>
      </c>
      <c r="L39" s="10">
        <v>623.92999999999995</v>
      </c>
      <c r="M39" s="12">
        <v>350</v>
      </c>
      <c r="N39" s="11">
        <v>39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">
      <c r="A40" s="7"/>
      <c r="B40" s="7" t="s">
        <v>21</v>
      </c>
      <c r="C40" s="10">
        <v>27553.45</v>
      </c>
      <c r="D40" s="10">
        <v>1954.6</v>
      </c>
      <c r="E40" s="10">
        <v>1542</v>
      </c>
      <c r="F40" s="10">
        <v>95</v>
      </c>
      <c r="G40" s="10">
        <v>23961.85</v>
      </c>
      <c r="H40" s="10">
        <v>20525.5</v>
      </c>
      <c r="I40" s="10">
        <v>3436.35</v>
      </c>
      <c r="J40" s="10">
        <v>16728.57</v>
      </c>
      <c r="K40" s="10">
        <v>16656.48</v>
      </c>
      <c r="L40" s="10">
        <v>0</v>
      </c>
      <c r="M40" s="10">
        <v>0</v>
      </c>
      <c r="N40" s="11">
        <v>543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59</v>
      </c>
      <c r="C41" s="10">
        <v>584</v>
      </c>
      <c r="D41" s="10">
        <v>0</v>
      </c>
      <c r="E41" s="10">
        <v>0</v>
      </c>
      <c r="F41" s="10">
        <v>584</v>
      </c>
      <c r="G41" s="10">
        <v>0</v>
      </c>
      <c r="H41" s="10">
        <v>0</v>
      </c>
      <c r="I41" s="10">
        <v>0</v>
      </c>
      <c r="J41" s="10">
        <v>364</v>
      </c>
      <c r="K41" s="10">
        <v>0</v>
      </c>
      <c r="L41" s="10">
        <v>0</v>
      </c>
      <c r="M41" s="10">
        <v>0</v>
      </c>
      <c r="N41" s="11">
        <v>1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69</v>
      </c>
      <c r="C42" s="10">
        <v>926.4</v>
      </c>
      <c r="D42" s="10">
        <v>0</v>
      </c>
      <c r="E42" s="10">
        <v>0</v>
      </c>
      <c r="F42" s="10">
        <v>820.4</v>
      </c>
      <c r="G42" s="10">
        <v>106</v>
      </c>
      <c r="H42" s="10">
        <v>106</v>
      </c>
      <c r="I42" s="10">
        <v>0</v>
      </c>
      <c r="J42" s="10">
        <v>2.5</v>
      </c>
      <c r="K42" s="10">
        <v>0</v>
      </c>
      <c r="L42" s="10">
        <v>0</v>
      </c>
      <c r="M42" s="10">
        <v>0</v>
      </c>
      <c r="N42" s="11">
        <v>31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">
      <c r="A44" s="1" t="s">
        <v>49</v>
      </c>
      <c r="B44" s="7"/>
      <c r="C44" s="10">
        <f t="shared" ref="C44:N44" si="12">SUM(C45:C46)</f>
        <v>89952.799999999988</v>
      </c>
      <c r="D44" s="10">
        <f t="shared" si="12"/>
        <v>2278.59</v>
      </c>
      <c r="E44" s="10">
        <f t="shared" si="12"/>
        <v>7753.33</v>
      </c>
      <c r="F44" s="10">
        <f t="shared" si="12"/>
        <v>7378.26</v>
      </c>
      <c r="G44" s="10">
        <f t="shared" si="12"/>
        <v>72542.62</v>
      </c>
      <c r="H44" s="10">
        <f t="shared" si="12"/>
        <v>64716.9</v>
      </c>
      <c r="I44" s="10">
        <f t="shared" si="12"/>
        <v>7825.72</v>
      </c>
      <c r="J44" s="10">
        <f t="shared" si="12"/>
        <v>64700.039999999994</v>
      </c>
      <c r="K44" s="10">
        <f t="shared" si="12"/>
        <v>63073.53</v>
      </c>
      <c r="L44" s="10">
        <f t="shared" si="12"/>
        <v>5536.5499999999993</v>
      </c>
      <c r="M44" s="10">
        <f t="shared" si="12"/>
        <v>0</v>
      </c>
      <c r="N44" s="11">
        <f t="shared" si="12"/>
        <v>389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20</v>
      </c>
      <c r="C45" s="10">
        <v>38498.519999999997</v>
      </c>
      <c r="D45" s="10">
        <v>860.46</v>
      </c>
      <c r="E45" s="10">
        <v>6602.43</v>
      </c>
      <c r="F45" s="10">
        <v>5545.06</v>
      </c>
      <c r="G45" s="10">
        <v>25490.57</v>
      </c>
      <c r="H45" s="10">
        <v>25030.47</v>
      </c>
      <c r="I45" s="10">
        <v>460.1</v>
      </c>
      <c r="J45" s="10">
        <v>24945.119999999999</v>
      </c>
      <c r="K45" s="10">
        <v>24811.23</v>
      </c>
      <c r="L45" s="10">
        <v>988.4</v>
      </c>
      <c r="M45" s="10">
        <v>0</v>
      </c>
      <c r="N45" s="11">
        <v>12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21</v>
      </c>
      <c r="C46" s="10">
        <v>51454.28</v>
      </c>
      <c r="D46" s="10">
        <v>1418.13</v>
      </c>
      <c r="E46" s="10">
        <v>1150.9000000000001</v>
      </c>
      <c r="F46" s="10">
        <v>1833.2</v>
      </c>
      <c r="G46" s="10">
        <v>47052.05</v>
      </c>
      <c r="H46" s="10">
        <v>39686.43</v>
      </c>
      <c r="I46" s="10">
        <v>7365.62</v>
      </c>
      <c r="J46" s="10">
        <v>39754.92</v>
      </c>
      <c r="K46" s="10">
        <v>38262.300000000003</v>
      </c>
      <c r="L46" s="10">
        <v>4548.1499999999996</v>
      </c>
      <c r="M46" s="10">
        <v>0</v>
      </c>
      <c r="N46" s="11">
        <v>377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5">
      <c r="A48" s="13" t="s">
        <v>28</v>
      </c>
      <c r="B48" s="7"/>
      <c r="C48" s="10">
        <f t="shared" ref="C48:N48" si="13">SUM(C49:C53)</f>
        <v>103205.1921</v>
      </c>
      <c r="D48" s="10">
        <f t="shared" si="13"/>
        <v>194.4872</v>
      </c>
      <c r="E48" s="10">
        <f t="shared" si="13"/>
        <v>24809.673200000001</v>
      </c>
      <c r="F48" s="10">
        <f t="shared" si="13"/>
        <v>1475</v>
      </c>
      <c r="G48" s="10">
        <f t="shared" si="13"/>
        <v>76726.031699999992</v>
      </c>
      <c r="H48" s="10">
        <f t="shared" si="13"/>
        <v>66923.967700000008</v>
      </c>
      <c r="I48" s="10">
        <f t="shared" si="13"/>
        <v>9802.0610000000015</v>
      </c>
      <c r="J48" s="10">
        <f t="shared" si="13"/>
        <v>62962.941500000001</v>
      </c>
      <c r="K48" s="10">
        <f t="shared" si="13"/>
        <v>63070.241599999994</v>
      </c>
      <c r="L48" s="10">
        <f t="shared" si="13"/>
        <v>0</v>
      </c>
      <c r="M48" s="10">
        <f t="shared" si="13"/>
        <v>1139.5</v>
      </c>
      <c r="N48" s="11">
        <f t="shared" si="13"/>
        <v>919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20</v>
      </c>
      <c r="C49" s="10">
        <v>24363.682100000002</v>
      </c>
      <c r="D49" s="10">
        <v>4.8517000000000001</v>
      </c>
      <c r="E49" s="10">
        <v>50.043199999999999</v>
      </c>
      <c r="F49" s="10">
        <v>0</v>
      </c>
      <c r="G49" s="10">
        <v>24308.787199999999</v>
      </c>
      <c r="H49" s="10">
        <v>23634.346300000001</v>
      </c>
      <c r="I49" s="10">
        <v>674.43790000000001</v>
      </c>
      <c r="J49" s="10">
        <v>21947.3907</v>
      </c>
      <c r="K49" s="10">
        <v>21826.045900000001</v>
      </c>
      <c r="L49" s="10">
        <v>0</v>
      </c>
      <c r="M49" s="12">
        <v>126.5</v>
      </c>
      <c r="N49" s="11">
        <v>17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21</v>
      </c>
      <c r="C50" s="10">
        <v>77832.509999999995</v>
      </c>
      <c r="D50" s="10">
        <v>189.63550000000001</v>
      </c>
      <c r="E50" s="10">
        <v>24759.63</v>
      </c>
      <c r="F50" s="10">
        <v>593</v>
      </c>
      <c r="G50" s="10">
        <v>52290.244500000001</v>
      </c>
      <c r="H50" s="10">
        <v>43162.621400000004</v>
      </c>
      <c r="I50" s="10">
        <v>9127.6231000000007</v>
      </c>
      <c r="J50" s="10">
        <v>41015.550799999997</v>
      </c>
      <c r="K50" s="10">
        <v>41244.195699999997</v>
      </c>
      <c r="L50" s="10">
        <v>0</v>
      </c>
      <c r="M50" s="12">
        <v>1013</v>
      </c>
      <c r="N50" s="11">
        <v>883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 t="s">
        <v>59</v>
      </c>
      <c r="C51" s="10">
        <v>170</v>
      </c>
      <c r="D51" s="10">
        <v>0</v>
      </c>
      <c r="E51" s="10">
        <v>0</v>
      </c>
      <c r="F51" s="10">
        <v>170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2">
        <v>0</v>
      </c>
      <c r="N51" s="11">
        <v>1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">
      <c r="A52" s="7"/>
      <c r="B52" s="7" t="s">
        <v>60</v>
      </c>
      <c r="C52" s="10">
        <v>435</v>
      </c>
      <c r="D52" s="10">
        <v>0</v>
      </c>
      <c r="E52" s="10">
        <v>0</v>
      </c>
      <c r="F52" s="10">
        <v>435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2">
        <v>0</v>
      </c>
      <c r="N52" s="11">
        <v>6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69</v>
      </c>
      <c r="C53" s="10">
        <v>404</v>
      </c>
      <c r="D53" s="10">
        <v>0</v>
      </c>
      <c r="E53" s="10">
        <v>0</v>
      </c>
      <c r="F53" s="10">
        <v>277</v>
      </c>
      <c r="G53" s="10">
        <v>127</v>
      </c>
      <c r="H53" s="10">
        <v>127</v>
      </c>
      <c r="I53" s="10">
        <v>0</v>
      </c>
      <c r="J53" s="10">
        <v>0</v>
      </c>
      <c r="K53" s="10">
        <v>0</v>
      </c>
      <c r="L53" s="10">
        <v>0</v>
      </c>
      <c r="M53" s="12">
        <v>0</v>
      </c>
      <c r="N53" s="11">
        <v>12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2"/>
      <c r="N54" s="11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5">
      <c r="A55" s="13" t="s">
        <v>29</v>
      </c>
      <c r="B55" s="7"/>
      <c r="C55" s="10">
        <f t="shared" ref="C55:N55" si="14">SUM(C56:C58)</f>
        <v>106746.10949999999</v>
      </c>
      <c r="D55" s="10">
        <f t="shared" si="14"/>
        <v>5834.1514999999999</v>
      </c>
      <c r="E55" s="10">
        <f t="shared" si="14"/>
        <v>5639.2602999999999</v>
      </c>
      <c r="F55" s="10">
        <f t="shared" si="14"/>
        <v>5530.15</v>
      </c>
      <c r="G55" s="10">
        <f t="shared" si="14"/>
        <v>89742.547699999996</v>
      </c>
      <c r="H55" s="10">
        <f t="shared" si="14"/>
        <v>78166.199099999998</v>
      </c>
      <c r="I55" s="10">
        <f t="shared" si="14"/>
        <v>11576.348599999999</v>
      </c>
      <c r="J55" s="10">
        <f t="shared" si="14"/>
        <v>74342.105899999995</v>
      </c>
      <c r="K55" s="10">
        <f t="shared" si="14"/>
        <v>71804.417000000001</v>
      </c>
      <c r="L55" s="10">
        <f t="shared" si="14"/>
        <v>8893.9110000000001</v>
      </c>
      <c r="M55" s="10">
        <f t="shared" si="14"/>
        <v>0</v>
      </c>
      <c r="N55" s="11">
        <f t="shared" si="14"/>
        <v>1048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">
      <c r="A56" s="7"/>
      <c r="B56" s="7" t="s">
        <v>20</v>
      </c>
      <c r="C56" s="10">
        <v>54987.984499999999</v>
      </c>
      <c r="D56" s="10">
        <v>4878.6715000000004</v>
      </c>
      <c r="E56" s="10">
        <v>1398.8852999999999</v>
      </c>
      <c r="F56" s="10">
        <v>135</v>
      </c>
      <c r="G56" s="10">
        <v>48575.4277</v>
      </c>
      <c r="H56" s="10">
        <v>45488.379099999998</v>
      </c>
      <c r="I56" s="10">
        <v>3087.0486000000001</v>
      </c>
      <c r="J56" s="10">
        <v>44279.560899999997</v>
      </c>
      <c r="K56" s="10">
        <v>42612.991999999998</v>
      </c>
      <c r="L56" s="10">
        <v>5917.1909999999998</v>
      </c>
      <c r="M56" s="12">
        <v>0</v>
      </c>
      <c r="N56" s="11">
        <v>12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21</v>
      </c>
      <c r="C57" s="10">
        <v>47141.974999999999</v>
      </c>
      <c r="D57" s="10">
        <v>955.48</v>
      </c>
      <c r="E57" s="10">
        <v>4240.375</v>
      </c>
      <c r="F57" s="10">
        <v>779</v>
      </c>
      <c r="G57" s="10">
        <v>41167.120000000003</v>
      </c>
      <c r="H57" s="10">
        <v>32677.82</v>
      </c>
      <c r="I57" s="10">
        <v>8489.2999999999993</v>
      </c>
      <c r="J57" s="10">
        <v>30062.544999999998</v>
      </c>
      <c r="K57" s="10">
        <v>29191.424999999999</v>
      </c>
      <c r="L57" s="10">
        <v>2976.72</v>
      </c>
      <c r="M57" s="10">
        <v>0</v>
      </c>
      <c r="N57" s="11">
        <v>1036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59</v>
      </c>
      <c r="C58" s="10">
        <v>4616.1499999999996</v>
      </c>
      <c r="D58" s="10">
        <v>0</v>
      </c>
      <c r="E58" s="10">
        <v>0</v>
      </c>
      <c r="F58" s="10">
        <v>4616.1499999999996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1">
        <v>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5">
      <c r="A60" s="13" t="s">
        <v>30</v>
      </c>
      <c r="B60" s="7"/>
      <c r="C60" s="10">
        <f t="shared" ref="C60:N60" si="15">SUM(C61:C66)</f>
        <v>52975.8</v>
      </c>
      <c r="D60" s="10">
        <f t="shared" si="15"/>
        <v>3434.8316999999997</v>
      </c>
      <c r="E60" s="10">
        <f t="shared" si="15"/>
        <v>2511.8944999999999</v>
      </c>
      <c r="F60" s="10">
        <f t="shared" si="15"/>
        <v>3605</v>
      </c>
      <c r="G60" s="10">
        <f t="shared" si="15"/>
        <v>43424.073799999998</v>
      </c>
      <c r="H60" s="10">
        <f t="shared" si="15"/>
        <v>38942.607799999998</v>
      </c>
      <c r="I60" s="10">
        <f t="shared" si="15"/>
        <v>4481.4629999999997</v>
      </c>
      <c r="J60" s="10">
        <f t="shared" si="15"/>
        <v>36144.843099999998</v>
      </c>
      <c r="K60" s="10">
        <f t="shared" si="15"/>
        <v>36483.686499999996</v>
      </c>
      <c r="L60" s="10">
        <f t="shared" si="15"/>
        <v>2225.35</v>
      </c>
      <c r="M60" s="10">
        <f t="shared" si="15"/>
        <v>0</v>
      </c>
      <c r="N60" s="11">
        <f t="shared" si="15"/>
        <v>571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20</v>
      </c>
      <c r="C61" s="10">
        <v>16387.8</v>
      </c>
      <c r="D61" s="10">
        <v>1290.8317</v>
      </c>
      <c r="E61" s="10">
        <v>321.89449999999999</v>
      </c>
      <c r="F61" s="10">
        <v>0</v>
      </c>
      <c r="G61" s="10">
        <v>14775.0738</v>
      </c>
      <c r="H61" s="10">
        <v>13540.6078</v>
      </c>
      <c r="I61" s="10">
        <v>1234.463</v>
      </c>
      <c r="J61" s="10">
        <v>12849.3431</v>
      </c>
      <c r="K61" s="10">
        <v>13001.6865</v>
      </c>
      <c r="L61" s="10">
        <v>351.25</v>
      </c>
      <c r="M61" s="12">
        <v>0</v>
      </c>
      <c r="N61" s="11">
        <v>13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21</v>
      </c>
      <c r="C62" s="10">
        <v>30837</v>
      </c>
      <c r="D62" s="10">
        <v>2144</v>
      </c>
      <c r="E62" s="10">
        <v>2190</v>
      </c>
      <c r="F62" s="10">
        <v>496</v>
      </c>
      <c r="G62" s="10">
        <v>26007</v>
      </c>
      <c r="H62" s="10">
        <v>22796</v>
      </c>
      <c r="I62" s="10">
        <v>3211</v>
      </c>
      <c r="J62" s="10">
        <v>22162.5</v>
      </c>
      <c r="K62" s="10">
        <v>22424</v>
      </c>
      <c r="L62" s="10">
        <v>1719.1</v>
      </c>
      <c r="M62" s="12">
        <v>0</v>
      </c>
      <c r="N62" s="11">
        <v>544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 t="s">
        <v>59</v>
      </c>
      <c r="C63" s="10">
        <v>2297</v>
      </c>
      <c r="D63" s="10">
        <v>0</v>
      </c>
      <c r="E63" s="10">
        <v>0</v>
      </c>
      <c r="F63" s="10">
        <v>1760</v>
      </c>
      <c r="G63" s="10">
        <v>537</v>
      </c>
      <c r="H63" s="10">
        <v>534</v>
      </c>
      <c r="I63" s="10">
        <v>3</v>
      </c>
      <c r="J63" s="10">
        <v>283</v>
      </c>
      <c r="K63" s="10">
        <v>243</v>
      </c>
      <c r="L63" s="10">
        <v>0</v>
      </c>
      <c r="M63" s="12">
        <v>0</v>
      </c>
      <c r="N63" s="11">
        <v>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">
      <c r="A64" s="7"/>
      <c r="B64" s="7" t="s">
        <v>60</v>
      </c>
      <c r="C64" s="10">
        <v>1199</v>
      </c>
      <c r="D64" s="10">
        <v>0</v>
      </c>
      <c r="E64" s="10">
        <v>0</v>
      </c>
      <c r="F64" s="10">
        <v>537</v>
      </c>
      <c r="G64" s="10">
        <v>662</v>
      </c>
      <c r="H64" s="10">
        <v>629</v>
      </c>
      <c r="I64" s="10">
        <v>33</v>
      </c>
      <c r="J64" s="10">
        <v>400</v>
      </c>
      <c r="K64" s="10">
        <v>365</v>
      </c>
      <c r="L64" s="10">
        <v>155</v>
      </c>
      <c r="M64" s="10">
        <v>0</v>
      </c>
      <c r="N64" s="11">
        <v>12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73</v>
      </c>
      <c r="C65" s="10">
        <v>1612</v>
      </c>
      <c r="D65" s="10">
        <v>0</v>
      </c>
      <c r="E65" s="10">
        <v>0</v>
      </c>
      <c r="F65" s="10">
        <v>812</v>
      </c>
      <c r="G65" s="10">
        <v>800</v>
      </c>
      <c r="H65" s="10">
        <v>800</v>
      </c>
      <c r="I65" s="10">
        <v>0</v>
      </c>
      <c r="J65" s="10">
        <v>450</v>
      </c>
      <c r="K65" s="10">
        <v>450</v>
      </c>
      <c r="L65" s="10">
        <v>0</v>
      </c>
      <c r="M65" s="10">
        <v>0</v>
      </c>
      <c r="N65" s="11">
        <v>2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69</v>
      </c>
      <c r="C66" s="10">
        <v>643</v>
      </c>
      <c r="D66" s="10">
        <v>0</v>
      </c>
      <c r="E66" s="10">
        <v>0</v>
      </c>
      <c r="F66" s="10">
        <v>0</v>
      </c>
      <c r="G66" s="10">
        <v>643</v>
      </c>
      <c r="H66" s="10">
        <v>643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v>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31</v>
      </c>
      <c r="B68" s="7"/>
      <c r="C68" s="10">
        <f t="shared" ref="C68:N68" si="16">SUM(C69:C73)</f>
        <v>72959.009999999995</v>
      </c>
      <c r="D68" s="10">
        <f t="shared" si="16"/>
        <v>390.42</v>
      </c>
      <c r="E68" s="10">
        <f t="shared" si="16"/>
        <v>798</v>
      </c>
      <c r="F68" s="10">
        <f t="shared" si="16"/>
        <v>7100.32</v>
      </c>
      <c r="G68" s="10">
        <f t="shared" si="16"/>
        <v>64670.27</v>
      </c>
      <c r="H68" s="10">
        <f t="shared" si="16"/>
        <v>51501.49</v>
      </c>
      <c r="I68" s="10">
        <f t="shared" si="16"/>
        <v>13168.78</v>
      </c>
      <c r="J68" s="10">
        <f t="shared" si="16"/>
        <v>49479.659999999996</v>
      </c>
      <c r="K68" s="10">
        <f t="shared" si="16"/>
        <v>49135.69</v>
      </c>
      <c r="L68" s="10">
        <f t="shared" si="16"/>
        <v>0</v>
      </c>
      <c r="M68" s="10">
        <f t="shared" si="16"/>
        <v>0</v>
      </c>
      <c r="N68" s="11">
        <f t="shared" si="16"/>
        <v>468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23614.42</v>
      </c>
      <c r="D69" s="10">
        <v>43.42</v>
      </c>
      <c r="E69" s="10">
        <v>0</v>
      </c>
      <c r="F69" s="10">
        <v>635</v>
      </c>
      <c r="G69" s="10">
        <v>22936</v>
      </c>
      <c r="H69" s="10">
        <v>21671</v>
      </c>
      <c r="I69" s="10">
        <v>1265</v>
      </c>
      <c r="J69" s="10">
        <v>20908.78</v>
      </c>
      <c r="K69" s="10">
        <v>20847.240000000002</v>
      </c>
      <c r="L69" s="10">
        <v>0</v>
      </c>
      <c r="M69" s="12">
        <v>0</v>
      </c>
      <c r="N69" s="11">
        <v>19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40534.699999999997</v>
      </c>
      <c r="D70" s="10">
        <v>347</v>
      </c>
      <c r="E70" s="10">
        <v>798</v>
      </c>
      <c r="F70" s="10">
        <v>209.71</v>
      </c>
      <c r="G70" s="10">
        <v>39179.99</v>
      </c>
      <c r="H70" s="10">
        <v>27276.21</v>
      </c>
      <c r="I70" s="10">
        <v>11903.78</v>
      </c>
      <c r="J70" s="10">
        <v>26562.6</v>
      </c>
      <c r="K70" s="10">
        <v>26104.45</v>
      </c>
      <c r="L70" s="10">
        <v>0</v>
      </c>
      <c r="M70" s="12">
        <v>0</v>
      </c>
      <c r="N70" s="11">
        <v>440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 t="s">
        <v>59</v>
      </c>
      <c r="C71" s="10">
        <v>6480.2</v>
      </c>
      <c r="D71" s="10">
        <v>0</v>
      </c>
      <c r="E71" s="10">
        <v>0</v>
      </c>
      <c r="F71" s="10">
        <v>4971.92</v>
      </c>
      <c r="G71" s="10">
        <v>1508.28</v>
      </c>
      <c r="H71" s="10">
        <v>1508.28</v>
      </c>
      <c r="I71" s="10">
        <v>0</v>
      </c>
      <c r="J71" s="10">
        <v>1328.28</v>
      </c>
      <c r="K71" s="10">
        <v>1228</v>
      </c>
      <c r="L71" s="10">
        <v>0</v>
      </c>
      <c r="M71" s="12">
        <v>0</v>
      </c>
      <c r="N71" s="11">
        <v>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7"/>
      <c r="B72" s="7" t="s">
        <v>60</v>
      </c>
      <c r="C72" s="10">
        <v>2087.69</v>
      </c>
      <c r="D72" s="10">
        <v>0</v>
      </c>
      <c r="E72" s="10">
        <v>0</v>
      </c>
      <c r="F72" s="10">
        <v>1243.69</v>
      </c>
      <c r="G72" s="10">
        <v>844</v>
      </c>
      <c r="H72" s="10">
        <v>844</v>
      </c>
      <c r="I72" s="10">
        <v>0</v>
      </c>
      <c r="J72" s="10">
        <v>604</v>
      </c>
      <c r="K72" s="10">
        <v>796</v>
      </c>
      <c r="L72" s="10">
        <v>0</v>
      </c>
      <c r="M72" s="12">
        <v>0</v>
      </c>
      <c r="N72" s="11">
        <v>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7"/>
      <c r="B73" s="7" t="s">
        <v>69</v>
      </c>
      <c r="C73" s="10">
        <v>242</v>
      </c>
      <c r="D73" s="10">
        <v>0</v>
      </c>
      <c r="E73" s="10">
        <v>0</v>
      </c>
      <c r="F73" s="10">
        <v>40</v>
      </c>
      <c r="G73" s="10">
        <v>202</v>
      </c>
      <c r="H73" s="10">
        <v>202</v>
      </c>
      <c r="I73" s="10">
        <v>0</v>
      </c>
      <c r="J73" s="10">
        <v>76</v>
      </c>
      <c r="K73" s="10">
        <v>160</v>
      </c>
      <c r="L73" s="10">
        <v>0</v>
      </c>
      <c r="M73" s="12">
        <v>0</v>
      </c>
      <c r="N73" s="11">
        <v>9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5">
      <c r="A75" s="13" t="s">
        <v>32</v>
      </c>
      <c r="B75" s="7"/>
      <c r="C75" s="10">
        <f t="shared" ref="C75:N75" si="17">SUM(C76:C79)</f>
        <v>53270.067999999999</v>
      </c>
      <c r="D75" s="10">
        <f t="shared" si="17"/>
        <v>3189.4</v>
      </c>
      <c r="E75" s="10">
        <f t="shared" si="17"/>
        <v>3856.71</v>
      </c>
      <c r="F75" s="10">
        <f t="shared" si="17"/>
        <v>3868.05</v>
      </c>
      <c r="G75" s="10">
        <f t="shared" si="17"/>
        <v>42355.907999999996</v>
      </c>
      <c r="H75" s="10">
        <f t="shared" si="17"/>
        <v>36416.977999999996</v>
      </c>
      <c r="I75" s="10">
        <f t="shared" si="17"/>
        <v>5938.93</v>
      </c>
      <c r="J75" s="10">
        <f t="shared" si="17"/>
        <v>34639</v>
      </c>
      <c r="K75" s="10">
        <f t="shared" si="17"/>
        <v>34569.5</v>
      </c>
      <c r="L75" s="10">
        <f t="shared" si="17"/>
        <v>0</v>
      </c>
      <c r="M75" s="10">
        <f t="shared" si="17"/>
        <v>0</v>
      </c>
      <c r="N75" s="11">
        <f t="shared" si="17"/>
        <v>397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7"/>
      <c r="B76" s="7" t="s">
        <v>20</v>
      </c>
      <c r="C76" s="10">
        <v>17915.650000000001</v>
      </c>
      <c r="D76" s="10">
        <v>170.14</v>
      </c>
      <c r="E76" s="10">
        <v>438.55</v>
      </c>
      <c r="F76" s="10">
        <v>0</v>
      </c>
      <c r="G76" s="10">
        <v>17306.96</v>
      </c>
      <c r="H76" s="10">
        <v>16695.62</v>
      </c>
      <c r="I76" s="10">
        <v>611.34</v>
      </c>
      <c r="J76" s="10">
        <v>16412.2</v>
      </c>
      <c r="K76" s="10">
        <v>16497.2</v>
      </c>
      <c r="L76" s="10">
        <v>0</v>
      </c>
      <c r="M76" s="12">
        <v>0</v>
      </c>
      <c r="N76" s="11">
        <v>6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21</v>
      </c>
      <c r="C77" s="10">
        <v>30195.418000000001</v>
      </c>
      <c r="D77" s="10">
        <v>3009.26</v>
      </c>
      <c r="E77" s="10">
        <v>3418.16</v>
      </c>
      <c r="F77" s="10">
        <v>154</v>
      </c>
      <c r="G77" s="10">
        <v>23613.998</v>
      </c>
      <c r="H77" s="10">
        <v>18331.407999999999</v>
      </c>
      <c r="I77" s="10">
        <v>5282.59</v>
      </c>
      <c r="J77" s="10">
        <v>16836.849999999999</v>
      </c>
      <c r="K77" s="10">
        <v>16667.349999999999</v>
      </c>
      <c r="L77" s="10">
        <v>0</v>
      </c>
      <c r="M77" s="12">
        <v>0</v>
      </c>
      <c r="N77" s="11">
        <v>391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7"/>
      <c r="B78" s="7" t="s">
        <v>59</v>
      </c>
      <c r="C78" s="10">
        <v>2642</v>
      </c>
      <c r="D78" s="10">
        <v>0</v>
      </c>
      <c r="E78" s="10">
        <v>0</v>
      </c>
      <c r="F78" s="10">
        <v>1721</v>
      </c>
      <c r="G78" s="10">
        <v>921</v>
      </c>
      <c r="H78" s="10">
        <v>921</v>
      </c>
      <c r="I78" s="10">
        <v>0</v>
      </c>
      <c r="J78" s="10">
        <v>921</v>
      </c>
      <c r="K78" s="10">
        <v>921</v>
      </c>
      <c r="L78" s="10">
        <v>0</v>
      </c>
      <c r="M78" s="12">
        <v>0</v>
      </c>
      <c r="N78" s="11"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7"/>
      <c r="B79" s="7" t="s">
        <v>60</v>
      </c>
      <c r="C79" s="10">
        <v>2517</v>
      </c>
      <c r="D79" s="10">
        <v>10</v>
      </c>
      <c r="E79" s="10">
        <v>0</v>
      </c>
      <c r="F79" s="10">
        <v>1993.05</v>
      </c>
      <c r="G79" s="10">
        <v>513.95000000000005</v>
      </c>
      <c r="H79" s="10">
        <v>468.95</v>
      </c>
      <c r="I79" s="10">
        <v>45</v>
      </c>
      <c r="J79" s="10">
        <v>468.95</v>
      </c>
      <c r="K79" s="10">
        <v>483.95</v>
      </c>
      <c r="L79" s="10">
        <v>0</v>
      </c>
      <c r="M79" s="12">
        <v>0</v>
      </c>
      <c r="N79" s="11">
        <v>0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7"/>
      <c r="B80" s="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2"/>
      <c r="N80" s="1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5">
      <c r="A81" s="13" t="s">
        <v>33</v>
      </c>
      <c r="B81" s="7"/>
      <c r="C81" s="10">
        <f t="shared" ref="C81:N81" si="18">SUM(C82:C85)</f>
        <v>83373.440000000002</v>
      </c>
      <c r="D81" s="10">
        <f t="shared" si="18"/>
        <v>5934.1</v>
      </c>
      <c r="E81" s="10">
        <f t="shared" si="18"/>
        <v>4926.4400000000005</v>
      </c>
      <c r="F81" s="10">
        <f t="shared" si="18"/>
        <v>8571.7200000000012</v>
      </c>
      <c r="G81" s="10">
        <f t="shared" si="18"/>
        <v>63941.180000000008</v>
      </c>
      <c r="H81" s="10">
        <f t="shared" si="18"/>
        <v>50291.199999999997</v>
      </c>
      <c r="I81" s="10">
        <f t="shared" si="18"/>
        <v>13649.98</v>
      </c>
      <c r="J81" s="10">
        <f t="shared" si="18"/>
        <v>50308.69</v>
      </c>
      <c r="K81" s="10">
        <f t="shared" si="18"/>
        <v>48811.960000000006</v>
      </c>
      <c r="L81" s="10">
        <f t="shared" si="18"/>
        <v>3390.6</v>
      </c>
      <c r="M81" s="10">
        <f t="shared" si="18"/>
        <v>0</v>
      </c>
      <c r="N81" s="11">
        <f t="shared" si="18"/>
        <v>282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6.5" customHeight="1" x14ac:dyDescent="0.2">
      <c r="A82" s="7"/>
      <c r="B82" s="7" t="s">
        <v>20</v>
      </c>
      <c r="C82" s="10">
        <v>39650.29</v>
      </c>
      <c r="D82" s="10">
        <v>3460.79</v>
      </c>
      <c r="E82" s="10">
        <v>2942.02</v>
      </c>
      <c r="F82" s="10">
        <v>43.36</v>
      </c>
      <c r="G82" s="10">
        <v>33204.120000000003</v>
      </c>
      <c r="H82" s="10">
        <v>28708.7</v>
      </c>
      <c r="I82" s="10">
        <v>4495.42</v>
      </c>
      <c r="J82" s="10">
        <v>28103.33</v>
      </c>
      <c r="K82" s="10">
        <v>27902.58</v>
      </c>
      <c r="L82" s="10">
        <v>1992.6</v>
      </c>
      <c r="M82" s="12">
        <v>0</v>
      </c>
      <c r="N82" s="11">
        <v>11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6.5" customHeight="1" x14ac:dyDescent="0.2">
      <c r="A83" s="7"/>
      <c r="B83" s="7" t="s">
        <v>21</v>
      </c>
      <c r="C83" s="10">
        <v>33679.15</v>
      </c>
      <c r="D83" s="10">
        <v>2473.31</v>
      </c>
      <c r="E83" s="10">
        <v>1984.42</v>
      </c>
      <c r="F83" s="10">
        <v>903.36</v>
      </c>
      <c r="G83" s="10">
        <v>28318.06</v>
      </c>
      <c r="H83" s="10">
        <v>19393.5</v>
      </c>
      <c r="I83" s="10">
        <v>8924.56</v>
      </c>
      <c r="J83" s="10">
        <v>20272.96</v>
      </c>
      <c r="K83" s="10">
        <v>18977.68</v>
      </c>
      <c r="L83" s="10">
        <v>959</v>
      </c>
      <c r="M83" s="10">
        <v>0</v>
      </c>
      <c r="N83" s="11">
        <v>271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6.5" customHeight="1" x14ac:dyDescent="0.2">
      <c r="A84" s="7"/>
      <c r="B84" s="7" t="s">
        <v>59</v>
      </c>
      <c r="C84" s="10">
        <v>5110</v>
      </c>
      <c r="D84" s="10">
        <v>0</v>
      </c>
      <c r="E84" s="10">
        <v>0</v>
      </c>
      <c r="F84" s="10">
        <v>3266</v>
      </c>
      <c r="G84" s="10">
        <v>1844</v>
      </c>
      <c r="H84" s="10">
        <v>1844</v>
      </c>
      <c r="I84" s="10">
        <v>0</v>
      </c>
      <c r="J84" s="10">
        <v>1349.5</v>
      </c>
      <c r="K84" s="10">
        <v>1348.8</v>
      </c>
      <c r="L84" s="10">
        <v>439</v>
      </c>
      <c r="M84" s="10">
        <v>0</v>
      </c>
      <c r="N84" s="11">
        <v>0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6.5" customHeight="1" x14ac:dyDescent="0.2">
      <c r="A85" s="7"/>
      <c r="B85" s="7" t="s">
        <v>60</v>
      </c>
      <c r="C85" s="10">
        <v>4934</v>
      </c>
      <c r="D85" s="10">
        <v>0</v>
      </c>
      <c r="E85" s="10">
        <v>0</v>
      </c>
      <c r="F85" s="10">
        <v>4359</v>
      </c>
      <c r="G85" s="10">
        <v>575</v>
      </c>
      <c r="H85" s="10">
        <v>345</v>
      </c>
      <c r="I85" s="10">
        <v>230</v>
      </c>
      <c r="J85" s="10">
        <v>582.9</v>
      </c>
      <c r="K85" s="10">
        <v>582.9</v>
      </c>
      <c r="L85" s="10">
        <v>0</v>
      </c>
      <c r="M85" s="10">
        <v>0</v>
      </c>
      <c r="N85" s="11">
        <v>0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7"/>
      <c r="B86" s="7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2"/>
      <c r="N86" s="1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6.5" customHeight="1" x14ac:dyDescent="0.25">
      <c r="A87" s="13" t="s">
        <v>34</v>
      </c>
      <c r="B87" s="7"/>
      <c r="C87" s="10">
        <f t="shared" ref="C87:N87" si="19">SUM(C88:C92)</f>
        <v>72705.755999999994</v>
      </c>
      <c r="D87" s="10">
        <f t="shared" si="19"/>
        <v>2746.7660000000001</v>
      </c>
      <c r="E87" s="10">
        <f t="shared" si="19"/>
        <v>992.01</v>
      </c>
      <c r="F87" s="10">
        <f t="shared" si="19"/>
        <v>2368</v>
      </c>
      <c r="G87" s="10">
        <f t="shared" si="19"/>
        <v>66598.98000000001</v>
      </c>
      <c r="H87" s="10">
        <f t="shared" si="19"/>
        <v>60882.426000000007</v>
      </c>
      <c r="I87" s="10">
        <f t="shared" si="19"/>
        <v>5716.5539999999992</v>
      </c>
      <c r="J87" s="10">
        <f t="shared" si="19"/>
        <v>54756.356</v>
      </c>
      <c r="K87" s="10">
        <f t="shared" si="19"/>
        <v>54072.106</v>
      </c>
      <c r="L87" s="10">
        <f t="shared" si="19"/>
        <v>0</v>
      </c>
      <c r="M87" s="10">
        <f t="shared" si="19"/>
        <v>985</v>
      </c>
      <c r="N87" s="11">
        <f t="shared" si="19"/>
        <v>196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6.5" customHeight="1" x14ac:dyDescent="0.2">
      <c r="A88" s="7"/>
      <c r="B88" s="7" t="s">
        <v>20</v>
      </c>
      <c r="C88" s="10">
        <v>38823.625999999997</v>
      </c>
      <c r="D88" s="10">
        <v>2156.7660000000001</v>
      </c>
      <c r="E88" s="10">
        <v>806.42</v>
      </c>
      <c r="F88" s="10">
        <v>0</v>
      </c>
      <c r="G88" s="10">
        <v>35860.44</v>
      </c>
      <c r="H88" s="10">
        <v>34978.616000000002</v>
      </c>
      <c r="I88" s="10">
        <v>881.82399999999996</v>
      </c>
      <c r="J88" s="10">
        <v>32163.725999999999</v>
      </c>
      <c r="K88" s="10">
        <v>31692.815999999999</v>
      </c>
      <c r="L88" s="10">
        <v>0</v>
      </c>
      <c r="M88" s="12">
        <v>985</v>
      </c>
      <c r="N88" s="11">
        <v>9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7"/>
      <c r="B89" s="7" t="s">
        <v>21</v>
      </c>
      <c r="C89" s="10">
        <v>31464.43</v>
      </c>
      <c r="D89" s="10">
        <v>590</v>
      </c>
      <c r="E89" s="10">
        <v>185.59</v>
      </c>
      <c r="F89" s="10">
        <v>156.30000000000001</v>
      </c>
      <c r="G89" s="10">
        <v>30532.54</v>
      </c>
      <c r="H89" s="10">
        <v>25747.81</v>
      </c>
      <c r="I89" s="10">
        <v>4784.7299999999996</v>
      </c>
      <c r="J89" s="10">
        <v>22581.63</v>
      </c>
      <c r="K89" s="10">
        <v>22368.29</v>
      </c>
      <c r="L89" s="10">
        <v>0</v>
      </c>
      <c r="M89" s="12">
        <v>0</v>
      </c>
      <c r="N89" s="11">
        <v>149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7"/>
      <c r="B90" s="7" t="s">
        <v>59</v>
      </c>
      <c r="C90" s="10">
        <v>407</v>
      </c>
      <c r="D90" s="10">
        <v>0</v>
      </c>
      <c r="E90" s="10">
        <v>0</v>
      </c>
      <c r="F90" s="10">
        <v>407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2">
        <v>0</v>
      </c>
      <c r="N90" s="11">
        <v>1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6.5" customHeight="1" x14ac:dyDescent="0.2">
      <c r="A91" s="7"/>
      <c r="B91" s="7" t="s">
        <v>60</v>
      </c>
      <c r="C91" s="10">
        <v>1529.2</v>
      </c>
      <c r="D91" s="10">
        <v>0</v>
      </c>
      <c r="E91" s="10">
        <v>0</v>
      </c>
      <c r="F91" s="10">
        <v>1419.2</v>
      </c>
      <c r="G91" s="10">
        <v>110</v>
      </c>
      <c r="H91" s="10">
        <v>60</v>
      </c>
      <c r="I91" s="10">
        <v>50</v>
      </c>
      <c r="J91" s="10">
        <v>5</v>
      </c>
      <c r="K91" s="10">
        <v>5</v>
      </c>
      <c r="L91" s="10">
        <v>0</v>
      </c>
      <c r="M91" s="12">
        <v>0</v>
      </c>
      <c r="N91" s="11">
        <v>23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 x14ac:dyDescent="0.2">
      <c r="A92" s="7"/>
      <c r="B92" s="7" t="s">
        <v>69</v>
      </c>
      <c r="C92" s="10">
        <v>481.5</v>
      </c>
      <c r="D92" s="10">
        <v>0</v>
      </c>
      <c r="E92" s="10">
        <v>0</v>
      </c>
      <c r="F92" s="10">
        <v>385.5</v>
      </c>
      <c r="G92" s="10">
        <v>96</v>
      </c>
      <c r="H92" s="10">
        <v>96</v>
      </c>
      <c r="I92" s="10">
        <v>0</v>
      </c>
      <c r="J92" s="10">
        <v>6</v>
      </c>
      <c r="K92" s="10">
        <v>6</v>
      </c>
      <c r="L92" s="10">
        <v>0</v>
      </c>
      <c r="M92" s="12">
        <v>0</v>
      </c>
      <c r="N92" s="11">
        <v>14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6.5" customHeight="1" x14ac:dyDescent="0.2">
      <c r="A93" s="7"/>
      <c r="B93" s="7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2"/>
      <c r="N93" s="11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6.5" customHeight="1" x14ac:dyDescent="0.25">
      <c r="A94" s="13" t="s">
        <v>35</v>
      </c>
      <c r="B94" s="7"/>
      <c r="C94" s="10">
        <f t="shared" ref="C94:N94" si="20">SUM(C95:C99)</f>
        <v>156311.63</v>
      </c>
      <c r="D94" s="10">
        <f t="shared" si="20"/>
        <v>3633.52</v>
      </c>
      <c r="E94" s="10">
        <f t="shared" si="20"/>
        <v>9399.7099999999991</v>
      </c>
      <c r="F94" s="10">
        <f t="shared" si="20"/>
        <v>4180.24</v>
      </c>
      <c r="G94" s="10">
        <f t="shared" si="20"/>
        <v>139098.15999999997</v>
      </c>
      <c r="H94" s="10">
        <f t="shared" si="20"/>
        <v>129149</v>
      </c>
      <c r="I94" s="10">
        <f t="shared" si="20"/>
        <v>9949.16</v>
      </c>
      <c r="J94" s="10">
        <f t="shared" si="20"/>
        <v>127260.37</v>
      </c>
      <c r="K94" s="10">
        <f t="shared" si="20"/>
        <v>126059.09999999999</v>
      </c>
      <c r="L94" s="10">
        <f t="shared" si="20"/>
        <v>81.96</v>
      </c>
      <c r="M94" s="10">
        <f t="shared" si="20"/>
        <v>0</v>
      </c>
      <c r="N94" s="11">
        <f t="shared" si="20"/>
        <v>396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6.5" customHeight="1" x14ac:dyDescent="0.2">
      <c r="A95" s="7"/>
      <c r="B95" s="7" t="s">
        <v>20</v>
      </c>
      <c r="C95" s="10">
        <v>98105.89</v>
      </c>
      <c r="D95" s="10">
        <v>2677.62</v>
      </c>
      <c r="E95" s="10">
        <v>2391.8000000000002</v>
      </c>
      <c r="F95" s="10">
        <v>126</v>
      </c>
      <c r="G95" s="10">
        <v>92910.47</v>
      </c>
      <c r="H95" s="10">
        <v>87233.99</v>
      </c>
      <c r="I95" s="10">
        <v>5676.48</v>
      </c>
      <c r="J95" s="10">
        <v>83845.25</v>
      </c>
      <c r="K95" s="10">
        <v>83182.33</v>
      </c>
      <c r="L95" s="10">
        <v>81.96</v>
      </c>
      <c r="M95" s="10">
        <v>0</v>
      </c>
      <c r="N95" s="11">
        <v>18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6.5" customHeight="1" x14ac:dyDescent="0.2">
      <c r="A96" s="7"/>
      <c r="B96" s="7" t="s">
        <v>21</v>
      </c>
      <c r="C96" s="10">
        <v>51775.58</v>
      </c>
      <c r="D96" s="10">
        <v>955.9</v>
      </c>
      <c r="E96" s="10">
        <v>7007.91</v>
      </c>
      <c r="F96" s="10">
        <v>755</v>
      </c>
      <c r="G96" s="10">
        <v>43056.77</v>
      </c>
      <c r="H96" s="10">
        <v>39192.94</v>
      </c>
      <c r="I96" s="10">
        <v>3863.83</v>
      </c>
      <c r="J96" s="10">
        <v>40728.050000000003</v>
      </c>
      <c r="K96" s="10">
        <v>40189.699999999997</v>
      </c>
      <c r="L96" s="10">
        <v>0</v>
      </c>
      <c r="M96" s="12">
        <v>0</v>
      </c>
      <c r="N96" s="11">
        <v>376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6.5" customHeight="1" x14ac:dyDescent="0.2">
      <c r="A97" s="7"/>
      <c r="B97" s="7" t="s">
        <v>59</v>
      </c>
      <c r="C97" s="10">
        <v>3272.16</v>
      </c>
      <c r="D97" s="10">
        <v>0</v>
      </c>
      <c r="E97" s="10">
        <v>0</v>
      </c>
      <c r="F97" s="10">
        <v>1137.83</v>
      </c>
      <c r="G97" s="10">
        <v>2134.33</v>
      </c>
      <c r="H97" s="10">
        <v>1725.48</v>
      </c>
      <c r="I97" s="10">
        <v>408.85</v>
      </c>
      <c r="J97" s="10">
        <v>1725.48</v>
      </c>
      <c r="K97" s="10">
        <v>1725.48</v>
      </c>
      <c r="L97" s="10">
        <v>0</v>
      </c>
      <c r="M97" s="12">
        <v>0</v>
      </c>
      <c r="N97" s="11">
        <v>0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6.5" customHeight="1" x14ac:dyDescent="0.2">
      <c r="A98" s="7"/>
      <c r="B98" s="7" t="s">
        <v>60</v>
      </c>
      <c r="C98" s="10">
        <v>3088</v>
      </c>
      <c r="D98" s="10">
        <v>0</v>
      </c>
      <c r="E98" s="10">
        <v>0</v>
      </c>
      <c r="F98" s="10">
        <v>2091.41</v>
      </c>
      <c r="G98" s="10">
        <v>996.59</v>
      </c>
      <c r="H98" s="10">
        <v>996.59</v>
      </c>
      <c r="I98" s="10">
        <v>0</v>
      </c>
      <c r="J98" s="10">
        <v>961.59</v>
      </c>
      <c r="K98" s="10">
        <v>961.59</v>
      </c>
      <c r="L98" s="10">
        <v>0</v>
      </c>
      <c r="M98" s="12">
        <v>0</v>
      </c>
      <c r="N98" s="11">
        <v>0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6.5" customHeight="1" x14ac:dyDescent="0.2">
      <c r="A99" s="7"/>
      <c r="B99" s="7" t="s">
        <v>69</v>
      </c>
      <c r="C99" s="10">
        <v>70</v>
      </c>
      <c r="D99" s="10">
        <v>0</v>
      </c>
      <c r="E99" s="10">
        <v>0</v>
      </c>
      <c r="F99" s="10">
        <v>70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2">
        <v>0</v>
      </c>
      <c r="N99" s="11">
        <v>2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6.5" customHeight="1" x14ac:dyDescent="0.2">
      <c r="A100" s="7"/>
      <c r="B100" s="7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2"/>
      <c r="N100" s="11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6.5" customHeight="1" x14ac:dyDescent="0.25">
      <c r="A101" s="13" t="s">
        <v>36</v>
      </c>
      <c r="B101" s="7"/>
      <c r="C101" s="10">
        <f t="shared" ref="C101:N101" si="21">SUM(C102:C106)</f>
        <v>71101.119999999995</v>
      </c>
      <c r="D101" s="10">
        <f t="shared" si="21"/>
        <v>1626.8600000000001</v>
      </c>
      <c r="E101" s="10">
        <f t="shared" si="21"/>
        <v>4555</v>
      </c>
      <c r="F101" s="10">
        <f t="shared" si="21"/>
        <v>5013.2</v>
      </c>
      <c r="G101" s="10">
        <f t="shared" si="21"/>
        <v>59906.06</v>
      </c>
      <c r="H101" s="10">
        <f t="shared" si="21"/>
        <v>49753.39</v>
      </c>
      <c r="I101" s="10">
        <f t="shared" si="21"/>
        <v>10152.67</v>
      </c>
      <c r="J101" s="10">
        <f t="shared" si="21"/>
        <v>48131.979999999996</v>
      </c>
      <c r="K101" s="10">
        <f t="shared" si="21"/>
        <v>46961.64</v>
      </c>
      <c r="L101" s="10">
        <f t="shared" si="21"/>
        <v>1149.51</v>
      </c>
      <c r="M101" s="10">
        <f t="shared" si="21"/>
        <v>0</v>
      </c>
      <c r="N101" s="11">
        <f t="shared" si="21"/>
        <v>281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6.5" customHeight="1" x14ac:dyDescent="0.2">
      <c r="A102" s="7"/>
      <c r="B102" s="7" t="s">
        <v>20</v>
      </c>
      <c r="C102" s="10">
        <v>40132.32</v>
      </c>
      <c r="D102" s="10">
        <v>789.51</v>
      </c>
      <c r="E102" s="10">
        <v>2993.03</v>
      </c>
      <c r="F102" s="10">
        <v>1314.06</v>
      </c>
      <c r="G102" s="10">
        <v>35035.72</v>
      </c>
      <c r="H102" s="10">
        <v>32150.78</v>
      </c>
      <c r="I102" s="10">
        <v>2884.94</v>
      </c>
      <c r="J102" s="10">
        <v>30361.360000000001</v>
      </c>
      <c r="K102" s="10">
        <v>30502.49</v>
      </c>
      <c r="L102" s="10">
        <v>1149.51</v>
      </c>
      <c r="M102" s="12">
        <v>0</v>
      </c>
      <c r="N102" s="11">
        <v>12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6.5" customHeight="1" x14ac:dyDescent="0.2">
      <c r="A103" s="7"/>
      <c r="B103" s="7" t="s">
        <v>21</v>
      </c>
      <c r="C103" s="10">
        <v>27427.93</v>
      </c>
      <c r="D103" s="10">
        <v>837.35</v>
      </c>
      <c r="E103" s="10">
        <v>1561.97</v>
      </c>
      <c r="F103" s="10">
        <v>408.27</v>
      </c>
      <c r="G103" s="10">
        <v>24620.34</v>
      </c>
      <c r="H103" s="10">
        <v>17352.61</v>
      </c>
      <c r="I103" s="10">
        <v>7267.73</v>
      </c>
      <c r="J103" s="10">
        <v>17520.62</v>
      </c>
      <c r="K103" s="10">
        <v>16209.15</v>
      </c>
      <c r="L103" s="10">
        <v>0</v>
      </c>
      <c r="M103" s="10">
        <v>0</v>
      </c>
      <c r="N103" s="11">
        <v>250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6.5" customHeight="1" x14ac:dyDescent="0.2">
      <c r="A104" s="7"/>
      <c r="B104" s="7" t="s">
        <v>59</v>
      </c>
      <c r="C104" s="10">
        <v>1500</v>
      </c>
      <c r="D104" s="10">
        <v>0</v>
      </c>
      <c r="E104" s="10">
        <v>0</v>
      </c>
      <c r="F104" s="10">
        <v>1500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1">
        <v>1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6.5" customHeight="1" x14ac:dyDescent="0.2">
      <c r="A105" s="7"/>
      <c r="B105" s="7" t="s">
        <v>60</v>
      </c>
      <c r="C105" s="10">
        <v>1618</v>
      </c>
      <c r="D105" s="10">
        <v>0</v>
      </c>
      <c r="E105" s="10">
        <v>0</v>
      </c>
      <c r="F105" s="10">
        <v>1368</v>
      </c>
      <c r="G105" s="10">
        <v>250</v>
      </c>
      <c r="H105" s="10">
        <v>250</v>
      </c>
      <c r="I105" s="10">
        <v>0</v>
      </c>
      <c r="J105" s="10">
        <v>250</v>
      </c>
      <c r="K105" s="10">
        <v>250</v>
      </c>
      <c r="L105" s="10">
        <v>0</v>
      </c>
      <c r="M105" s="10">
        <v>0</v>
      </c>
      <c r="N105" s="11">
        <v>9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6.5" customHeight="1" x14ac:dyDescent="0.2">
      <c r="A106" s="7"/>
      <c r="B106" s="7" t="s">
        <v>69</v>
      </c>
      <c r="C106" s="10">
        <v>422.87</v>
      </c>
      <c r="D106" s="10">
        <v>0</v>
      </c>
      <c r="E106" s="10">
        <v>0</v>
      </c>
      <c r="F106" s="10">
        <v>422.87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9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6.5" customHeight="1" x14ac:dyDescent="0.2">
      <c r="A107" s="7"/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6.5" customHeight="1" x14ac:dyDescent="0.2">
      <c r="A108" s="1" t="s">
        <v>37</v>
      </c>
      <c r="B108" s="7"/>
      <c r="C108" s="10">
        <f t="shared" ref="C108:N108" si="22">SUM(C109:C110)</f>
        <v>104404.947</v>
      </c>
      <c r="D108" s="10">
        <f t="shared" si="22"/>
        <v>6240.3249999999998</v>
      </c>
      <c r="E108" s="10">
        <f t="shared" si="22"/>
        <v>7566.8220000000001</v>
      </c>
      <c r="F108" s="10">
        <f t="shared" si="22"/>
        <v>0</v>
      </c>
      <c r="G108" s="10">
        <f t="shared" si="22"/>
        <v>90597.8</v>
      </c>
      <c r="H108" s="10">
        <f t="shared" si="22"/>
        <v>90009.837</v>
      </c>
      <c r="I108" s="10">
        <f t="shared" si="22"/>
        <v>587.96299999999997</v>
      </c>
      <c r="J108" s="10">
        <f t="shared" si="22"/>
        <v>86807.664000000004</v>
      </c>
      <c r="K108" s="10">
        <f t="shared" si="22"/>
        <v>86641.623999999996</v>
      </c>
      <c r="L108" s="10">
        <f t="shared" si="22"/>
        <v>100.08799999999999</v>
      </c>
      <c r="M108" s="10">
        <f t="shared" si="22"/>
        <v>8626.1749999999993</v>
      </c>
      <c r="N108" s="11">
        <f t="shared" si="22"/>
        <v>3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6.5" customHeight="1" x14ac:dyDescent="0.2">
      <c r="A109" s="1"/>
      <c r="B109" s="7" t="s">
        <v>20</v>
      </c>
      <c r="C109" s="10">
        <v>104404.947</v>
      </c>
      <c r="D109" s="10">
        <v>6240.3249999999998</v>
      </c>
      <c r="E109" s="10">
        <v>7566.8220000000001</v>
      </c>
      <c r="F109" s="10">
        <v>0</v>
      </c>
      <c r="G109" s="10">
        <v>90597.8</v>
      </c>
      <c r="H109" s="10">
        <v>90009.837</v>
      </c>
      <c r="I109" s="10">
        <v>587.96299999999997</v>
      </c>
      <c r="J109" s="10">
        <v>86807.664000000004</v>
      </c>
      <c r="K109" s="10">
        <v>86641.623999999996</v>
      </c>
      <c r="L109" s="10">
        <v>100.08799999999999</v>
      </c>
      <c r="M109" s="12">
        <v>8626.1749999999993</v>
      </c>
      <c r="N109" s="11">
        <v>3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6.5" customHeight="1" x14ac:dyDescent="0.2">
      <c r="A110" s="7"/>
      <c r="B110" s="7" t="s">
        <v>21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6.5" customHeight="1" x14ac:dyDescent="0.2">
      <c r="A111" s="7"/>
      <c r="B111" s="7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2"/>
      <c r="N111" s="11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6.5" customHeight="1" x14ac:dyDescent="0.2">
      <c r="A112" s="1" t="s">
        <v>38</v>
      </c>
      <c r="B112" s="7"/>
      <c r="C112" s="10">
        <f t="shared" ref="C112:N112" si="23">SUM(C113:C114)</f>
        <v>152023.2463</v>
      </c>
      <c r="D112" s="10">
        <f t="shared" si="23"/>
        <v>2812.58</v>
      </c>
      <c r="E112" s="10">
        <f t="shared" si="23"/>
        <v>1113.5934999999999</v>
      </c>
      <c r="F112" s="10">
        <f t="shared" si="23"/>
        <v>433</v>
      </c>
      <c r="G112" s="10">
        <f t="shared" si="23"/>
        <v>147664.07920000001</v>
      </c>
      <c r="H112" s="10">
        <f t="shared" si="23"/>
        <v>147664.07920000001</v>
      </c>
      <c r="I112" s="10">
        <f t="shared" si="23"/>
        <v>0</v>
      </c>
      <c r="J112" s="10">
        <f t="shared" si="23"/>
        <v>146262.19880000001</v>
      </c>
      <c r="K112" s="10">
        <f t="shared" si="23"/>
        <v>146368.4412</v>
      </c>
      <c r="L112" s="10">
        <f t="shared" si="23"/>
        <v>8793.93</v>
      </c>
      <c r="M112" s="10">
        <f t="shared" si="23"/>
        <v>20961.848699999999</v>
      </c>
      <c r="N112" s="11">
        <f t="shared" si="23"/>
        <v>21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6.5" customHeight="1" x14ac:dyDescent="0.2">
      <c r="A113" s="7"/>
      <c r="B113" s="7" t="s">
        <v>20</v>
      </c>
      <c r="C113" s="10">
        <v>151310.8063</v>
      </c>
      <c r="D113" s="10">
        <v>2812.58</v>
      </c>
      <c r="E113" s="10">
        <v>1113.5934999999999</v>
      </c>
      <c r="F113" s="10">
        <v>433</v>
      </c>
      <c r="G113" s="10">
        <v>146951.63920000001</v>
      </c>
      <c r="H113" s="10">
        <v>146951.63920000001</v>
      </c>
      <c r="I113" s="10">
        <v>0</v>
      </c>
      <c r="J113" s="10">
        <v>145585.75880000001</v>
      </c>
      <c r="K113" s="10">
        <v>146012.24119999999</v>
      </c>
      <c r="L113" s="10">
        <v>8793.93</v>
      </c>
      <c r="M113" s="12">
        <v>20961.848699999999</v>
      </c>
      <c r="N113" s="11">
        <v>21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6.5" customHeight="1" x14ac:dyDescent="0.2">
      <c r="A114" s="14"/>
      <c r="B114" s="14" t="s">
        <v>59</v>
      </c>
      <c r="C114" s="15">
        <v>712.44</v>
      </c>
      <c r="D114" s="15">
        <v>0</v>
      </c>
      <c r="E114" s="15">
        <v>0</v>
      </c>
      <c r="F114" s="15">
        <v>0</v>
      </c>
      <c r="G114" s="15">
        <v>712.44</v>
      </c>
      <c r="H114" s="15">
        <v>712.44</v>
      </c>
      <c r="I114" s="15">
        <v>0</v>
      </c>
      <c r="J114" s="15">
        <v>676.44</v>
      </c>
      <c r="K114" s="15">
        <v>356.2</v>
      </c>
      <c r="L114" s="15">
        <v>0</v>
      </c>
      <c r="M114" s="25">
        <v>0</v>
      </c>
      <c r="N114" s="26">
        <v>0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6.5" customHeight="1" x14ac:dyDescent="0.2">
      <c r="A115" s="16" t="s">
        <v>39</v>
      </c>
      <c r="B115" s="7"/>
      <c r="C115" s="17"/>
      <c r="D115" s="17"/>
      <c r="E115" s="17"/>
      <c r="F115" s="17"/>
      <c r="G115" s="17"/>
      <c r="H115" s="17"/>
      <c r="I115" s="17"/>
      <c r="J115" s="18"/>
      <c r="K115" s="17"/>
      <c r="L115" s="17"/>
      <c r="M115" s="17"/>
      <c r="N115" s="19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6.5" customHeight="1" x14ac:dyDescent="0.2">
      <c r="A116" s="20" t="s">
        <v>40</v>
      </c>
      <c r="B116" s="7"/>
      <c r="C116" s="19"/>
      <c r="D116" s="19"/>
      <c r="E116" s="19"/>
      <c r="F116" s="19"/>
      <c r="G116" s="21"/>
      <c r="H116" s="21"/>
      <c r="I116" s="21"/>
      <c r="J116" s="21"/>
      <c r="K116" s="19"/>
      <c r="L116" s="19"/>
      <c r="M116" s="19"/>
      <c r="N116" s="21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6.5" customHeight="1" x14ac:dyDescent="0.2">
      <c r="A117" s="7" t="s">
        <v>41</v>
      </c>
      <c r="B117" s="19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7" t="s">
        <v>42</v>
      </c>
      <c r="B118" s="19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7" t="s">
        <v>43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22"/>
    </row>
    <row r="120" spans="1:31" ht="16.5" customHeight="1" x14ac:dyDescent="0.2">
      <c r="A120" s="7" t="s">
        <v>44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22"/>
    </row>
    <row r="121" spans="1:31" ht="16.5" customHeight="1" x14ac:dyDescent="0.2">
      <c r="A121" s="7" t="s">
        <v>61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22"/>
    </row>
    <row r="122" spans="1:31" ht="16.5" customHeight="1" x14ac:dyDescent="0.2">
      <c r="A122" s="7" t="s">
        <v>62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22"/>
    </row>
    <row r="123" spans="1:31" ht="16.5" customHeight="1" x14ac:dyDescent="0.2">
      <c r="A123" s="7" t="s">
        <v>74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22"/>
    </row>
    <row r="124" spans="1:31" ht="16.5" customHeight="1" x14ac:dyDescent="0.2">
      <c r="A124" s="7" t="s">
        <v>75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22"/>
    </row>
    <row r="125" spans="1:31" ht="16.5" customHeight="1" x14ac:dyDescent="0.2">
      <c r="A125" s="23" t="s">
        <v>45</v>
      </c>
      <c r="B125" s="7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6.5" customHeight="1" x14ac:dyDescent="0.2">
      <c r="A126" s="7" t="s">
        <v>46</v>
      </c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7"/>
      <c r="D128" s="22"/>
      <c r="E128" s="22"/>
      <c r="F128" s="19"/>
      <c r="G128" s="19"/>
      <c r="H128" s="19"/>
      <c r="I128" s="19"/>
      <c r="J128" s="19"/>
      <c r="K128" s="19"/>
      <c r="L128" s="19"/>
      <c r="M128" s="19"/>
      <c r="N128" s="19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6.5" customHeight="1" x14ac:dyDescent="0.2">
      <c r="A129" s="22"/>
      <c r="B129" s="22"/>
      <c r="C129" s="22"/>
      <c r="D129" s="22"/>
      <c r="E129" s="22"/>
      <c r="F129" s="19"/>
      <c r="G129" s="19"/>
      <c r="H129" s="19"/>
      <c r="I129" s="19"/>
      <c r="J129" s="19"/>
      <c r="K129" s="19"/>
      <c r="L129" s="19"/>
      <c r="M129" s="19"/>
      <c r="N129" s="19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47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48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SUM(C9:C10)</f>
        <v>1420071.5144000002</v>
      </c>
      <c r="D8" s="8">
        <f t="shared" si="0"/>
        <v>50975.106</v>
      </c>
      <c r="E8" s="8">
        <f t="shared" si="0"/>
        <v>52463.507899999997</v>
      </c>
      <c r="F8" s="8">
        <f t="shared" si="0"/>
        <v>0</v>
      </c>
      <c r="G8" s="8">
        <f t="shared" si="0"/>
        <v>1316632.8914999999</v>
      </c>
      <c r="H8" s="8">
        <f t="shared" si="0"/>
        <v>1044088.8672</v>
      </c>
      <c r="I8" s="8">
        <f t="shared" si="0"/>
        <v>272544.02419999999</v>
      </c>
      <c r="J8" s="8">
        <f t="shared" si="0"/>
        <v>905172.77509999997</v>
      </c>
      <c r="K8" s="8">
        <f t="shared" si="0"/>
        <v>864208.28260000004</v>
      </c>
      <c r="L8" s="8">
        <f t="shared" si="0"/>
        <v>56961.634999999995</v>
      </c>
      <c r="M8" s="8">
        <f t="shared" si="0"/>
        <v>84973.619000000006</v>
      </c>
      <c r="N8" s="9">
        <f t="shared" si="0"/>
        <v>10896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SUM(C13,C17,C21,C25,C29,C33,C37,C41,C45,C49,C53,C57,C61,C65,C69,C73,C77)</f>
        <v>821598.32440000004</v>
      </c>
      <c r="D9" s="10">
        <f t="shared" si="1"/>
        <v>40975.966</v>
      </c>
      <c r="E9" s="10">
        <f t="shared" si="1"/>
        <v>40408.607899999995</v>
      </c>
      <c r="F9" s="10">
        <f t="shared" si="1"/>
        <v>0</v>
      </c>
      <c r="G9" s="10">
        <f t="shared" si="1"/>
        <v>740213.7415</v>
      </c>
      <c r="H9" s="10">
        <f t="shared" si="1"/>
        <v>648516.11179999996</v>
      </c>
      <c r="I9" s="10">
        <f t="shared" si="1"/>
        <v>91697.629700000005</v>
      </c>
      <c r="J9" s="10">
        <f t="shared" si="1"/>
        <v>569969.36</v>
      </c>
      <c r="K9" s="10">
        <f t="shared" si="1"/>
        <v>558705.55799999996</v>
      </c>
      <c r="L9" s="10">
        <f t="shared" si="1"/>
        <v>35791.769999999997</v>
      </c>
      <c r="M9" s="10">
        <f t="shared" si="1"/>
        <v>67475.38900000001</v>
      </c>
      <c r="N9" s="11">
        <f t="shared" si="1"/>
        <v>245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SUM(C14,C18,C22,C26,C30,C34,C38,C42,C46,C50,C54,C58,C62,C66,C70,C74,C78)</f>
        <v>598473.19000000006</v>
      </c>
      <c r="D10" s="10">
        <f t="shared" si="2"/>
        <v>9999.14</v>
      </c>
      <c r="E10" s="10">
        <f t="shared" si="2"/>
        <v>12054.900000000001</v>
      </c>
      <c r="F10" s="10">
        <f t="shared" si="2"/>
        <v>0</v>
      </c>
      <c r="G10" s="10">
        <f t="shared" si="2"/>
        <v>576419.15</v>
      </c>
      <c r="H10" s="10">
        <f t="shared" si="2"/>
        <v>395572.75540000002</v>
      </c>
      <c r="I10" s="10">
        <f t="shared" si="2"/>
        <v>180846.39449999999</v>
      </c>
      <c r="J10" s="10">
        <f t="shared" si="2"/>
        <v>335203.41509999993</v>
      </c>
      <c r="K10" s="10">
        <f t="shared" si="2"/>
        <v>305502.72460000002</v>
      </c>
      <c r="L10" s="10">
        <f t="shared" si="2"/>
        <v>21169.865000000002</v>
      </c>
      <c r="M10" s="10">
        <f t="shared" si="2"/>
        <v>17498.23</v>
      </c>
      <c r="N10" s="11">
        <f t="shared" si="2"/>
        <v>10651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1" t="s">
        <v>22</v>
      </c>
      <c r="B12" s="7"/>
      <c r="C12" s="10">
        <f t="shared" ref="C12:N12" si="3">SUM(C13:C14)</f>
        <v>72471.570000000007</v>
      </c>
      <c r="D12" s="10">
        <f t="shared" si="3"/>
        <v>2599.5</v>
      </c>
      <c r="E12" s="10">
        <f t="shared" si="3"/>
        <v>1117</v>
      </c>
      <c r="F12" s="10">
        <f t="shared" si="3"/>
        <v>0</v>
      </c>
      <c r="G12" s="10">
        <f t="shared" si="3"/>
        <v>68755.070000000007</v>
      </c>
      <c r="H12" s="10">
        <f t="shared" si="3"/>
        <v>57858.61</v>
      </c>
      <c r="I12" s="10">
        <f t="shared" si="3"/>
        <v>10896.46</v>
      </c>
      <c r="J12" s="10">
        <f t="shared" si="3"/>
        <v>52883.86</v>
      </c>
      <c r="K12" s="10">
        <f t="shared" si="3"/>
        <v>52334.559999999998</v>
      </c>
      <c r="L12" s="10">
        <f t="shared" si="3"/>
        <v>6210.7</v>
      </c>
      <c r="M12" s="10">
        <f t="shared" si="3"/>
        <v>280</v>
      </c>
      <c r="N12" s="11">
        <f t="shared" si="3"/>
        <v>1897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20</v>
      </c>
      <c r="C13" s="10">
        <v>25115</v>
      </c>
      <c r="D13" s="10">
        <v>2383</v>
      </c>
      <c r="E13" s="10">
        <v>332</v>
      </c>
      <c r="F13" s="10">
        <v>0</v>
      </c>
      <c r="G13" s="10">
        <v>22400</v>
      </c>
      <c r="H13" s="10">
        <v>17225</v>
      </c>
      <c r="I13" s="10">
        <v>5175</v>
      </c>
      <c r="J13" s="10">
        <v>14930</v>
      </c>
      <c r="K13" s="10">
        <v>15815</v>
      </c>
      <c r="L13" s="10">
        <v>0</v>
      </c>
      <c r="M13" s="12">
        <v>280</v>
      </c>
      <c r="N13" s="11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 t="s">
        <v>21</v>
      </c>
      <c r="C14" s="10">
        <v>47356.57</v>
      </c>
      <c r="D14" s="10">
        <v>216.5</v>
      </c>
      <c r="E14" s="10">
        <v>785</v>
      </c>
      <c r="F14" s="10">
        <v>0</v>
      </c>
      <c r="G14" s="10">
        <v>46355.07</v>
      </c>
      <c r="H14" s="10">
        <v>40633.61</v>
      </c>
      <c r="I14" s="10">
        <v>5721.46</v>
      </c>
      <c r="J14" s="10">
        <v>37953.86</v>
      </c>
      <c r="K14" s="10">
        <v>36519.56</v>
      </c>
      <c r="L14" s="10">
        <v>6210.7</v>
      </c>
      <c r="M14" s="10">
        <v>0</v>
      </c>
      <c r="N14" s="11">
        <v>1894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5">
      <c r="A16" s="13" t="s">
        <v>23</v>
      </c>
      <c r="B16" s="7"/>
      <c r="C16" s="10">
        <f t="shared" ref="C16:N16" si="4">SUM(C17:C18)</f>
        <v>112924.32</v>
      </c>
      <c r="D16" s="10">
        <f t="shared" si="4"/>
        <v>1122.1100000000001</v>
      </c>
      <c r="E16" s="10">
        <f t="shared" si="4"/>
        <v>14034.009999999998</v>
      </c>
      <c r="F16" s="10">
        <f t="shared" si="4"/>
        <v>0</v>
      </c>
      <c r="G16" s="10">
        <f t="shared" si="4"/>
        <v>97768.200000000012</v>
      </c>
      <c r="H16" s="10">
        <f t="shared" si="4"/>
        <v>77985.53</v>
      </c>
      <c r="I16" s="10">
        <f t="shared" si="4"/>
        <v>19782.669999999998</v>
      </c>
      <c r="J16" s="10">
        <f t="shared" si="4"/>
        <v>66980.459999999992</v>
      </c>
      <c r="K16" s="10">
        <f t="shared" si="4"/>
        <v>47794.55</v>
      </c>
      <c r="L16" s="10">
        <f t="shared" si="4"/>
        <v>3364</v>
      </c>
      <c r="M16" s="10">
        <f t="shared" si="4"/>
        <v>0</v>
      </c>
      <c r="N16" s="11">
        <f t="shared" si="4"/>
        <v>660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20</v>
      </c>
      <c r="C17" s="10">
        <v>60033.120000000003</v>
      </c>
      <c r="D17" s="10">
        <v>967.11</v>
      </c>
      <c r="E17" s="10">
        <v>11841.89</v>
      </c>
      <c r="F17" s="10">
        <v>0</v>
      </c>
      <c r="G17" s="10">
        <v>47224.12</v>
      </c>
      <c r="H17" s="10">
        <v>41100.870000000003</v>
      </c>
      <c r="I17" s="10">
        <v>6123.25</v>
      </c>
      <c r="J17" s="10">
        <v>35252</v>
      </c>
      <c r="K17" s="10">
        <v>26069.599999999999</v>
      </c>
      <c r="L17" s="10">
        <v>1438</v>
      </c>
      <c r="M17" s="10">
        <v>0</v>
      </c>
      <c r="N17" s="11">
        <v>26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21</v>
      </c>
      <c r="C18" s="10">
        <v>52891.199999999997</v>
      </c>
      <c r="D18" s="10">
        <v>155</v>
      </c>
      <c r="E18" s="10">
        <v>2192.12</v>
      </c>
      <c r="F18" s="10">
        <v>0</v>
      </c>
      <c r="G18" s="10">
        <v>50544.08</v>
      </c>
      <c r="H18" s="10">
        <v>36884.660000000003</v>
      </c>
      <c r="I18" s="10">
        <v>13659.42</v>
      </c>
      <c r="J18" s="10">
        <v>31728.46</v>
      </c>
      <c r="K18" s="10">
        <v>21724.95</v>
      </c>
      <c r="L18" s="10">
        <v>1926</v>
      </c>
      <c r="M18" s="12">
        <v>0</v>
      </c>
      <c r="N18" s="11">
        <v>634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5">
      <c r="A20" s="13" t="s">
        <v>24</v>
      </c>
      <c r="B20" s="7"/>
      <c r="C20" s="10">
        <f t="shared" ref="C20:N20" si="5">SUM(C21:C22)</f>
        <v>106509.50440000001</v>
      </c>
      <c r="D20" s="10">
        <f t="shared" si="5"/>
        <v>50</v>
      </c>
      <c r="E20" s="10">
        <f t="shared" si="5"/>
        <v>1600.5849000000001</v>
      </c>
      <c r="F20" s="10">
        <f t="shared" si="5"/>
        <v>0</v>
      </c>
      <c r="G20" s="10">
        <f t="shared" si="5"/>
        <v>104858.9195</v>
      </c>
      <c r="H20" s="10">
        <f t="shared" si="5"/>
        <v>87733.161800000002</v>
      </c>
      <c r="I20" s="10">
        <f t="shared" si="5"/>
        <v>17125.757700000002</v>
      </c>
      <c r="J20" s="10">
        <f t="shared" si="5"/>
        <v>57291.642000000007</v>
      </c>
      <c r="K20" s="10">
        <f t="shared" si="5"/>
        <v>64127.837</v>
      </c>
      <c r="L20" s="10">
        <f t="shared" si="5"/>
        <v>27475.89</v>
      </c>
      <c r="M20" s="10">
        <f t="shared" si="5"/>
        <v>0</v>
      </c>
      <c r="N20" s="11">
        <f t="shared" si="5"/>
        <v>1760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 t="s">
        <v>20</v>
      </c>
      <c r="C21" s="10">
        <v>55156.504399999998</v>
      </c>
      <c r="D21" s="10">
        <v>20</v>
      </c>
      <c r="E21" s="10">
        <v>1264.3849</v>
      </c>
      <c r="F21" s="10">
        <v>0</v>
      </c>
      <c r="G21" s="10">
        <v>53872.119500000001</v>
      </c>
      <c r="H21" s="10">
        <v>47774.361799999999</v>
      </c>
      <c r="I21" s="10">
        <v>6097.7577000000001</v>
      </c>
      <c r="J21" s="10">
        <v>24800.562000000002</v>
      </c>
      <c r="K21" s="10">
        <v>32329.757000000001</v>
      </c>
      <c r="L21" s="10">
        <v>22270.89</v>
      </c>
      <c r="M21" s="10">
        <v>0</v>
      </c>
      <c r="N21" s="11">
        <v>18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21</v>
      </c>
      <c r="C22" s="10">
        <v>51353</v>
      </c>
      <c r="D22" s="10">
        <v>30</v>
      </c>
      <c r="E22" s="10">
        <v>336.2</v>
      </c>
      <c r="F22" s="10">
        <v>0</v>
      </c>
      <c r="G22" s="10">
        <v>50986.8</v>
      </c>
      <c r="H22" s="10">
        <v>39958.800000000003</v>
      </c>
      <c r="I22" s="10">
        <v>11028</v>
      </c>
      <c r="J22" s="10">
        <v>32491.08</v>
      </c>
      <c r="K22" s="10">
        <v>31798.080000000002</v>
      </c>
      <c r="L22" s="10">
        <v>5205</v>
      </c>
      <c r="M22" s="10">
        <v>0</v>
      </c>
      <c r="N22" s="11">
        <v>1742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5">
      <c r="A24" s="13" t="s">
        <v>25</v>
      </c>
      <c r="B24" s="7"/>
      <c r="C24" s="10">
        <f t="shared" ref="C24:N24" si="6">SUM(C25:C26)</f>
        <v>152937.47</v>
      </c>
      <c r="D24" s="10">
        <f t="shared" si="6"/>
        <v>9652.56</v>
      </c>
      <c r="E24" s="10">
        <f t="shared" si="6"/>
        <v>3753.29</v>
      </c>
      <c r="F24" s="10">
        <f t="shared" si="6"/>
        <v>0</v>
      </c>
      <c r="G24" s="10">
        <f t="shared" si="6"/>
        <v>139531.62</v>
      </c>
      <c r="H24" s="10">
        <f t="shared" si="6"/>
        <v>99827.540000000008</v>
      </c>
      <c r="I24" s="10">
        <f t="shared" si="6"/>
        <v>39704.080000000002</v>
      </c>
      <c r="J24" s="10">
        <f t="shared" si="6"/>
        <v>75185.48000000001</v>
      </c>
      <c r="K24" s="10">
        <f t="shared" si="6"/>
        <v>72107.95</v>
      </c>
      <c r="L24" s="10">
        <f t="shared" si="6"/>
        <v>3798.21</v>
      </c>
      <c r="M24" s="10">
        <f t="shared" si="6"/>
        <v>400</v>
      </c>
      <c r="N24" s="11">
        <f t="shared" si="6"/>
        <v>392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 t="s">
        <v>20</v>
      </c>
      <c r="C25" s="10">
        <v>82087.13</v>
      </c>
      <c r="D25" s="10">
        <v>7127.65</v>
      </c>
      <c r="E25" s="10">
        <v>2022.29</v>
      </c>
      <c r="F25" s="10">
        <v>0</v>
      </c>
      <c r="G25" s="10">
        <v>72937.19</v>
      </c>
      <c r="H25" s="10">
        <v>55431.24</v>
      </c>
      <c r="I25" s="10">
        <v>17505.95</v>
      </c>
      <c r="J25" s="10">
        <v>41894.44</v>
      </c>
      <c r="K25" s="10">
        <v>43850.28</v>
      </c>
      <c r="L25" s="10">
        <v>2635.21</v>
      </c>
      <c r="M25" s="12">
        <v>100</v>
      </c>
      <c r="N25" s="11">
        <v>21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">
      <c r="A26" s="7"/>
      <c r="B26" s="7" t="s">
        <v>21</v>
      </c>
      <c r="C26" s="10">
        <v>70850.34</v>
      </c>
      <c r="D26" s="10">
        <v>2524.91</v>
      </c>
      <c r="E26" s="10">
        <v>1731</v>
      </c>
      <c r="F26" s="10">
        <v>0</v>
      </c>
      <c r="G26" s="10">
        <v>66594.429999999993</v>
      </c>
      <c r="H26" s="10">
        <v>44396.3</v>
      </c>
      <c r="I26" s="10">
        <v>22198.13</v>
      </c>
      <c r="J26" s="10">
        <v>33291.040000000001</v>
      </c>
      <c r="K26" s="10">
        <v>28257.67</v>
      </c>
      <c r="L26" s="10">
        <v>1163</v>
      </c>
      <c r="M26" s="12">
        <v>300</v>
      </c>
      <c r="N26" s="11">
        <v>371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5">
      <c r="A28" s="13" t="s">
        <v>26</v>
      </c>
      <c r="B28" s="7"/>
      <c r="C28" s="10">
        <f t="shared" ref="C28:N28" si="7">SUM(C29:C30)</f>
        <v>48711</v>
      </c>
      <c r="D28" s="10">
        <f t="shared" si="7"/>
        <v>5512</v>
      </c>
      <c r="E28" s="10">
        <f t="shared" si="7"/>
        <v>4649</v>
      </c>
      <c r="F28" s="10">
        <f t="shared" si="7"/>
        <v>0</v>
      </c>
      <c r="G28" s="10">
        <f t="shared" si="7"/>
        <v>38550</v>
      </c>
      <c r="H28" s="10">
        <f t="shared" si="7"/>
        <v>29415</v>
      </c>
      <c r="I28" s="10">
        <f t="shared" si="7"/>
        <v>9135</v>
      </c>
      <c r="J28" s="10">
        <f t="shared" si="7"/>
        <v>26138</v>
      </c>
      <c r="K28" s="10">
        <f t="shared" si="7"/>
        <v>24530</v>
      </c>
      <c r="L28" s="10">
        <f t="shared" si="7"/>
        <v>0</v>
      </c>
      <c r="M28" s="10">
        <f t="shared" si="7"/>
        <v>1940</v>
      </c>
      <c r="N28" s="11">
        <f t="shared" si="7"/>
        <v>404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20</v>
      </c>
      <c r="C29" s="10">
        <v>28478</v>
      </c>
      <c r="D29" s="10">
        <v>4320</v>
      </c>
      <c r="E29" s="10">
        <v>3708</v>
      </c>
      <c r="F29" s="10">
        <v>0</v>
      </c>
      <c r="G29" s="10">
        <v>20450</v>
      </c>
      <c r="H29" s="10">
        <v>15739</v>
      </c>
      <c r="I29" s="10">
        <v>4711</v>
      </c>
      <c r="J29" s="10">
        <v>14284</v>
      </c>
      <c r="K29" s="10">
        <v>13876</v>
      </c>
      <c r="L29" s="10">
        <v>0</v>
      </c>
      <c r="M29" s="12">
        <v>1110</v>
      </c>
      <c r="N29" s="11">
        <v>39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 t="s">
        <v>21</v>
      </c>
      <c r="C30" s="10">
        <v>20233</v>
      </c>
      <c r="D30" s="10">
        <v>1192</v>
      </c>
      <c r="E30" s="10">
        <v>941</v>
      </c>
      <c r="F30" s="10">
        <v>0</v>
      </c>
      <c r="G30" s="10">
        <v>18100</v>
      </c>
      <c r="H30" s="10">
        <v>13676</v>
      </c>
      <c r="I30" s="10">
        <v>4424</v>
      </c>
      <c r="J30" s="10">
        <v>11854</v>
      </c>
      <c r="K30" s="10">
        <v>10654</v>
      </c>
      <c r="L30" s="10">
        <v>0</v>
      </c>
      <c r="M30" s="10">
        <v>830</v>
      </c>
      <c r="N30" s="11">
        <v>365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1" t="s">
        <v>49</v>
      </c>
      <c r="B32" s="7"/>
      <c r="C32" s="10">
        <f t="shared" ref="C32:N32" si="8">SUM(C33:C34)</f>
        <v>60847.64</v>
      </c>
      <c r="D32" s="10">
        <f t="shared" si="8"/>
        <v>4579</v>
      </c>
      <c r="E32" s="10">
        <f t="shared" si="8"/>
        <v>5952.0479999999998</v>
      </c>
      <c r="F32" s="10">
        <f t="shared" si="8"/>
        <v>0</v>
      </c>
      <c r="G32" s="10">
        <f t="shared" si="8"/>
        <v>50316.592000000004</v>
      </c>
      <c r="H32" s="10">
        <f t="shared" si="8"/>
        <v>38170.9</v>
      </c>
      <c r="I32" s="10">
        <f t="shared" si="8"/>
        <v>12145.691999999999</v>
      </c>
      <c r="J32" s="10">
        <f t="shared" si="8"/>
        <v>32531.9</v>
      </c>
      <c r="K32" s="10">
        <f t="shared" si="8"/>
        <v>30086.9</v>
      </c>
      <c r="L32" s="10">
        <f t="shared" si="8"/>
        <v>0</v>
      </c>
      <c r="M32" s="10">
        <f t="shared" si="8"/>
        <v>0</v>
      </c>
      <c r="N32" s="11">
        <f t="shared" si="8"/>
        <v>370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20</v>
      </c>
      <c r="C33" s="10">
        <v>27677</v>
      </c>
      <c r="D33" s="10">
        <v>3108</v>
      </c>
      <c r="E33" s="10">
        <v>5631.0479999999998</v>
      </c>
      <c r="F33" s="10">
        <v>0</v>
      </c>
      <c r="G33" s="10">
        <v>18937.952000000001</v>
      </c>
      <c r="H33" s="10">
        <v>17360</v>
      </c>
      <c r="I33" s="10">
        <v>1577.952</v>
      </c>
      <c r="J33" s="10">
        <v>15512</v>
      </c>
      <c r="K33" s="10">
        <v>13815</v>
      </c>
      <c r="L33" s="10">
        <v>0</v>
      </c>
      <c r="M33" s="10">
        <v>0</v>
      </c>
      <c r="N33" s="11">
        <v>11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 t="s">
        <v>21</v>
      </c>
      <c r="C34" s="10">
        <v>33170.639999999999</v>
      </c>
      <c r="D34" s="10">
        <v>1471</v>
      </c>
      <c r="E34" s="10">
        <v>321</v>
      </c>
      <c r="F34" s="10">
        <v>0</v>
      </c>
      <c r="G34" s="10">
        <v>31378.639999999999</v>
      </c>
      <c r="H34" s="10">
        <v>20810.900000000001</v>
      </c>
      <c r="I34" s="10">
        <v>10567.74</v>
      </c>
      <c r="J34" s="10">
        <v>17019.900000000001</v>
      </c>
      <c r="K34" s="10">
        <v>16271.9</v>
      </c>
      <c r="L34" s="10">
        <v>0</v>
      </c>
      <c r="M34" s="10">
        <v>0</v>
      </c>
      <c r="N34" s="11">
        <v>359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7"/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5">
      <c r="A36" s="13" t="s">
        <v>28</v>
      </c>
      <c r="B36" s="7"/>
      <c r="C36" s="10">
        <f t="shared" ref="C36:N36" si="9">SUM(C37:C38)</f>
        <v>92218.76</v>
      </c>
      <c r="D36" s="10">
        <f t="shared" si="9"/>
        <v>85</v>
      </c>
      <c r="E36" s="10">
        <f t="shared" si="9"/>
        <v>135</v>
      </c>
      <c r="F36" s="10">
        <f t="shared" si="9"/>
        <v>0</v>
      </c>
      <c r="G36" s="10">
        <f t="shared" si="9"/>
        <v>91998.76</v>
      </c>
      <c r="H36" s="10">
        <f t="shared" si="9"/>
        <v>58497.315400000007</v>
      </c>
      <c r="I36" s="10">
        <f t="shared" si="9"/>
        <v>33501.444499999998</v>
      </c>
      <c r="J36" s="10">
        <f t="shared" si="9"/>
        <v>49129.605100000001</v>
      </c>
      <c r="K36" s="10">
        <f t="shared" si="9"/>
        <v>49249.0046</v>
      </c>
      <c r="L36" s="10">
        <f t="shared" si="9"/>
        <v>1624.0050000000001</v>
      </c>
      <c r="M36" s="10">
        <f t="shared" si="9"/>
        <v>10104.73</v>
      </c>
      <c r="N36" s="11">
        <f t="shared" si="9"/>
        <v>2282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20</v>
      </c>
      <c r="C37" s="10">
        <v>23189.11</v>
      </c>
      <c r="D37" s="10">
        <v>0</v>
      </c>
      <c r="E37" s="10">
        <v>0</v>
      </c>
      <c r="F37" s="10">
        <v>0</v>
      </c>
      <c r="G37" s="10">
        <v>23189.11</v>
      </c>
      <c r="H37" s="10">
        <v>20444.27</v>
      </c>
      <c r="I37" s="10">
        <v>2744.84</v>
      </c>
      <c r="J37" s="10">
        <v>16426.61</v>
      </c>
      <c r="K37" s="10">
        <v>17760</v>
      </c>
      <c r="L37" s="10">
        <v>455</v>
      </c>
      <c r="M37" s="12">
        <v>6529.5</v>
      </c>
      <c r="N37" s="11">
        <v>20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 t="s">
        <v>21</v>
      </c>
      <c r="C38" s="10">
        <v>69029.649999999994</v>
      </c>
      <c r="D38" s="10">
        <v>85</v>
      </c>
      <c r="E38" s="10">
        <v>135</v>
      </c>
      <c r="F38" s="10">
        <v>0</v>
      </c>
      <c r="G38" s="10">
        <v>68809.649999999994</v>
      </c>
      <c r="H38" s="10">
        <v>38053.045400000003</v>
      </c>
      <c r="I38" s="10">
        <v>30756.604500000001</v>
      </c>
      <c r="J38" s="10">
        <v>32702.9951</v>
      </c>
      <c r="K38" s="10">
        <v>31489.0046</v>
      </c>
      <c r="L38" s="10">
        <v>1169.0050000000001</v>
      </c>
      <c r="M38" s="12">
        <v>3575.23</v>
      </c>
      <c r="N38" s="11">
        <v>2262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">
      <c r="A39" s="7"/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/>
      <c r="N39" s="1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5">
      <c r="A40" s="13" t="s">
        <v>29</v>
      </c>
      <c r="B40" s="7"/>
      <c r="C40" s="10">
        <f t="shared" ref="C40:N40" si="10">SUM(C41:C42)</f>
        <v>89201.63</v>
      </c>
      <c r="D40" s="10">
        <f t="shared" si="10"/>
        <v>4831.6699999999992</v>
      </c>
      <c r="E40" s="10">
        <f t="shared" si="10"/>
        <v>2484.5</v>
      </c>
      <c r="F40" s="10">
        <f t="shared" si="10"/>
        <v>0</v>
      </c>
      <c r="G40" s="10">
        <f t="shared" si="10"/>
        <v>81885.459999999992</v>
      </c>
      <c r="H40" s="10">
        <f t="shared" si="10"/>
        <v>60814.239999999998</v>
      </c>
      <c r="I40" s="10">
        <f t="shared" si="10"/>
        <v>21071.219999999998</v>
      </c>
      <c r="J40" s="10">
        <f t="shared" si="10"/>
        <v>56938.820000000007</v>
      </c>
      <c r="K40" s="10">
        <f t="shared" si="10"/>
        <v>43401.95</v>
      </c>
      <c r="L40" s="10">
        <f t="shared" si="10"/>
        <v>6628.4699999999993</v>
      </c>
      <c r="M40" s="10">
        <f t="shared" si="10"/>
        <v>0</v>
      </c>
      <c r="N40" s="11">
        <f t="shared" si="10"/>
        <v>1022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20</v>
      </c>
      <c r="C41" s="10">
        <v>53759.82</v>
      </c>
      <c r="D41" s="10">
        <v>4731.6899999999996</v>
      </c>
      <c r="E41" s="10">
        <v>2008.44</v>
      </c>
      <c r="F41" s="10">
        <v>0</v>
      </c>
      <c r="G41" s="10">
        <v>47019.69</v>
      </c>
      <c r="H41" s="10">
        <v>42867.39</v>
      </c>
      <c r="I41" s="10">
        <v>4152.3</v>
      </c>
      <c r="J41" s="10">
        <v>40547.410000000003</v>
      </c>
      <c r="K41" s="10">
        <v>29981.54</v>
      </c>
      <c r="L41" s="10">
        <v>4631.8599999999997</v>
      </c>
      <c r="M41" s="12">
        <v>0</v>
      </c>
      <c r="N41" s="11">
        <v>13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21</v>
      </c>
      <c r="C42" s="10">
        <v>35441.81</v>
      </c>
      <c r="D42" s="10">
        <v>99.98</v>
      </c>
      <c r="E42" s="10">
        <v>476.06</v>
      </c>
      <c r="F42" s="10">
        <v>0</v>
      </c>
      <c r="G42" s="10">
        <v>34865.769999999997</v>
      </c>
      <c r="H42" s="10">
        <v>17946.849999999999</v>
      </c>
      <c r="I42" s="10">
        <v>16918.919999999998</v>
      </c>
      <c r="J42" s="10">
        <v>16391.41</v>
      </c>
      <c r="K42" s="10">
        <v>13420.41</v>
      </c>
      <c r="L42" s="10">
        <v>1996.61</v>
      </c>
      <c r="M42" s="10">
        <v>0</v>
      </c>
      <c r="N42" s="11">
        <v>1009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5">
      <c r="A44" s="13" t="s">
        <v>30</v>
      </c>
      <c r="B44" s="7"/>
      <c r="C44" s="10">
        <f t="shared" ref="C44:N44" si="11">SUM(C45:C46)</f>
        <v>39175</v>
      </c>
      <c r="D44" s="10">
        <f t="shared" si="11"/>
        <v>2211.65</v>
      </c>
      <c r="E44" s="10">
        <f t="shared" si="11"/>
        <v>2020</v>
      </c>
      <c r="F44" s="10">
        <f t="shared" si="11"/>
        <v>0</v>
      </c>
      <c r="G44" s="10">
        <f t="shared" si="11"/>
        <v>34943.35</v>
      </c>
      <c r="H44" s="10">
        <f t="shared" si="11"/>
        <v>29874</v>
      </c>
      <c r="I44" s="10">
        <f t="shared" si="11"/>
        <v>5069.3500000000004</v>
      </c>
      <c r="J44" s="10">
        <f t="shared" si="11"/>
        <v>26795.7</v>
      </c>
      <c r="K44" s="10">
        <f t="shared" si="11"/>
        <v>26565.95</v>
      </c>
      <c r="L44" s="10">
        <f t="shared" si="11"/>
        <v>60</v>
      </c>
      <c r="M44" s="10">
        <f t="shared" si="11"/>
        <v>3533</v>
      </c>
      <c r="N44" s="11">
        <f t="shared" si="11"/>
        <v>413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20</v>
      </c>
      <c r="C45" s="10">
        <v>11587</v>
      </c>
      <c r="D45" s="10">
        <v>348.65</v>
      </c>
      <c r="E45" s="10">
        <v>56</v>
      </c>
      <c r="F45" s="10">
        <v>0</v>
      </c>
      <c r="G45" s="10">
        <v>11182.35</v>
      </c>
      <c r="H45" s="10">
        <v>8033</v>
      </c>
      <c r="I45" s="10">
        <v>3149.35</v>
      </c>
      <c r="J45" s="10">
        <v>6992.7</v>
      </c>
      <c r="K45" s="10">
        <v>7051.95</v>
      </c>
      <c r="L45" s="10">
        <v>0</v>
      </c>
      <c r="M45" s="12">
        <v>2533</v>
      </c>
      <c r="N45" s="11">
        <v>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21</v>
      </c>
      <c r="C46" s="10">
        <v>27588</v>
      </c>
      <c r="D46" s="10">
        <v>1863</v>
      </c>
      <c r="E46" s="10">
        <v>1964</v>
      </c>
      <c r="F46" s="10">
        <v>0</v>
      </c>
      <c r="G46" s="10">
        <v>23761</v>
      </c>
      <c r="H46" s="10">
        <v>21841</v>
      </c>
      <c r="I46" s="10">
        <v>1920</v>
      </c>
      <c r="J46" s="10">
        <v>19803</v>
      </c>
      <c r="K46" s="10">
        <v>19514</v>
      </c>
      <c r="L46" s="10">
        <v>60</v>
      </c>
      <c r="M46" s="12">
        <v>1000</v>
      </c>
      <c r="N46" s="11">
        <v>406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5">
      <c r="A48" s="13" t="s">
        <v>31</v>
      </c>
      <c r="B48" s="7"/>
      <c r="C48" s="10">
        <f t="shared" ref="C48:N48" si="12">SUM(C49:C50)</f>
        <v>58212.9</v>
      </c>
      <c r="D48" s="10">
        <f t="shared" si="12"/>
        <v>220</v>
      </c>
      <c r="E48" s="10">
        <f t="shared" si="12"/>
        <v>79</v>
      </c>
      <c r="F48" s="10">
        <f t="shared" si="12"/>
        <v>0</v>
      </c>
      <c r="G48" s="10">
        <f t="shared" si="12"/>
        <v>57913.9</v>
      </c>
      <c r="H48" s="10">
        <f t="shared" si="12"/>
        <v>42936.9</v>
      </c>
      <c r="I48" s="10">
        <f t="shared" si="12"/>
        <v>14977</v>
      </c>
      <c r="J48" s="10">
        <f t="shared" si="12"/>
        <v>38249.9</v>
      </c>
      <c r="K48" s="10">
        <f t="shared" si="12"/>
        <v>36501.9</v>
      </c>
      <c r="L48" s="10">
        <f t="shared" si="12"/>
        <v>0</v>
      </c>
      <c r="M48" s="10">
        <f t="shared" si="12"/>
        <v>6930</v>
      </c>
      <c r="N48" s="11">
        <f t="shared" si="12"/>
        <v>480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20</v>
      </c>
      <c r="C49" s="10">
        <v>20883</v>
      </c>
      <c r="D49" s="10">
        <v>0</v>
      </c>
      <c r="E49" s="10">
        <v>0</v>
      </c>
      <c r="F49" s="10">
        <v>0</v>
      </c>
      <c r="G49" s="10">
        <v>20883</v>
      </c>
      <c r="H49" s="10">
        <v>19033</v>
      </c>
      <c r="I49" s="10">
        <v>1850</v>
      </c>
      <c r="J49" s="10">
        <v>17881</v>
      </c>
      <c r="K49" s="10">
        <v>17860</v>
      </c>
      <c r="L49" s="10">
        <v>0</v>
      </c>
      <c r="M49" s="12">
        <v>5905</v>
      </c>
      <c r="N49" s="11">
        <v>19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21</v>
      </c>
      <c r="C50" s="10">
        <v>37329.9</v>
      </c>
      <c r="D50" s="10">
        <v>220</v>
      </c>
      <c r="E50" s="10">
        <v>79</v>
      </c>
      <c r="F50" s="10">
        <v>0</v>
      </c>
      <c r="G50" s="10">
        <v>37030.9</v>
      </c>
      <c r="H50" s="10">
        <v>23903.9</v>
      </c>
      <c r="I50" s="10">
        <v>13127</v>
      </c>
      <c r="J50" s="10">
        <v>20368.900000000001</v>
      </c>
      <c r="K50" s="10">
        <v>18641.900000000001</v>
      </c>
      <c r="L50" s="10">
        <v>0</v>
      </c>
      <c r="M50" s="12">
        <v>1025</v>
      </c>
      <c r="N50" s="11">
        <v>461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5">
      <c r="A52" s="13" t="s">
        <v>32</v>
      </c>
      <c r="B52" s="7"/>
      <c r="C52" s="10">
        <f t="shared" ref="C52:N52" si="13">SUM(C53:C54)</f>
        <v>43704</v>
      </c>
      <c r="D52" s="10">
        <f t="shared" si="13"/>
        <v>652</v>
      </c>
      <c r="E52" s="10">
        <f t="shared" si="13"/>
        <v>506</v>
      </c>
      <c r="F52" s="10">
        <f t="shared" si="13"/>
        <v>0</v>
      </c>
      <c r="G52" s="10">
        <f t="shared" si="13"/>
        <v>42546</v>
      </c>
      <c r="H52" s="10">
        <f t="shared" si="13"/>
        <v>33124.9</v>
      </c>
      <c r="I52" s="10">
        <f t="shared" si="13"/>
        <v>9421.1</v>
      </c>
      <c r="J52" s="10">
        <f t="shared" si="13"/>
        <v>27499</v>
      </c>
      <c r="K52" s="10">
        <f t="shared" si="13"/>
        <v>26462</v>
      </c>
      <c r="L52" s="10">
        <f t="shared" si="13"/>
        <v>800</v>
      </c>
      <c r="M52" s="10">
        <f t="shared" si="13"/>
        <v>6982</v>
      </c>
      <c r="N52" s="11">
        <f t="shared" si="13"/>
        <v>350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20</v>
      </c>
      <c r="C53" s="10">
        <v>17299</v>
      </c>
      <c r="D53" s="10">
        <v>305</v>
      </c>
      <c r="E53" s="10">
        <v>193</v>
      </c>
      <c r="F53" s="10">
        <v>0</v>
      </c>
      <c r="G53" s="10">
        <v>16801</v>
      </c>
      <c r="H53" s="10">
        <v>13959.9</v>
      </c>
      <c r="I53" s="10">
        <v>2841.1</v>
      </c>
      <c r="J53" s="10">
        <v>13320</v>
      </c>
      <c r="K53" s="10">
        <v>12865</v>
      </c>
      <c r="L53" s="10">
        <v>0</v>
      </c>
      <c r="M53" s="12">
        <v>5195</v>
      </c>
      <c r="N53" s="11">
        <v>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21</v>
      </c>
      <c r="C54" s="10">
        <v>26405</v>
      </c>
      <c r="D54" s="10">
        <v>347</v>
      </c>
      <c r="E54" s="10">
        <v>313</v>
      </c>
      <c r="F54" s="10">
        <v>0</v>
      </c>
      <c r="G54" s="10">
        <v>25745</v>
      </c>
      <c r="H54" s="10">
        <v>19165</v>
      </c>
      <c r="I54" s="10">
        <v>6580</v>
      </c>
      <c r="J54" s="10">
        <v>14179</v>
      </c>
      <c r="K54" s="10">
        <v>13597</v>
      </c>
      <c r="L54" s="10">
        <v>800</v>
      </c>
      <c r="M54" s="12">
        <v>1787</v>
      </c>
      <c r="N54" s="11">
        <v>345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5">
      <c r="A56" s="13" t="s">
        <v>33</v>
      </c>
      <c r="B56" s="7"/>
      <c r="C56" s="10">
        <f t="shared" ref="C56:N56" si="14">SUM(C57:C58)</f>
        <v>69991.87</v>
      </c>
      <c r="D56" s="10">
        <f t="shared" si="14"/>
        <v>4212.3999999999996</v>
      </c>
      <c r="E56" s="10">
        <f t="shared" si="14"/>
        <v>2811.68</v>
      </c>
      <c r="F56" s="10">
        <f t="shared" si="14"/>
        <v>0</v>
      </c>
      <c r="G56" s="10">
        <f t="shared" si="14"/>
        <v>62967.79</v>
      </c>
      <c r="H56" s="10">
        <f t="shared" si="14"/>
        <v>40569.47</v>
      </c>
      <c r="I56" s="10">
        <f t="shared" si="14"/>
        <v>22398.32</v>
      </c>
      <c r="J56" s="10">
        <f t="shared" si="14"/>
        <v>35113</v>
      </c>
      <c r="K56" s="10">
        <f t="shared" si="14"/>
        <v>34682.31</v>
      </c>
      <c r="L56" s="10">
        <f t="shared" si="14"/>
        <v>3776.88</v>
      </c>
      <c r="M56" s="10">
        <f t="shared" si="14"/>
        <v>3239</v>
      </c>
      <c r="N56" s="11">
        <f t="shared" si="14"/>
        <v>248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20</v>
      </c>
      <c r="C57" s="10">
        <v>36919.82</v>
      </c>
      <c r="D57" s="10">
        <v>3332.4</v>
      </c>
      <c r="E57" s="10">
        <v>2194.6799999999998</v>
      </c>
      <c r="F57" s="10">
        <v>0</v>
      </c>
      <c r="G57" s="10">
        <v>31392.74</v>
      </c>
      <c r="H57" s="10">
        <v>23440.47</v>
      </c>
      <c r="I57" s="10">
        <v>7952.27</v>
      </c>
      <c r="J57" s="10">
        <v>21219.58</v>
      </c>
      <c r="K57" s="10">
        <v>21065.11</v>
      </c>
      <c r="L57" s="10">
        <v>2366.38</v>
      </c>
      <c r="M57" s="12">
        <v>2959</v>
      </c>
      <c r="N57" s="11">
        <v>9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21</v>
      </c>
      <c r="C58" s="10">
        <v>33072.050000000003</v>
      </c>
      <c r="D58" s="10">
        <v>880</v>
      </c>
      <c r="E58" s="10">
        <v>617</v>
      </c>
      <c r="F58" s="10">
        <v>0</v>
      </c>
      <c r="G58" s="10">
        <v>31575.05</v>
      </c>
      <c r="H58" s="10">
        <v>17129</v>
      </c>
      <c r="I58" s="10">
        <v>14446.05</v>
      </c>
      <c r="J58" s="10">
        <v>13893.42</v>
      </c>
      <c r="K58" s="10">
        <v>13617.2</v>
      </c>
      <c r="L58" s="10">
        <v>1410.5</v>
      </c>
      <c r="M58" s="10">
        <v>280</v>
      </c>
      <c r="N58" s="11">
        <v>239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5">
      <c r="A60" s="13" t="s">
        <v>34</v>
      </c>
      <c r="B60" s="7"/>
      <c r="C60" s="10">
        <f t="shared" ref="C60:N60" si="15">SUM(C61:C62)</f>
        <v>61304.19</v>
      </c>
      <c r="D60" s="10">
        <f t="shared" si="15"/>
        <v>1973.31</v>
      </c>
      <c r="E60" s="10">
        <f t="shared" si="15"/>
        <v>313.69</v>
      </c>
      <c r="F60" s="10">
        <f t="shared" si="15"/>
        <v>0</v>
      </c>
      <c r="G60" s="10">
        <f t="shared" si="15"/>
        <v>59017.19</v>
      </c>
      <c r="H60" s="10">
        <f t="shared" si="15"/>
        <v>46520.990000000005</v>
      </c>
      <c r="I60" s="10">
        <f t="shared" si="15"/>
        <v>12496.2</v>
      </c>
      <c r="J60" s="10">
        <f t="shared" si="15"/>
        <v>43227.15</v>
      </c>
      <c r="K60" s="10">
        <f t="shared" si="15"/>
        <v>43477.9</v>
      </c>
      <c r="L60" s="10">
        <f t="shared" si="15"/>
        <v>0</v>
      </c>
      <c r="M60" s="10">
        <f t="shared" si="15"/>
        <v>7858.9699999999993</v>
      </c>
      <c r="N60" s="11">
        <f t="shared" si="15"/>
        <v>130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20</v>
      </c>
      <c r="C61" s="10">
        <v>37622.19</v>
      </c>
      <c r="D61" s="10">
        <v>1963.31</v>
      </c>
      <c r="E61" s="10">
        <v>313.69</v>
      </c>
      <c r="F61" s="10">
        <v>0</v>
      </c>
      <c r="G61" s="10">
        <v>35345.19</v>
      </c>
      <c r="H61" s="10">
        <v>32013.49</v>
      </c>
      <c r="I61" s="10">
        <v>3331.7</v>
      </c>
      <c r="J61" s="10">
        <v>30150.15</v>
      </c>
      <c r="K61" s="10">
        <v>29905.4</v>
      </c>
      <c r="L61" s="10">
        <v>0</v>
      </c>
      <c r="M61" s="12">
        <v>2465.9699999999998</v>
      </c>
      <c r="N61" s="11">
        <v>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21</v>
      </c>
      <c r="C62" s="10">
        <v>23682</v>
      </c>
      <c r="D62" s="10">
        <v>10</v>
      </c>
      <c r="E62" s="10">
        <v>0</v>
      </c>
      <c r="F62" s="10">
        <v>0</v>
      </c>
      <c r="G62" s="10">
        <v>23672</v>
      </c>
      <c r="H62" s="10">
        <v>14507.5</v>
      </c>
      <c r="I62" s="10">
        <v>9164.5</v>
      </c>
      <c r="J62" s="10">
        <v>13077</v>
      </c>
      <c r="K62" s="10">
        <v>13572.5</v>
      </c>
      <c r="L62" s="10">
        <v>0</v>
      </c>
      <c r="M62" s="12">
        <v>5393</v>
      </c>
      <c r="N62" s="11">
        <v>121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5">
      <c r="A64" s="13" t="s">
        <v>35</v>
      </c>
      <c r="B64" s="7"/>
      <c r="C64" s="10">
        <f t="shared" ref="C64:N64" si="16">SUM(C65:C66)</f>
        <v>134710.82</v>
      </c>
      <c r="D64" s="10">
        <f t="shared" si="16"/>
        <v>4954.95</v>
      </c>
      <c r="E64" s="10">
        <f t="shared" si="16"/>
        <v>2907.02</v>
      </c>
      <c r="F64" s="10">
        <f t="shared" si="16"/>
        <v>0</v>
      </c>
      <c r="G64" s="10">
        <f t="shared" si="16"/>
        <v>126848.85</v>
      </c>
      <c r="H64" s="10">
        <f t="shared" si="16"/>
        <v>106146.7</v>
      </c>
      <c r="I64" s="10">
        <f t="shared" si="16"/>
        <v>20702.150000000001</v>
      </c>
      <c r="J64" s="10">
        <f t="shared" si="16"/>
        <v>96076.59</v>
      </c>
      <c r="K64" s="10">
        <f t="shared" si="16"/>
        <v>90699.35</v>
      </c>
      <c r="L64" s="10">
        <f t="shared" si="16"/>
        <v>1529.05</v>
      </c>
      <c r="M64" s="10">
        <f t="shared" si="16"/>
        <v>42</v>
      </c>
      <c r="N64" s="11">
        <f t="shared" si="16"/>
        <v>329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20</v>
      </c>
      <c r="C65" s="10">
        <v>88512.79</v>
      </c>
      <c r="D65" s="10">
        <v>4384.2</v>
      </c>
      <c r="E65" s="10">
        <v>1083.5</v>
      </c>
      <c r="F65" s="10">
        <v>0</v>
      </c>
      <c r="G65" s="10">
        <v>83045.09</v>
      </c>
      <c r="H65" s="10">
        <v>71652.759999999995</v>
      </c>
      <c r="I65" s="10">
        <v>11392.33</v>
      </c>
      <c r="J65" s="10">
        <v>65556.490000000005</v>
      </c>
      <c r="K65" s="10">
        <v>63109.05</v>
      </c>
      <c r="L65" s="10">
        <v>300</v>
      </c>
      <c r="M65" s="10">
        <v>0</v>
      </c>
      <c r="N65" s="11">
        <v>17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21</v>
      </c>
      <c r="C66" s="10">
        <v>46198.03</v>
      </c>
      <c r="D66" s="10">
        <v>570.75</v>
      </c>
      <c r="E66" s="10">
        <v>1823.52</v>
      </c>
      <c r="F66" s="10">
        <v>0</v>
      </c>
      <c r="G66" s="10">
        <v>43803.76</v>
      </c>
      <c r="H66" s="10">
        <v>34493.94</v>
      </c>
      <c r="I66" s="10">
        <v>9309.82</v>
      </c>
      <c r="J66" s="10">
        <v>30520.1</v>
      </c>
      <c r="K66" s="10">
        <v>27590.3</v>
      </c>
      <c r="L66" s="10">
        <v>1229.05</v>
      </c>
      <c r="M66" s="12">
        <v>42</v>
      </c>
      <c r="N66" s="11">
        <v>312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36</v>
      </c>
      <c r="B68" s="7"/>
      <c r="C68" s="10">
        <f t="shared" ref="C68:N68" si="17">SUM(C69:C70)</f>
        <v>56412</v>
      </c>
      <c r="D68" s="10">
        <f t="shared" si="17"/>
        <v>697</v>
      </c>
      <c r="E68" s="10">
        <f t="shared" si="17"/>
        <v>2354.25</v>
      </c>
      <c r="F68" s="10">
        <f t="shared" si="17"/>
        <v>0</v>
      </c>
      <c r="G68" s="10">
        <f t="shared" si="17"/>
        <v>53360.75</v>
      </c>
      <c r="H68" s="10">
        <f t="shared" si="17"/>
        <v>32745.16</v>
      </c>
      <c r="I68" s="10">
        <f t="shared" si="17"/>
        <v>20615.59</v>
      </c>
      <c r="J68" s="10">
        <f t="shared" si="17"/>
        <v>29418.22</v>
      </c>
      <c r="K68" s="10">
        <f t="shared" si="17"/>
        <v>28375.25</v>
      </c>
      <c r="L68" s="10">
        <f t="shared" si="17"/>
        <v>0</v>
      </c>
      <c r="M68" s="10">
        <f t="shared" si="17"/>
        <v>10764</v>
      </c>
      <c r="N68" s="11">
        <f t="shared" si="17"/>
        <v>140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32540</v>
      </c>
      <c r="D69" s="10">
        <v>363</v>
      </c>
      <c r="E69" s="10">
        <v>2013.25</v>
      </c>
      <c r="F69" s="10">
        <v>0</v>
      </c>
      <c r="G69" s="10">
        <v>30163.75</v>
      </c>
      <c r="H69" s="10">
        <v>20572.91</v>
      </c>
      <c r="I69" s="10">
        <v>9590.84</v>
      </c>
      <c r="J69" s="10">
        <v>19488.97</v>
      </c>
      <c r="K69" s="10">
        <v>19541</v>
      </c>
      <c r="L69" s="10">
        <v>0</v>
      </c>
      <c r="M69" s="12">
        <v>7498</v>
      </c>
      <c r="N69" s="11">
        <v>9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23872</v>
      </c>
      <c r="D70" s="10">
        <v>334</v>
      </c>
      <c r="E70" s="10">
        <v>341</v>
      </c>
      <c r="F70" s="10">
        <v>0</v>
      </c>
      <c r="G70" s="10">
        <v>23197</v>
      </c>
      <c r="H70" s="10">
        <v>12172.25</v>
      </c>
      <c r="I70" s="10">
        <v>11024.75</v>
      </c>
      <c r="J70" s="10">
        <v>9929.25</v>
      </c>
      <c r="K70" s="10">
        <v>8834.25</v>
      </c>
      <c r="L70" s="10">
        <v>0</v>
      </c>
      <c r="M70" s="10">
        <v>3266</v>
      </c>
      <c r="N70" s="11">
        <v>131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1" t="s">
        <v>37</v>
      </c>
      <c r="B72" s="7"/>
      <c r="C72" s="10">
        <f t="shared" ref="C72:N72" si="18">SUM(C73:C74)</f>
        <v>98355.05</v>
      </c>
      <c r="D72" s="10">
        <f t="shared" si="18"/>
        <v>5578.3459999999995</v>
      </c>
      <c r="E72" s="10">
        <f t="shared" si="18"/>
        <v>7046.0349999999999</v>
      </c>
      <c r="F72" s="10">
        <f t="shared" si="18"/>
        <v>0</v>
      </c>
      <c r="G72" s="10">
        <f t="shared" si="18"/>
        <v>85730.66</v>
      </c>
      <c r="H72" s="10">
        <f t="shared" si="18"/>
        <v>84635.78</v>
      </c>
      <c r="I72" s="10">
        <f t="shared" si="18"/>
        <v>1094.8800000000001</v>
      </c>
      <c r="J72" s="10">
        <f t="shared" si="18"/>
        <v>81791.118000000002</v>
      </c>
      <c r="K72" s="10">
        <f t="shared" si="18"/>
        <v>81492.180999999997</v>
      </c>
      <c r="L72" s="10">
        <f t="shared" si="18"/>
        <v>0</v>
      </c>
      <c r="M72" s="10">
        <f t="shared" si="18"/>
        <v>28979.569</v>
      </c>
      <c r="N72" s="11">
        <f t="shared" si="18"/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1"/>
      <c r="B73" s="7" t="s">
        <v>20</v>
      </c>
      <c r="C73" s="10">
        <v>98355.05</v>
      </c>
      <c r="D73" s="10">
        <v>5578.3459999999995</v>
      </c>
      <c r="E73" s="10">
        <v>7046.0349999999999</v>
      </c>
      <c r="F73" s="10">
        <v>0</v>
      </c>
      <c r="G73" s="10">
        <v>85730.66</v>
      </c>
      <c r="H73" s="10">
        <v>84635.78</v>
      </c>
      <c r="I73" s="10">
        <v>1094.8800000000001</v>
      </c>
      <c r="J73" s="10">
        <v>81791.118000000002</v>
      </c>
      <c r="K73" s="10">
        <v>81492.180999999997</v>
      </c>
      <c r="L73" s="10">
        <v>0</v>
      </c>
      <c r="M73" s="12">
        <v>28979.569</v>
      </c>
      <c r="N73" s="11">
        <v>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 t="s">
        <v>21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">
      <c r="A75" s="7"/>
      <c r="B75" s="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1" t="s">
        <v>38</v>
      </c>
      <c r="B76" s="7"/>
      <c r="C76" s="10">
        <f t="shared" ref="C76:N76" si="19">SUM(C77:C78)</f>
        <v>122383.79</v>
      </c>
      <c r="D76" s="10">
        <f t="shared" si="19"/>
        <v>2043.61</v>
      </c>
      <c r="E76" s="10">
        <f t="shared" si="19"/>
        <v>700.4</v>
      </c>
      <c r="F76" s="10">
        <f t="shared" si="19"/>
        <v>0</v>
      </c>
      <c r="G76" s="10">
        <f t="shared" si="19"/>
        <v>119639.78</v>
      </c>
      <c r="H76" s="10">
        <f t="shared" si="19"/>
        <v>117232.67</v>
      </c>
      <c r="I76" s="10">
        <f t="shared" si="19"/>
        <v>2407.11</v>
      </c>
      <c r="J76" s="10">
        <f t="shared" si="19"/>
        <v>109922.33</v>
      </c>
      <c r="K76" s="10">
        <f t="shared" si="19"/>
        <v>112318.69</v>
      </c>
      <c r="L76" s="10">
        <f t="shared" si="19"/>
        <v>1694.43</v>
      </c>
      <c r="M76" s="10">
        <f t="shared" si="19"/>
        <v>3920.35</v>
      </c>
      <c r="N76" s="11">
        <f t="shared" si="19"/>
        <v>16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20</v>
      </c>
      <c r="C77" s="10">
        <v>122383.79</v>
      </c>
      <c r="D77" s="10">
        <v>2043.61</v>
      </c>
      <c r="E77" s="10">
        <v>700.4</v>
      </c>
      <c r="F77" s="10">
        <v>0</v>
      </c>
      <c r="G77" s="10">
        <v>119639.78</v>
      </c>
      <c r="H77" s="10">
        <v>117232.67</v>
      </c>
      <c r="I77" s="10">
        <v>2407.11</v>
      </c>
      <c r="J77" s="10">
        <v>109922.33</v>
      </c>
      <c r="K77" s="10">
        <v>112318.69</v>
      </c>
      <c r="L77" s="10">
        <v>1694.43</v>
      </c>
      <c r="M77" s="12">
        <v>3920.35</v>
      </c>
      <c r="N77" s="11">
        <v>16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14"/>
      <c r="B78" s="14" t="s">
        <v>21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16" t="s">
        <v>39</v>
      </c>
      <c r="B79" s="7"/>
      <c r="C79" s="17"/>
      <c r="D79" s="17"/>
      <c r="E79" s="17"/>
      <c r="F79" s="17"/>
      <c r="G79" s="17"/>
      <c r="H79" s="17"/>
      <c r="I79" s="17"/>
      <c r="J79" s="18"/>
      <c r="K79" s="17"/>
      <c r="L79" s="17"/>
      <c r="M79" s="17"/>
      <c r="N79" s="19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20" t="s">
        <v>40</v>
      </c>
      <c r="B80" s="7"/>
      <c r="C80" s="19"/>
      <c r="D80" s="19"/>
      <c r="E80" s="19"/>
      <c r="F80" s="19"/>
      <c r="G80" s="21"/>
      <c r="H80" s="21"/>
      <c r="I80" s="21"/>
      <c r="J80" s="21"/>
      <c r="K80" s="19"/>
      <c r="L80" s="19"/>
      <c r="M80" s="19"/>
      <c r="N80" s="2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 t="s">
        <v>41</v>
      </c>
      <c r="B81" s="19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ht="16.5" customHeight="1" x14ac:dyDescent="0.2">
      <c r="A82" s="7" t="s">
        <v>42</v>
      </c>
      <c r="B82" s="19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ht="16.5" customHeight="1" x14ac:dyDescent="0.2">
      <c r="A83" s="7" t="s">
        <v>43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22"/>
    </row>
    <row r="84" spans="1:31" ht="16.5" customHeight="1" x14ac:dyDescent="0.2">
      <c r="A84" s="7" t="s">
        <v>44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22"/>
    </row>
    <row r="85" spans="1:31" ht="16.5" customHeight="1" x14ac:dyDescent="0.2">
      <c r="A85" s="23" t="s">
        <v>45</v>
      </c>
      <c r="B85" s="7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7" t="s">
        <v>46</v>
      </c>
      <c r="B86" s="2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ht="16.5" customHeight="1" x14ac:dyDescent="0.2">
      <c r="A87" s="22"/>
      <c r="B87" s="2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ht="16.5" customHeight="1" x14ac:dyDescent="0.2">
      <c r="A88" s="22"/>
      <c r="B88" s="22"/>
      <c r="C88" s="22"/>
      <c r="D88" s="22"/>
      <c r="E88" s="22"/>
      <c r="F88" s="19"/>
      <c r="G88" s="19"/>
      <c r="H88" s="19"/>
      <c r="I88" s="19"/>
      <c r="J88" s="19"/>
      <c r="K88" s="19"/>
      <c r="L88" s="19"/>
      <c r="M88" s="19"/>
      <c r="N88" s="19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22"/>
      <c r="B89" s="22"/>
      <c r="C89" s="22"/>
      <c r="D89" s="22"/>
      <c r="E89" s="22"/>
      <c r="F89" s="19"/>
      <c r="G89" s="19"/>
      <c r="H89" s="19"/>
      <c r="I89" s="19"/>
      <c r="J89" s="19"/>
      <c r="K89" s="19"/>
      <c r="L89" s="19"/>
      <c r="M89" s="19"/>
      <c r="N89" s="19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22"/>
      <c r="B90" s="2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ht="16.5" customHeight="1" x14ac:dyDescent="0.2">
      <c r="A91" s="22"/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6.5" customHeight="1" x14ac:dyDescent="0.2">
      <c r="A92" s="22"/>
      <c r="B92" s="2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16.5" customHeight="1" x14ac:dyDescent="0.2">
      <c r="A93" s="22"/>
      <c r="B93" s="2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ht="16.5" customHeight="1" x14ac:dyDescent="0.2">
      <c r="A94" s="22"/>
      <c r="B94" s="2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6.5" customHeight="1" x14ac:dyDescent="0.2">
      <c r="A95" s="22"/>
      <c r="B95" s="22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16.5" customHeight="1" x14ac:dyDescent="0.2">
      <c r="A96" s="22"/>
      <c r="B96" s="2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ht="16.5" customHeight="1" x14ac:dyDescent="0.2">
      <c r="A97" s="22"/>
      <c r="B97" s="22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ht="16.5" customHeight="1" x14ac:dyDescent="0.2">
      <c r="A98" s="22"/>
      <c r="B98" s="2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16.5" customHeight="1" x14ac:dyDescent="0.2">
      <c r="A99" s="22"/>
      <c r="B99" s="2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ht="16.5" customHeight="1" x14ac:dyDescent="0.2">
      <c r="A100" s="22"/>
      <c r="B100" s="2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ht="16.5" customHeight="1" x14ac:dyDescent="0.2">
      <c r="A101" s="22"/>
      <c r="B101" s="2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6.5" customHeight="1" x14ac:dyDescent="0.2">
      <c r="A102" s="22"/>
      <c r="B102" s="2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6.5" customHeight="1" x14ac:dyDescent="0.2">
      <c r="A103" s="22"/>
      <c r="B103" s="2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6.5" customHeight="1" x14ac:dyDescent="0.2">
      <c r="A104" s="22"/>
      <c r="B104" s="2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50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51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SUM(C9:C10)</f>
        <v>1448199.5144000002</v>
      </c>
      <c r="D8" s="8">
        <f t="shared" si="0"/>
        <v>50975.106</v>
      </c>
      <c r="E8" s="8">
        <f t="shared" si="0"/>
        <v>52463.507899999997</v>
      </c>
      <c r="F8" s="8">
        <f t="shared" si="0"/>
        <v>28128</v>
      </c>
      <c r="G8" s="8">
        <f t="shared" si="0"/>
        <v>1344760.8914999999</v>
      </c>
      <c r="H8" s="8">
        <f t="shared" si="0"/>
        <v>1072216.8672</v>
      </c>
      <c r="I8" s="8">
        <f t="shared" si="0"/>
        <v>272544.02419999999</v>
      </c>
      <c r="J8" s="8">
        <f t="shared" si="0"/>
        <v>905172.77309999987</v>
      </c>
      <c r="K8" s="8">
        <f t="shared" si="0"/>
        <v>864208.28560000006</v>
      </c>
      <c r="L8" s="8">
        <f t="shared" si="0"/>
        <v>56961.634999999995</v>
      </c>
      <c r="M8" s="8">
        <f t="shared" si="0"/>
        <v>84973.619000000006</v>
      </c>
      <c r="N8" s="9">
        <f t="shared" si="0"/>
        <v>10896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SUM(C13,C17,C21,C25,C29,C33,C37,C41,C45,C49,C53,C57,C61,C65,C69,C73,C77)</f>
        <v>831986.32440000004</v>
      </c>
      <c r="D9" s="10">
        <f t="shared" si="1"/>
        <v>40975.966</v>
      </c>
      <c r="E9" s="10">
        <f t="shared" si="1"/>
        <v>40408.607899999995</v>
      </c>
      <c r="F9" s="10">
        <f t="shared" si="1"/>
        <v>10388</v>
      </c>
      <c r="G9" s="10">
        <f t="shared" si="1"/>
        <v>750601.7415</v>
      </c>
      <c r="H9" s="10">
        <f t="shared" si="1"/>
        <v>658904.11179999996</v>
      </c>
      <c r="I9" s="10">
        <f t="shared" si="1"/>
        <v>91697.629700000005</v>
      </c>
      <c r="J9" s="10">
        <f t="shared" si="1"/>
        <v>569969.35800000001</v>
      </c>
      <c r="K9" s="10">
        <f t="shared" si="1"/>
        <v>558705.56099999999</v>
      </c>
      <c r="L9" s="10">
        <f t="shared" si="1"/>
        <v>35791.769999999997</v>
      </c>
      <c r="M9" s="10">
        <f t="shared" si="1"/>
        <v>67475.38900000001</v>
      </c>
      <c r="N9" s="11">
        <f t="shared" si="1"/>
        <v>245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SUM(C14,C18,C22,C26,C30,C34,C38,C42,C46,C50,C54,C58,C62,C66,C70,C74,C78)</f>
        <v>616213.19000000006</v>
      </c>
      <c r="D10" s="10">
        <f t="shared" si="2"/>
        <v>9999.14</v>
      </c>
      <c r="E10" s="10">
        <f t="shared" si="2"/>
        <v>12054.900000000001</v>
      </c>
      <c r="F10" s="10">
        <f t="shared" si="2"/>
        <v>17740</v>
      </c>
      <c r="G10" s="10">
        <f t="shared" si="2"/>
        <v>594159.15</v>
      </c>
      <c r="H10" s="10">
        <f t="shared" si="2"/>
        <v>413312.75540000002</v>
      </c>
      <c r="I10" s="10">
        <f t="shared" si="2"/>
        <v>180846.39449999999</v>
      </c>
      <c r="J10" s="10">
        <f t="shared" si="2"/>
        <v>335203.41509999993</v>
      </c>
      <c r="K10" s="10">
        <f t="shared" si="2"/>
        <v>305502.72460000002</v>
      </c>
      <c r="L10" s="10">
        <f t="shared" si="2"/>
        <v>21169.865000000002</v>
      </c>
      <c r="M10" s="10">
        <f t="shared" si="2"/>
        <v>17498.23</v>
      </c>
      <c r="N10" s="11">
        <f t="shared" si="2"/>
        <v>10651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1" t="s">
        <v>22</v>
      </c>
      <c r="B12" s="7"/>
      <c r="C12" s="10">
        <f t="shared" ref="C12:N12" si="3">SUM(C13:C14)</f>
        <v>73475.570000000007</v>
      </c>
      <c r="D12" s="10">
        <f t="shared" si="3"/>
        <v>2599.5</v>
      </c>
      <c r="E12" s="10">
        <f t="shared" si="3"/>
        <v>1117</v>
      </c>
      <c r="F12" s="10">
        <f t="shared" si="3"/>
        <v>1004</v>
      </c>
      <c r="G12" s="10">
        <f t="shared" si="3"/>
        <v>69759.070000000007</v>
      </c>
      <c r="H12" s="10">
        <f t="shared" si="3"/>
        <v>58862.61</v>
      </c>
      <c r="I12" s="10">
        <f t="shared" si="3"/>
        <v>10896.46</v>
      </c>
      <c r="J12" s="10">
        <f t="shared" si="3"/>
        <v>52883.86</v>
      </c>
      <c r="K12" s="10">
        <f t="shared" si="3"/>
        <v>52334.559999999998</v>
      </c>
      <c r="L12" s="10">
        <f t="shared" si="3"/>
        <v>6210.7</v>
      </c>
      <c r="M12" s="10">
        <f t="shared" si="3"/>
        <v>280</v>
      </c>
      <c r="N12" s="11">
        <f t="shared" si="3"/>
        <v>1897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20</v>
      </c>
      <c r="C13" s="10">
        <v>25600</v>
      </c>
      <c r="D13" s="10">
        <v>2383</v>
      </c>
      <c r="E13" s="10">
        <v>332</v>
      </c>
      <c r="F13" s="10">
        <v>485</v>
      </c>
      <c r="G13" s="10">
        <v>22885</v>
      </c>
      <c r="H13" s="10">
        <v>17710</v>
      </c>
      <c r="I13" s="10">
        <v>5175</v>
      </c>
      <c r="J13" s="10">
        <v>14930</v>
      </c>
      <c r="K13" s="10">
        <v>15815</v>
      </c>
      <c r="L13" s="10">
        <v>0</v>
      </c>
      <c r="M13" s="12">
        <v>280</v>
      </c>
      <c r="N13" s="11"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 t="s">
        <v>21</v>
      </c>
      <c r="C14" s="10">
        <v>47875.57</v>
      </c>
      <c r="D14" s="10">
        <v>216.5</v>
      </c>
      <c r="E14" s="10">
        <v>785</v>
      </c>
      <c r="F14" s="10">
        <v>519</v>
      </c>
      <c r="G14" s="10">
        <v>46874.07</v>
      </c>
      <c r="H14" s="10">
        <v>41152.61</v>
      </c>
      <c r="I14" s="10">
        <v>5721.46</v>
      </c>
      <c r="J14" s="10">
        <v>37953.86</v>
      </c>
      <c r="K14" s="10">
        <v>36519.56</v>
      </c>
      <c r="L14" s="10">
        <v>6210.7</v>
      </c>
      <c r="M14" s="10">
        <v>0</v>
      </c>
      <c r="N14" s="11">
        <v>1894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5">
      <c r="A16" s="13" t="s">
        <v>23</v>
      </c>
      <c r="B16" s="7"/>
      <c r="C16" s="10">
        <f t="shared" ref="C16:N16" si="4">SUM(C17:C18)</f>
        <v>113983.32</v>
      </c>
      <c r="D16" s="10">
        <f t="shared" si="4"/>
        <v>1122.1100000000001</v>
      </c>
      <c r="E16" s="10">
        <f t="shared" si="4"/>
        <v>14034.009999999998</v>
      </c>
      <c r="F16" s="10">
        <f t="shared" si="4"/>
        <v>1059</v>
      </c>
      <c r="G16" s="10">
        <f t="shared" si="4"/>
        <v>98827.200000000012</v>
      </c>
      <c r="H16" s="10">
        <f t="shared" si="4"/>
        <v>79044.53</v>
      </c>
      <c r="I16" s="10">
        <f t="shared" si="4"/>
        <v>19782.669999999998</v>
      </c>
      <c r="J16" s="10">
        <f t="shared" si="4"/>
        <v>66980.459999999992</v>
      </c>
      <c r="K16" s="10">
        <f t="shared" si="4"/>
        <v>47794.55</v>
      </c>
      <c r="L16" s="10">
        <f t="shared" si="4"/>
        <v>3364</v>
      </c>
      <c r="M16" s="10">
        <f t="shared" si="4"/>
        <v>0</v>
      </c>
      <c r="N16" s="11">
        <f t="shared" si="4"/>
        <v>660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20</v>
      </c>
      <c r="C17" s="10">
        <v>60622.12</v>
      </c>
      <c r="D17" s="10">
        <v>967.11</v>
      </c>
      <c r="E17" s="10">
        <v>11841.89</v>
      </c>
      <c r="F17" s="10">
        <v>589</v>
      </c>
      <c r="G17" s="10">
        <v>47813.120000000003</v>
      </c>
      <c r="H17" s="10">
        <v>41689.870000000003</v>
      </c>
      <c r="I17" s="10">
        <v>6123.25</v>
      </c>
      <c r="J17" s="10">
        <v>35252</v>
      </c>
      <c r="K17" s="10">
        <v>26069.599999999999</v>
      </c>
      <c r="L17" s="10">
        <v>1438</v>
      </c>
      <c r="M17" s="10">
        <v>0</v>
      </c>
      <c r="N17" s="11">
        <v>26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21</v>
      </c>
      <c r="C18" s="10">
        <v>53361.2</v>
      </c>
      <c r="D18" s="10">
        <v>155</v>
      </c>
      <c r="E18" s="10">
        <v>2192.12</v>
      </c>
      <c r="F18" s="10">
        <v>470</v>
      </c>
      <c r="G18" s="10">
        <v>51014.080000000002</v>
      </c>
      <c r="H18" s="10">
        <v>37354.660000000003</v>
      </c>
      <c r="I18" s="10">
        <v>13659.42</v>
      </c>
      <c r="J18" s="10">
        <v>31728.46</v>
      </c>
      <c r="K18" s="10">
        <v>21724.95</v>
      </c>
      <c r="L18" s="10">
        <v>1926</v>
      </c>
      <c r="M18" s="12">
        <v>0</v>
      </c>
      <c r="N18" s="11">
        <v>634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5">
      <c r="A20" s="13" t="s">
        <v>24</v>
      </c>
      <c r="B20" s="7"/>
      <c r="C20" s="10">
        <f t="shared" ref="C20:N20" si="5">SUM(C21:C22)</f>
        <v>107965.50440000001</v>
      </c>
      <c r="D20" s="10">
        <f t="shared" si="5"/>
        <v>50</v>
      </c>
      <c r="E20" s="10">
        <f t="shared" si="5"/>
        <v>1600.5849000000001</v>
      </c>
      <c r="F20" s="10">
        <f t="shared" si="5"/>
        <v>1456</v>
      </c>
      <c r="G20" s="10">
        <f t="shared" si="5"/>
        <v>106314.9195</v>
      </c>
      <c r="H20" s="10">
        <f t="shared" si="5"/>
        <v>89189.161800000002</v>
      </c>
      <c r="I20" s="10">
        <f t="shared" si="5"/>
        <v>17125.757700000002</v>
      </c>
      <c r="J20" s="10">
        <f t="shared" si="5"/>
        <v>57291.64</v>
      </c>
      <c r="K20" s="10">
        <f t="shared" si="5"/>
        <v>64127.839999999997</v>
      </c>
      <c r="L20" s="10">
        <f t="shared" si="5"/>
        <v>27475.89</v>
      </c>
      <c r="M20" s="10">
        <f t="shared" si="5"/>
        <v>0</v>
      </c>
      <c r="N20" s="11">
        <f t="shared" si="5"/>
        <v>1760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 t="s">
        <v>20</v>
      </c>
      <c r="C21" s="10">
        <v>55160.504399999998</v>
      </c>
      <c r="D21" s="10">
        <v>20</v>
      </c>
      <c r="E21" s="10">
        <v>1264.3849</v>
      </c>
      <c r="F21" s="10">
        <v>4</v>
      </c>
      <c r="G21" s="10">
        <v>53876.119500000001</v>
      </c>
      <c r="H21" s="10">
        <v>47778.361799999999</v>
      </c>
      <c r="I21" s="10">
        <v>6097.7577000000001</v>
      </c>
      <c r="J21" s="10">
        <v>24800.560000000001</v>
      </c>
      <c r="K21" s="10">
        <v>32329.759999999998</v>
      </c>
      <c r="L21" s="10">
        <v>22270.89</v>
      </c>
      <c r="M21" s="10">
        <v>0</v>
      </c>
      <c r="N21" s="11">
        <v>18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21</v>
      </c>
      <c r="C22" s="10">
        <v>52805</v>
      </c>
      <c r="D22" s="10">
        <v>30</v>
      </c>
      <c r="E22" s="10">
        <v>336.2</v>
      </c>
      <c r="F22" s="10">
        <v>1452</v>
      </c>
      <c r="G22" s="10">
        <v>52438.8</v>
      </c>
      <c r="H22" s="10">
        <v>41410.800000000003</v>
      </c>
      <c r="I22" s="10">
        <v>11028</v>
      </c>
      <c r="J22" s="10">
        <v>32491.08</v>
      </c>
      <c r="K22" s="10">
        <v>31798.080000000002</v>
      </c>
      <c r="L22" s="10">
        <v>5205</v>
      </c>
      <c r="M22" s="10">
        <v>0</v>
      </c>
      <c r="N22" s="11">
        <v>1742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5">
      <c r="A24" s="13" t="s">
        <v>25</v>
      </c>
      <c r="B24" s="7"/>
      <c r="C24" s="10">
        <f t="shared" ref="C24:N24" si="6">SUM(C25:C26)</f>
        <v>153792.47</v>
      </c>
      <c r="D24" s="10">
        <f t="shared" si="6"/>
        <v>9652.56</v>
      </c>
      <c r="E24" s="10">
        <f t="shared" si="6"/>
        <v>3753.29</v>
      </c>
      <c r="F24" s="10">
        <f t="shared" si="6"/>
        <v>855</v>
      </c>
      <c r="G24" s="10">
        <f t="shared" si="6"/>
        <v>140386.62</v>
      </c>
      <c r="H24" s="10">
        <f t="shared" si="6"/>
        <v>100682.54000000001</v>
      </c>
      <c r="I24" s="10">
        <f t="shared" si="6"/>
        <v>39704.080000000002</v>
      </c>
      <c r="J24" s="10">
        <f t="shared" si="6"/>
        <v>75185.48000000001</v>
      </c>
      <c r="K24" s="10">
        <f t="shared" si="6"/>
        <v>72107.95</v>
      </c>
      <c r="L24" s="10">
        <f t="shared" si="6"/>
        <v>3798.21</v>
      </c>
      <c r="M24" s="10">
        <f t="shared" si="6"/>
        <v>400</v>
      </c>
      <c r="N24" s="11">
        <f t="shared" si="6"/>
        <v>393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 t="s">
        <v>20</v>
      </c>
      <c r="C25" s="10">
        <v>82224.13</v>
      </c>
      <c r="D25" s="10">
        <v>7127.65</v>
      </c>
      <c r="E25" s="10">
        <v>2022.29</v>
      </c>
      <c r="F25" s="10">
        <v>137</v>
      </c>
      <c r="G25" s="10">
        <v>73074.19</v>
      </c>
      <c r="H25" s="10">
        <v>55568.24</v>
      </c>
      <c r="I25" s="10">
        <v>17505.95</v>
      </c>
      <c r="J25" s="10">
        <v>41894.44</v>
      </c>
      <c r="K25" s="10">
        <v>43850.28</v>
      </c>
      <c r="L25" s="10">
        <v>2635.21</v>
      </c>
      <c r="M25" s="12">
        <v>100</v>
      </c>
      <c r="N25" s="11">
        <v>22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">
      <c r="A26" s="7"/>
      <c r="B26" s="7" t="s">
        <v>21</v>
      </c>
      <c r="C26" s="10">
        <v>71568.34</v>
      </c>
      <c r="D26" s="10">
        <v>2524.91</v>
      </c>
      <c r="E26" s="10">
        <v>1731</v>
      </c>
      <c r="F26" s="10">
        <v>718</v>
      </c>
      <c r="G26" s="10">
        <v>67312.429999999993</v>
      </c>
      <c r="H26" s="10">
        <v>45114.3</v>
      </c>
      <c r="I26" s="10">
        <v>22198.13</v>
      </c>
      <c r="J26" s="10">
        <v>33291.040000000001</v>
      </c>
      <c r="K26" s="10">
        <v>28257.67</v>
      </c>
      <c r="L26" s="10">
        <v>1163</v>
      </c>
      <c r="M26" s="12">
        <v>300</v>
      </c>
      <c r="N26" s="11">
        <v>371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5">
      <c r="A28" s="13" t="s">
        <v>26</v>
      </c>
      <c r="B28" s="7"/>
      <c r="C28" s="10">
        <f t="shared" ref="C28:N28" si="7">SUM(C29:C30)</f>
        <v>49123</v>
      </c>
      <c r="D28" s="10">
        <f t="shared" si="7"/>
        <v>5512</v>
      </c>
      <c r="E28" s="10">
        <f t="shared" si="7"/>
        <v>4649</v>
      </c>
      <c r="F28" s="10">
        <f t="shared" si="7"/>
        <v>412</v>
      </c>
      <c r="G28" s="10">
        <f t="shared" si="7"/>
        <v>38962</v>
      </c>
      <c r="H28" s="10">
        <f t="shared" si="7"/>
        <v>29827</v>
      </c>
      <c r="I28" s="10">
        <f t="shared" si="7"/>
        <v>9135</v>
      </c>
      <c r="J28" s="10">
        <f t="shared" si="7"/>
        <v>26138</v>
      </c>
      <c r="K28" s="10">
        <f t="shared" si="7"/>
        <v>24530</v>
      </c>
      <c r="L28" s="10">
        <f t="shared" si="7"/>
        <v>0</v>
      </c>
      <c r="M28" s="10">
        <f t="shared" si="7"/>
        <v>1940</v>
      </c>
      <c r="N28" s="11">
        <f t="shared" si="7"/>
        <v>404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20</v>
      </c>
      <c r="C29" s="10">
        <v>28580</v>
      </c>
      <c r="D29" s="10">
        <v>4320</v>
      </c>
      <c r="E29" s="10">
        <v>3708</v>
      </c>
      <c r="F29" s="10">
        <v>102</v>
      </c>
      <c r="G29" s="10">
        <v>20552</v>
      </c>
      <c r="H29" s="10">
        <v>15841</v>
      </c>
      <c r="I29" s="10">
        <v>4711</v>
      </c>
      <c r="J29" s="10">
        <v>14284</v>
      </c>
      <c r="K29" s="10">
        <v>13876</v>
      </c>
      <c r="L29" s="10">
        <v>0</v>
      </c>
      <c r="M29" s="12">
        <v>1110</v>
      </c>
      <c r="N29" s="11">
        <v>39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 t="s">
        <v>21</v>
      </c>
      <c r="C30" s="10">
        <v>20543</v>
      </c>
      <c r="D30" s="10">
        <v>1192</v>
      </c>
      <c r="E30" s="10">
        <v>941</v>
      </c>
      <c r="F30" s="10">
        <v>310</v>
      </c>
      <c r="G30" s="10">
        <v>18410</v>
      </c>
      <c r="H30" s="10">
        <v>13986</v>
      </c>
      <c r="I30" s="10">
        <v>4424</v>
      </c>
      <c r="J30" s="10">
        <v>11854</v>
      </c>
      <c r="K30" s="10">
        <v>10654</v>
      </c>
      <c r="L30" s="10">
        <v>0</v>
      </c>
      <c r="M30" s="10">
        <v>830</v>
      </c>
      <c r="N30" s="11">
        <v>365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1" t="s">
        <v>49</v>
      </c>
      <c r="B32" s="7"/>
      <c r="C32" s="10">
        <f t="shared" ref="C32:N32" si="8">SUM(C33:C34)</f>
        <v>61208.639999999999</v>
      </c>
      <c r="D32" s="10">
        <f t="shared" si="8"/>
        <v>4579</v>
      </c>
      <c r="E32" s="10">
        <f t="shared" si="8"/>
        <v>5952.0479999999998</v>
      </c>
      <c r="F32" s="10">
        <f t="shared" si="8"/>
        <v>361</v>
      </c>
      <c r="G32" s="10">
        <f t="shared" si="8"/>
        <v>50677.592000000004</v>
      </c>
      <c r="H32" s="10">
        <f t="shared" si="8"/>
        <v>38531.9</v>
      </c>
      <c r="I32" s="10">
        <f t="shared" si="8"/>
        <v>12145.691999999999</v>
      </c>
      <c r="J32" s="10">
        <f t="shared" si="8"/>
        <v>32531.9</v>
      </c>
      <c r="K32" s="10">
        <f t="shared" si="8"/>
        <v>30086.9</v>
      </c>
      <c r="L32" s="10">
        <f t="shared" si="8"/>
        <v>0</v>
      </c>
      <c r="M32" s="10">
        <f t="shared" si="8"/>
        <v>0</v>
      </c>
      <c r="N32" s="11">
        <f t="shared" si="8"/>
        <v>370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20</v>
      </c>
      <c r="C33" s="10">
        <v>27677</v>
      </c>
      <c r="D33" s="10">
        <v>3108</v>
      </c>
      <c r="E33" s="10">
        <v>5631.0479999999998</v>
      </c>
      <c r="F33" s="10">
        <v>0</v>
      </c>
      <c r="G33" s="10">
        <v>18937.952000000001</v>
      </c>
      <c r="H33" s="10">
        <v>17360</v>
      </c>
      <c r="I33" s="10">
        <v>1577.952</v>
      </c>
      <c r="J33" s="10">
        <v>15512</v>
      </c>
      <c r="K33" s="10">
        <v>13815</v>
      </c>
      <c r="L33" s="10">
        <v>0</v>
      </c>
      <c r="M33" s="10">
        <v>0</v>
      </c>
      <c r="N33" s="11">
        <v>11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 t="s">
        <v>21</v>
      </c>
      <c r="C34" s="10">
        <v>33531.64</v>
      </c>
      <c r="D34" s="10">
        <v>1471</v>
      </c>
      <c r="E34" s="10">
        <v>321</v>
      </c>
      <c r="F34" s="10">
        <v>361</v>
      </c>
      <c r="G34" s="10">
        <v>31739.64</v>
      </c>
      <c r="H34" s="10">
        <v>21171.9</v>
      </c>
      <c r="I34" s="10">
        <v>10567.74</v>
      </c>
      <c r="J34" s="10">
        <v>17019.900000000001</v>
      </c>
      <c r="K34" s="10">
        <v>16271.9</v>
      </c>
      <c r="L34" s="10">
        <v>0</v>
      </c>
      <c r="M34" s="10">
        <v>0</v>
      </c>
      <c r="N34" s="11">
        <v>359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7"/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5">
      <c r="A36" s="13" t="s">
        <v>28</v>
      </c>
      <c r="B36" s="7"/>
      <c r="C36" s="10">
        <f t="shared" ref="C36:N36" si="9">SUM(C37:C38)</f>
        <v>94971.76</v>
      </c>
      <c r="D36" s="10">
        <f t="shared" si="9"/>
        <v>85</v>
      </c>
      <c r="E36" s="10">
        <f t="shared" si="9"/>
        <v>135</v>
      </c>
      <c r="F36" s="10">
        <f t="shared" si="9"/>
        <v>2753</v>
      </c>
      <c r="G36" s="10">
        <f t="shared" si="9"/>
        <v>94751.76</v>
      </c>
      <c r="H36" s="10">
        <f t="shared" si="9"/>
        <v>61250.315400000007</v>
      </c>
      <c r="I36" s="10">
        <f t="shared" si="9"/>
        <v>33501.444499999998</v>
      </c>
      <c r="J36" s="10">
        <f t="shared" si="9"/>
        <v>49129.605100000001</v>
      </c>
      <c r="K36" s="10">
        <f t="shared" si="9"/>
        <v>49249.0046</v>
      </c>
      <c r="L36" s="10">
        <f t="shared" si="9"/>
        <v>1624.0050000000001</v>
      </c>
      <c r="M36" s="10">
        <f t="shared" si="9"/>
        <v>10104.73</v>
      </c>
      <c r="N36" s="11">
        <f t="shared" si="9"/>
        <v>2282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20</v>
      </c>
      <c r="C37" s="10">
        <v>23189.11</v>
      </c>
      <c r="D37" s="10">
        <v>0</v>
      </c>
      <c r="E37" s="10">
        <v>0</v>
      </c>
      <c r="F37" s="10">
        <v>0</v>
      </c>
      <c r="G37" s="10">
        <v>23189.11</v>
      </c>
      <c r="H37" s="10">
        <v>20444.27</v>
      </c>
      <c r="I37" s="10">
        <v>2744.84</v>
      </c>
      <c r="J37" s="10">
        <v>16426.61</v>
      </c>
      <c r="K37" s="10">
        <v>17760</v>
      </c>
      <c r="L37" s="10">
        <v>455</v>
      </c>
      <c r="M37" s="12">
        <v>6529.5</v>
      </c>
      <c r="N37" s="11">
        <v>20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 t="s">
        <v>21</v>
      </c>
      <c r="C38" s="10">
        <v>71782.649999999994</v>
      </c>
      <c r="D38" s="10">
        <v>85</v>
      </c>
      <c r="E38" s="10">
        <v>135</v>
      </c>
      <c r="F38" s="10">
        <v>2753</v>
      </c>
      <c r="G38" s="10">
        <v>71562.649999999994</v>
      </c>
      <c r="H38" s="10">
        <v>40806.045400000003</v>
      </c>
      <c r="I38" s="10">
        <v>30756.604500000001</v>
      </c>
      <c r="J38" s="10">
        <v>32702.9951</v>
      </c>
      <c r="K38" s="10">
        <v>31489.0046</v>
      </c>
      <c r="L38" s="10">
        <v>1169.0050000000001</v>
      </c>
      <c r="M38" s="12">
        <v>3575.23</v>
      </c>
      <c r="N38" s="11">
        <v>2262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">
      <c r="A39" s="7"/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/>
      <c r="N39" s="1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5">
      <c r="A40" s="13" t="s">
        <v>29</v>
      </c>
      <c r="B40" s="7"/>
      <c r="C40" s="10">
        <f t="shared" ref="C40:N40" si="10">SUM(C41:C42)</f>
        <v>92655.63</v>
      </c>
      <c r="D40" s="10">
        <f t="shared" si="10"/>
        <v>4831.6699999999992</v>
      </c>
      <c r="E40" s="10">
        <f t="shared" si="10"/>
        <v>2484.5</v>
      </c>
      <c r="F40" s="10">
        <f t="shared" si="10"/>
        <v>3454</v>
      </c>
      <c r="G40" s="10">
        <f t="shared" si="10"/>
        <v>85339.459999999992</v>
      </c>
      <c r="H40" s="10">
        <f t="shared" si="10"/>
        <v>64268.24</v>
      </c>
      <c r="I40" s="10">
        <f t="shared" si="10"/>
        <v>21071.219999999998</v>
      </c>
      <c r="J40" s="10">
        <f t="shared" si="10"/>
        <v>56938.820000000007</v>
      </c>
      <c r="K40" s="10">
        <f t="shared" si="10"/>
        <v>43401.95</v>
      </c>
      <c r="L40" s="10">
        <f t="shared" si="10"/>
        <v>6628.4699999999993</v>
      </c>
      <c r="M40" s="10">
        <f t="shared" si="10"/>
        <v>0</v>
      </c>
      <c r="N40" s="11">
        <f t="shared" si="10"/>
        <v>1022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20</v>
      </c>
      <c r="C41" s="10">
        <v>53829.82</v>
      </c>
      <c r="D41" s="10">
        <v>4731.6899999999996</v>
      </c>
      <c r="E41" s="10">
        <v>2008.44</v>
      </c>
      <c r="F41" s="10">
        <v>70</v>
      </c>
      <c r="G41" s="10">
        <v>47089.69</v>
      </c>
      <c r="H41" s="10">
        <v>42937.39</v>
      </c>
      <c r="I41" s="10">
        <v>4152.3</v>
      </c>
      <c r="J41" s="10">
        <v>40547.410000000003</v>
      </c>
      <c r="K41" s="10">
        <v>29981.54</v>
      </c>
      <c r="L41" s="10">
        <v>4631.8599999999997</v>
      </c>
      <c r="M41" s="12">
        <v>0</v>
      </c>
      <c r="N41" s="11">
        <v>13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21</v>
      </c>
      <c r="C42" s="10">
        <v>38825.81</v>
      </c>
      <c r="D42" s="10">
        <v>99.98</v>
      </c>
      <c r="E42" s="10">
        <v>476.06</v>
      </c>
      <c r="F42" s="10">
        <v>3384</v>
      </c>
      <c r="G42" s="10">
        <v>38249.769999999997</v>
      </c>
      <c r="H42" s="10">
        <v>21330.85</v>
      </c>
      <c r="I42" s="10">
        <v>16918.919999999998</v>
      </c>
      <c r="J42" s="10">
        <v>16391.41</v>
      </c>
      <c r="K42" s="10">
        <v>13420.41</v>
      </c>
      <c r="L42" s="10">
        <v>1996.61</v>
      </c>
      <c r="M42" s="10">
        <v>0</v>
      </c>
      <c r="N42" s="11">
        <v>1009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5">
      <c r="A44" s="13" t="s">
        <v>30</v>
      </c>
      <c r="B44" s="7"/>
      <c r="C44" s="10">
        <f t="shared" ref="C44:N44" si="11">SUM(C45:C46)</f>
        <v>40888</v>
      </c>
      <c r="D44" s="10">
        <f t="shared" si="11"/>
        <v>2211.65</v>
      </c>
      <c r="E44" s="10">
        <f t="shared" si="11"/>
        <v>2020</v>
      </c>
      <c r="F44" s="10">
        <f t="shared" si="11"/>
        <v>1713</v>
      </c>
      <c r="G44" s="10">
        <f t="shared" si="11"/>
        <v>36656.35</v>
      </c>
      <c r="H44" s="10">
        <f t="shared" si="11"/>
        <v>31587</v>
      </c>
      <c r="I44" s="10">
        <f t="shared" si="11"/>
        <v>5069.3500000000004</v>
      </c>
      <c r="J44" s="10">
        <f t="shared" si="11"/>
        <v>26795.7</v>
      </c>
      <c r="K44" s="10">
        <f t="shared" si="11"/>
        <v>26565.95</v>
      </c>
      <c r="L44" s="10">
        <f t="shared" si="11"/>
        <v>60</v>
      </c>
      <c r="M44" s="10">
        <f t="shared" si="11"/>
        <v>3533</v>
      </c>
      <c r="N44" s="11">
        <f t="shared" si="11"/>
        <v>413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20</v>
      </c>
      <c r="C45" s="10">
        <v>11924</v>
      </c>
      <c r="D45" s="10">
        <v>348.65</v>
      </c>
      <c r="E45" s="10">
        <v>56</v>
      </c>
      <c r="F45" s="10">
        <v>337</v>
      </c>
      <c r="G45" s="10">
        <v>11519.35</v>
      </c>
      <c r="H45" s="10">
        <v>8370</v>
      </c>
      <c r="I45" s="10">
        <v>3149.35</v>
      </c>
      <c r="J45" s="10">
        <v>6992.7</v>
      </c>
      <c r="K45" s="10">
        <v>7051.95</v>
      </c>
      <c r="L45" s="10">
        <v>0</v>
      </c>
      <c r="M45" s="12">
        <v>2533</v>
      </c>
      <c r="N45" s="11">
        <v>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21</v>
      </c>
      <c r="C46" s="10">
        <v>28964</v>
      </c>
      <c r="D46" s="10">
        <v>1863</v>
      </c>
      <c r="E46" s="10">
        <v>1964</v>
      </c>
      <c r="F46" s="10">
        <v>1376</v>
      </c>
      <c r="G46" s="10">
        <v>25137</v>
      </c>
      <c r="H46" s="10">
        <v>23217</v>
      </c>
      <c r="I46" s="10">
        <v>1920</v>
      </c>
      <c r="J46" s="10">
        <v>19803</v>
      </c>
      <c r="K46" s="10">
        <v>19514</v>
      </c>
      <c r="L46" s="10">
        <v>60</v>
      </c>
      <c r="M46" s="12">
        <v>1000</v>
      </c>
      <c r="N46" s="11">
        <v>406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5">
      <c r="A48" s="13" t="s">
        <v>31</v>
      </c>
      <c r="B48" s="7"/>
      <c r="C48" s="10">
        <f t="shared" ref="C48:N48" si="12">SUM(C49:C50)</f>
        <v>59625.9</v>
      </c>
      <c r="D48" s="10">
        <f t="shared" si="12"/>
        <v>220</v>
      </c>
      <c r="E48" s="10">
        <f t="shared" si="12"/>
        <v>79</v>
      </c>
      <c r="F48" s="10">
        <f t="shared" si="12"/>
        <v>1413</v>
      </c>
      <c r="G48" s="10">
        <f t="shared" si="12"/>
        <v>59326.9</v>
      </c>
      <c r="H48" s="10">
        <f t="shared" si="12"/>
        <v>44349.9</v>
      </c>
      <c r="I48" s="10">
        <f t="shared" si="12"/>
        <v>14977</v>
      </c>
      <c r="J48" s="10">
        <f t="shared" si="12"/>
        <v>38249.9</v>
      </c>
      <c r="K48" s="10">
        <f t="shared" si="12"/>
        <v>36501.9</v>
      </c>
      <c r="L48" s="10">
        <f t="shared" si="12"/>
        <v>0</v>
      </c>
      <c r="M48" s="10">
        <f t="shared" si="12"/>
        <v>6930</v>
      </c>
      <c r="N48" s="11">
        <f t="shared" si="12"/>
        <v>480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20</v>
      </c>
      <c r="C49" s="10">
        <v>21348</v>
      </c>
      <c r="D49" s="10">
        <v>0</v>
      </c>
      <c r="E49" s="10">
        <v>0</v>
      </c>
      <c r="F49" s="10">
        <v>465</v>
      </c>
      <c r="G49" s="10">
        <v>21348</v>
      </c>
      <c r="H49" s="10">
        <v>19498</v>
      </c>
      <c r="I49" s="10">
        <v>1850</v>
      </c>
      <c r="J49" s="10">
        <v>17881</v>
      </c>
      <c r="K49" s="10">
        <v>17860</v>
      </c>
      <c r="L49" s="10">
        <v>0</v>
      </c>
      <c r="M49" s="12">
        <v>5905</v>
      </c>
      <c r="N49" s="11">
        <v>19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21</v>
      </c>
      <c r="C50" s="10">
        <v>38277.9</v>
      </c>
      <c r="D50" s="10">
        <v>220</v>
      </c>
      <c r="E50" s="10">
        <v>79</v>
      </c>
      <c r="F50" s="10">
        <v>948</v>
      </c>
      <c r="G50" s="10">
        <v>37978.9</v>
      </c>
      <c r="H50" s="10">
        <v>24851.9</v>
      </c>
      <c r="I50" s="10">
        <v>13127</v>
      </c>
      <c r="J50" s="10">
        <v>20368.900000000001</v>
      </c>
      <c r="K50" s="10">
        <v>18641.900000000001</v>
      </c>
      <c r="L50" s="10">
        <v>0</v>
      </c>
      <c r="M50" s="12">
        <v>1025</v>
      </c>
      <c r="N50" s="11">
        <v>461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5">
      <c r="A52" s="13" t="s">
        <v>32</v>
      </c>
      <c r="B52" s="7"/>
      <c r="C52" s="10">
        <f t="shared" ref="C52:N52" si="13">SUM(C53:C54)</f>
        <v>45404</v>
      </c>
      <c r="D52" s="10">
        <f t="shared" si="13"/>
        <v>652</v>
      </c>
      <c r="E52" s="10">
        <f t="shared" si="13"/>
        <v>506</v>
      </c>
      <c r="F52" s="10">
        <f t="shared" si="13"/>
        <v>1700</v>
      </c>
      <c r="G52" s="10">
        <f t="shared" si="13"/>
        <v>44246</v>
      </c>
      <c r="H52" s="10">
        <f t="shared" si="13"/>
        <v>34824.9</v>
      </c>
      <c r="I52" s="10">
        <f t="shared" si="13"/>
        <v>9421.1</v>
      </c>
      <c r="J52" s="10">
        <f t="shared" si="13"/>
        <v>27499</v>
      </c>
      <c r="K52" s="10">
        <f t="shared" si="13"/>
        <v>26462</v>
      </c>
      <c r="L52" s="10">
        <f t="shared" si="13"/>
        <v>800</v>
      </c>
      <c r="M52" s="10">
        <f t="shared" si="13"/>
        <v>6982</v>
      </c>
      <c r="N52" s="11">
        <f t="shared" si="13"/>
        <v>350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20</v>
      </c>
      <c r="C53" s="10">
        <v>17499</v>
      </c>
      <c r="D53" s="10">
        <v>305</v>
      </c>
      <c r="E53" s="10">
        <v>193</v>
      </c>
      <c r="F53" s="10">
        <v>200</v>
      </c>
      <c r="G53" s="10">
        <v>17001</v>
      </c>
      <c r="H53" s="10">
        <v>14159.9</v>
      </c>
      <c r="I53" s="10">
        <v>2841.1</v>
      </c>
      <c r="J53" s="10">
        <v>13320</v>
      </c>
      <c r="K53" s="10">
        <v>12865</v>
      </c>
      <c r="L53" s="10">
        <v>0</v>
      </c>
      <c r="M53" s="12">
        <v>5195</v>
      </c>
      <c r="N53" s="11">
        <v>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21</v>
      </c>
      <c r="C54" s="10">
        <v>27905</v>
      </c>
      <c r="D54" s="10">
        <v>347</v>
      </c>
      <c r="E54" s="10">
        <v>313</v>
      </c>
      <c r="F54" s="10">
        <v>1500</v>
      </c>
      <c r="G54" s="10">
        <v>27245</v>
      </c>
      <c r="H54" s="10">
        <v>20665</v>
      </c>
      <c r="I54" s="10">
        <v>6580</v>
      </c>
      <c r="J54" s="10">
        <v>14179</v>
      </c>
      <c r="K54" s="10">
        <v>13597</v>
      </c>
      <c r="L54" s="10">
        <v>800</v>
      </c>
      <c r="M54" s="12">
        <v>1787</v>
      </c>
      <c r="N54" s="11">
        <v>345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5">
      <c r="A56" s="13" t="s">
        <v>33</v>
      </c>
      <c r="B56" s="7"/>
      <c r="C56" s="10">
        <f t="shared" ref="C56:N56" si="14">SUM(C57:C58)</f>
        <v>70068.87</v>
      </c>
      <c r="D56" s="10">
        <f t="shared" si="14"/>
        <v>4212.3999999999996</v>
      </c>
      <c r="E56" s="10">
        <f t="shared" si="14"/>
        <v>2811.68</v>
      </c>
      <c r="F56" s="10">
        <f t="shared" si="14"/>
        <v>77</v>
      </c>
      <c r="G56" s="10">
        <f t="shared" si="14"/>
        <v>63044.79</v>
      </c>
      <c r="H56" s="10">
        <f t="shared" si="14"/>
        <v>40646.47</v>
      </c>
      <c r="I56" s="10">
        <f t="shared" si="14"/>
        <v>22398.32</v>
      </c>
      <c r="J56" s="10">
        <f t="shared" si="14"/>
        <v>35113</v>
      </c>
      <c r="K56" s="10">
        <f t="shared" si="14"/>
        <v>34682.31</v>
      </c>
      <c r="L56" s="10">
        <f t="shared" si="14"/>
        <v>3776.88</v>
      </c>
      <c r="M56" s="10">
        <f t="shared" si="14"/>
        <v>3239</v>
      </c>
      <c r="N56" s="11">
        <f t="shared" si="14"/>
        <v>248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20</v>
      </c>
      <c r="C57" s="10">
        <v>36988.82</v>
      </c>
      <c r="D57" s="10">
        <v>3332.4</v>
      </c>
      <c r="E57" s="10">
        <v>2194.6799999999998</v>
      </c>
      <c r="F57" s="10">
        <v>69</v>
      </c>
      <c r="G57" s="10">
        <v>31461.74</v>
      </c>
      <c r="H57" s="10">
        <v>23509.47</v>
      </c>
      <c r="I57" s="10">
        <v>7952.27</v>
      </c>
      <c r="J57" s="10">
        <v>21219.58</v>
      </c>
      <c r="K57" s="10">
        <v>21065.11</v>
      </c>
      <c r="L57" s="10">
        <v>2366.38</v>
      </c>
      <c r="M57" s="12">
        <v>2959</v>
      </c>
      <c r="N57" s="11">
        <v>9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21</v>
      </c>
      <c r="C58" s="10">
        <v>33080.050000000003</v>
      </c>
      <c r="D58" s="10">
        <v>880</v>
      </c>
      <c r="E58" s="10">
        <v>617</v>
      </c>
      <c r="F58" s="10">
        <v>8</v>
      </c>
      <c r="G58" s="10">
        <v>31583.05</v>
      </c>
      <c r="H58" s="10">
        <v>17137</v>
      </c>
      <c r="I58" s="10">
        <v>14446.05</v>
      </c>
      <c r="J58" s="10">
        <v>13893.42</v>
      </c>
      <c r="K58" s="10">
        <v>13617.2</v>
      </c>
      <c r="L58" s="10">
        <v>1410.5</v>
      </c>
      <c r="M58" s="10">
        <v>280</v>
      </c>
      <c r="N58" s="11">
        <v>239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5">
      <c r="A60" s="13" t="s">
        <v>34</v>
      </c>
      <c r="B60" s="7"/>
      <c r="C60" s="10">
        <f t="shared" ref="C60:N60" si="15">SUM(C61:C62)</f>
        <v>62426.19</v>
      </c>
      <c r="D60" s="10">
        <f t="shared" si="15"/>
        <v>1973.31</v>
      </c>
      <c r="E60" s="10">
        <f t="shared" si="15"/>
        <v>313.69</v>
      </c>
      <c r="F60" s="10">
        <f t="shared" si="15"/>
        <v>1122</v>
      </c>
      <c r="G60" s="10">
        <f t="shared" si="15"/>
        <v>60139.19</v>
      </c>
      <c r="H60" s="10">
        <f t="shared" si="15"/>
        <v>47642.990000000005</v>
      </c>
      <c r="I60" s="10">
        <f t="shared" si="15"/>
        <v>12496.2</v>
      </c>
      <c r="J60" s="10">
        <f t="shared" si="15"/>
        <v>43227.15</v>
      </c>
      <c r="K60" s="10">
        <f t="shared" si="15"/>
        <v>43477.9</v>
      </c>
      <c r="L60" s="10">
        <f t="shared" si="15"/>
        <v>0</v>
      </c>
      <c r="M60" s="10">
        <f t="shared" si="15"/>
        <v>7858.9699999999993</v>
      </c>
      <c r="N60" s="11">
        <f t="shared" si="15"/>
        <v>130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20</v>
      </c>
      <c r="C61" s="10">
        <v>37743.19</v>
      </c>
      <c r="D61" s="10">
        <v>1963.31</v>
      </c>
      <c r="E61" s="10">
        <v>313.69</v>
      </c>
      <c r="F61" s="10">
        <v>121</v>
      </c>
      <c r="G61" s="10">
        <v>35466.19</v>
      </c>
      <c r="H61" s="10">
        <v>32134.49</v>
      </c>
      <c r="I61" s="10">
        <v>3331.7</v>
      </c>
      <c r="J61" s="10">
        <v>30150.15</v>
      </c>
      <c r="K61" s="10">
        <v>29905.4</v>
      </c>
      <c r="L61" s="10">
        <v>0</v>
      </c>
      <c r="M61" s="12">
        <v>2465.9699999999998</v>
      </c>
      <c r="N61" s="11">
        <v>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21</v>
      </c>
      <c r="C62" s="10">
        <v>24683</v>
      </c>
      <c r="D62" s="10">
        <v>10</v>
      </c>
      <c r="E62" s="10">
        <v>0</v>
      </c>
      <c r="F62" s="10">
        <v>1001</v>
      </c>
      <c r="G62" s="10">
        <v>24673</v>
      </c>
      <c r="H62" s="10">
        <v>15508.5</v>
      </c>
      <c r="I62" s="10">
        <v>9164.5</v>
      </c>
      <c r="J62" s="10">
        <v>13077</v>
      </c>
      <c r="K62" s="10">
        <v>13572.5</v>
      </c>
      <c r="L62" s="10">
        <v>0</v>
      </c>
      <c r="M62" s="12">
        <v>5393</v>
      </c>
      <c r="N62" s="11">
        <v>121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5">
      <c r="A64" s="13" t="s">
        <v>35</v>
      </c>
      <c r="B64" s="7"/>
      <c r="C64" s="10">
        <f t="shared" ref="C64:N64" si="16">SUM(C65:C66)</f>
        <v>138784.82</v>
      </c>
      <c r="D64" s="10">
        <f t="shared" si="16"/>
        <v>4954.95</v>
      </c>
      <c r="E64" s="10">
        <f t="shared" si="16"/>
        <v>2907.02</v>
      </c>
      <c r="F64" s="10">
        <f t="shared" si="16"/>
        <v>4074</v>
      </c>
      <c r="G64" s="10">
        <f t="shared" si="16"/>
        <v>130922.85</v>
      </c>
      <c r="H64" s="10">
        <f t="shared" si="16"/>
        <v>110220.7</v>
      </c>
      <c r="I64" s="10">
        <f t="shared" si="16"/>
        <v>20702.150000000001</v>
      </c>
      <c r="J64" s="10">
        <f t="shared" si="16"/>
        <v>96076.59</v>
      </c>
      <c r="K64" s="10">
        <f t="shared" si="16"/>
        <v>90699.35</v>
      </c>
      <c r="L64" s="10">
        <f t="shared" si="16"/>
        <v>1529.05</v>
      </c>
      <c r="M64" s="10">
        <f t="shared" si="16"/>
        <v>42</v>
      </c>
      <c r="N64" s="11">
        <f t="shared" si="16"/>
        <v>328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20</v>
      </c>
      <c r="C65" s="10">
        <v>91212.79</v>
      </c>
      <c r="D65" s="10">
        <v>4384.2</v>
      </c>
      <c r="E65" s="10">
        <v>1083.5</v>
      </c>
      <c r="F65" s="10">
        <v>2700</v>
      </c>
      <c r="G65" s="10">
        <v>85745.09</v>
      </c>
      <c r="H65" s="10">
        <v>74352.759999999995</v>
      </c>
      <c r="I65" s="10">
        <v>11392.33</v>
      </c>
      <c r="J65" s="10">
        <v>65556.490000000005</v>
      </c>
      <c r="K65" s="10">
        <v>63109.05</v>
      </c>
      <c r="L65" s="10">
        <v>300</v>
      </c>
      <c r="M65" s="10">
        <v>0</v>
      </c>
      <c r="N65" s="11">
        <v>16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21</v>
      </c>
      <c r="C66" s="10">
        <v>47572.03</v>
      </c>
      <c r="D66" s="10">
        <v>570.75</v>
      </c>
      <c r="E66" s="10">
        <v>1823.52</v>
      </c>
      <c r="F66" s="10">
        <v>1374</v>
      </c>
      <c r="G66" s="10">
        <v>45177.760000000002</v>
      </c>
      <c r="H66" s="10">
        <v>35867.94</v>
      </c>
      <c r="I66" s="10">
        <v>9309.82</v>
      </c>
      <c r="J66" s="10">
        <v>30520.1</v>
      </c>
      <c r="K66" s="10">
        <v>27590.3</v>
      </c>
      <c r="L66" s="10">
        <v>1229.05</v>
      </c>
      <c r="M66" s="12">
        <v>42</v>
      </c>
      <c r="N66" s="11">
        <v>312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36</v>
      </c>
      <c r="B68" s="7"/>
      <c r="C68" s="10">
        <f t="shared" ref="C68:N68" si="17">SUM(C69:C70)</f>
        <v>61784</v>
      </c>
      <c r="D68" s="10">
        <f t="shared" si="17"/>
        <v>697</v>
      </c>
      <c r="E68" s="10">
        <f t="shared" si="17"/>
        <v>2354.25</v>
      </c>
      <c r="F68" s="10">
        <f t="shared" si="17"/>
        <v>5372</v>
      </c>
      <c r="G68" s="10">
        <f t="shared" si="17"/>
        <v>58732.75</v>
      </c>
      <c r="H68" s="10">
        <f t="shared" si="17"/>
        <v>38117.160000000003</v>
      </c>
      <c r="I68" s="10">
        <f t="shared" si="17"/>
        <v>20615.59</v>
      </c>
      <c r="J68" s="10">
        <f t="shared" si="17"/>
        <v>29418.22</v>
      </c>
      <c r="K68" s="10">
        <f t="shared" si="17"/>
        <v>28375.25</v>
      </c>
      <c r="L68" s="10">
        <f t="shared" si="17"/>
        <v>0</v>
      </c>
      <c r="M68" s="10">
        <f t="shared" si="17"/>
        <v>10764</v>
      </c>
      <c r="N68" s="11">
        <f t="shared" si="17"/>
        <v>140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36346</v>
      </c>
      <c r="D69" s="10">
        <v>363</v>
      </c>
      <c r="E69" s="10">
        <v>2013.25</v>
      </c>
      <c r="F69" s="10">
        <v>3806</v>
      </c>
      <c r="G69" s="10">
        <v>33969.75</v>
      </c>
      <c r="H69" s="10">
        <v>24378.91</v>
      </c>
      <c r="I69" s="10">
        <v>9590.84</v>
      </c>
      <c r="J69" s="10">
        <v>19488.97</v>
      </c>
      <c r="K69" s="10">
        <v>19541</v>
      </c>
      <c r="L69" s="10">
        <v>0</v>
      </c>
      <c r="M69" s="12">
        <v>7498</v>
      </c>
      <c r="N69" s="11">
        <v>9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25438</v>
      </c>
      <c r="D70" s="10">
        <v>334</v>
      </c>
      <c r="E70" s="10">
        <v>341</v>
      </c>
      <c r="F70" s="10">
        <v>1566</v>
      </c>
      <c r="G70" s="10">
        <v>24763</v>
      </c>
      <c r="H70" s="10">
        <v>13738.25</v>
      </c>
      <c r="I70" s="10">
        <v>11024.75</v>
      </c>
      <c r="J70" s="10">
        <v>9929.25</v>
      </c>
      <c r="K70" s="10">
        <v>8834.25</v>
      </c>
      <c r="L70" s="10">
        <v>0</v>
      </c>
      <c r="M70" s="10">
        <v>3266</v>
      </c>
      <c r="N70" s="11">
        <v>131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1" t="s">
        <v>37</v>
      </c>
      <c r="B72" s="7"/>
      <c r="C72" s="10">
        <f t="shared" ref="C72:N72" si="18">SUM(C73:C74)</f>
        <v>99133.05</v>
      </c>
      <c r="D72" s="10">
        <f t="shared" si="18"/>
        <v>5578.3459999999995</v>
      </c>
      <c r="E72" s="10">
        <f t="shared" si="18"/>
        <v>7046.0349999999999</v>
      </c>
      <c r="F72" s="10">
        <f t="shared" si="18"/>
        <v>778</v>
      </c>
      <c r="G72" s="10">
        <f t="shared" si="18"/>
        <v>86508.66</v>
      </c>
      <c r="H72" s="10">
        <f t="shared" si="18"/>
        <v>85413.78</v>
      </c>
      <c r="I72" s="10">
        <f t="shared" si="18"/>
        <v>1094.8800000000001</v>
      </c>
      <c r="J72" s="10">
        <f t="shared" si="18"/>
        <v>81791.118000000002</v>
      </c>
      <c r="K72" s="10">
        <f t="shared" si="18"/>
        <v>81492.180999999997</v>
      </c>
      <c r="L72" s="10">
        <f t="shared" si="18"/>
        <v>0</v>
      </c>
      <c r="M72" s="10">
        <f t="shared" si="18"/>
        <v>28979.569</v>
      </c>
      <c r="N72" s="11">
        <f t="shared" si="18"/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1"/>
      <c r="B73" s="7" t="s">
        <v>20</v>
      </c>
      <c r="C73" s="10">
        <v>99133.05</v>
      </c>
      <c r="D73" s="10">
        <v>5578.3459999999995</v>
      </c>
      <c r="E73" s="10">
        <v>7046.0349999999999</v>
      </c>
      <c r="F73" s="10">
        <v>778</v>
      </c>
      <c r="G73" s="10">
        <v>86508.66</v>
      </c>
      <c r="H73" s="10">
        <v>85413.78</v>
      </c>
      <c r="I73" s="10">
        <v>1094.8800000000001</v>
      </c>
      <c r="J73" s="10">
        <v>81791.118000000002</v>
      </c>
      <c r="K73" s="10">
        <v>81492.180999999997</v>
      </c>
      <c r="L73" s="10">
        <v>0</v>
      </c>
      <c r="M73" s="12">
        <v>28979.569</v>
      </c>
      <c r="N73" s="11">
        <v>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 t="s">
        <v>21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">
      <c r="A75" s="7"/>
      <c r="B75" s="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1" t="s">
        <v>38</v>
      </c>
      <c r="B76" s="7"/>
      <c r="C76" s="10">
        <f t="shared" ref="C76:N76" si="19">SUM(C77:C78)</f>
        <v>122908.79</v>
      </c>
      <c r="D76" s="10">
        <f t="shared" si="19"/>
        <v>2043.61</v>
      </c>
      <c r="E76" s="10">
        <f t="shared" si="19"/>
        <v>700.4</v>
      </c>
      <c r="F76" s="10">
        <f t="shared" si="19"/>
        <v>525</v>
      </c>
      <c r="G76" s="10">
        <f t="shared" si="19"/>
        <v>120164.78</v>
      </c>
      <c r="H76" s="10">
        <f t="shared" si="19"/>
        <v>117757.67</v>
      </c>
      <c r="I76" s="10">
        <f t="shared" si="19"/>
        <v>2407.11</v>
      </c>
      <c r="J76" s="10">
        <f t="shared" si="19"/>
        <v>109922.33</v>
      </c>
      <c r="K76" s="10">
        <f t="shared" si="19"/>
        <v>112318.69</v>
      </c>
      <c r="L76" s="10">
        <f t="shared" si="19"/>
        <v>1694.43</v>
      </c>
      <c r="M76" s="10">
        <f t="shared" si="19"/>
        <v>3920.35</v>
      </c>
      <c r="N76" s="11">
        <f t="shared" si="19"/>
        <v>16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20</v>
      </c>
      <c r="C77" s="10">
        <v>122908.79</v>
      </c>
      <c r="D77" s="10">
        <v>2043.61</v>
      </c>
      <c r="E77" s="10">
        <v>700.4</v>
      </c>
      <c r="F77" s="10">
        <v>525</v>
      </c>
      <c r="G77" s="10">
        <v>120164.78</v>
      </c>
      <c r="H77" s="10">
        <v>117757.67</v>
      </c>
      <c r="I77" s="10">
        <v>2407.11</v>
      </c>
      <c r="J77" s="10">
        <v>109922.33</v>
      </c>
      <c r="K77" s="10">
        <v>112318.69</v>
      </c>
      <c r="L77" s="10">
        <v>1694.43</v>
      </c>
      <c r="M77" s="12">
        <v>3920.35</v>
      </c>
      <c r="N77" s="11">
        <v>16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14"/>
      <c r="B78" s="14" t="s">
        <v>21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16" t="s">
        <v>39</v>
      </c>
      <c r="B79" s="7"/>
      <c r="C79" s="17"/>
      <c r="D79" s="17"/>
      <c r="E79" s="17"/>
      <c r="F79" s="17"/>
      <c r="G79" s="17"/>
      <c r="H79" s="17"/>
      <c r="I79" s="17"/>
      <c r="J79" s="18"/>
      <c r="K79" s="17"/>
      <c r="L79" s="17"/>
      <c r="M79" s="17"/>
      <c r="N79" s="19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20" t="s">
        <v>40</v>
      </c>
      <c r="B80" s="7"/>
      <c r="C80" s="19"/>
      <c r="D80" s="19"/>
      <c r="E80" s="19"/>
      <c r="F80" s="19"/>
      <c r="G80" s="21"/>
      <c r="H80" s="21"/>
      <c r="I80" s="21"/>
      <c r="J80" s="21"/>
      <c r="K80" s="19"/>
      <c r="L80" s="19"/>
      <c r="M80" s="19"/>
      <c r="N80" s="2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 t="s">
        <v>41</v>
      </c>
      <c r="B81" s="19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ht="16.5" customHeight="1" x14ac:dyDescent="0.2">
      <c r="A82" s="7" t="s">
        <v>42</v>
      </c>
      <c r="B82" s="19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ht="16.5" customHeight="1" x14ac:dyDescent="0.2">
      <c r="A83" s="7" t="s">
        <v>43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22"/>
    </row>
    <row r="84" spans="1:31" ht="16.5" customHeight="1" x14ac:dyDescent="0.2">
      <c r="A84" s="7" t="s">
        <v>44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22"/>
    </row>
    <row r="85" spans="1:31" ht="16.5" customHeight="1" x14ac:dyDescent="0.2">
      <c r="A85" s="23" t="s">
        <v>45</v>
      </c>
      <c r="B85" s="7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7" t="s">
        <v>46</v>
      </c>
      <c r="B86" s="2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ht="16.5" customHeight="1" x14ac:dyDescent="0.2">
      <c r="A87" s="22"/>
      <c r="B87" s="2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ht="16.5" customHeight="1" x14ac:dyDescent="0.2">
      <c r="A88" s="22"/>
      <c r="B88" s="22"/>
      <c r="C88" s="22"/>
      <c r="D88" s="22"/>
      <c r="E88" s="22"/>
      <c r="F88" s="19"/>
      <c r="G88" s="19"/>
      <c r="H88" s="19"/>
      <c r="I88" s="19"/>
      <c r="J88" s="19"/>
      <c r="K88" s="19"/>
      <c r="L88" s="19"/>
      <c r="M88" s="19"/>
      <c r="N88" s="19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22"/>
      <c r="B89" s="22"/>
      <c r="C89" s="22"/>
      <c r="D89" s="22"/>
      <c r="E89" s="22"/>
      <c r="F89" s="19"/>
      <c r="G89" s="19"/>
      <c r="H89" s="19"/>
      <c r="I89" s="19"/>
      <c r="J89" s="19"/>
      <c r="K89" s="19"/>
      <c r="L89" s="19"/>
      <c r="M89" s="19"/>
      <c r="N89" s="19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22"/>
      <c r="B90" s="2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ht="16.5" customHeight="1" x14ac:dyDescent="0.2">
      <c r="A91" s="22"/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6.5" customHeight="1" x14ac:dyDescent="0.2">
      <c r="A92" s="22"/>
      <c r="B92" s="2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16.5" customHeight="1" x14ac:dyDescent="0.2">
      <c r="A93" s="22"/>
      <c r="B93" s="2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ht="16.5" customHeight="1" x14ac:dyDescent="0.2">
      <c r="A94" s="22"/>
      <c r="B94" s="2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6.5" customHeight="1" x14ac:dyDescent="0.2">
      <c r="A95" s="22"/>
      <c r="B95" s="22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16.5" customHeight="1" x14ac:dyDescent="0.2">
      <c r="A96" s="22"/>
      <c r="B96" s="2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ht="16.5" customHeight="1" x14ac:dyDescent="0.2">
      <c r="A97" s="22"/>
      <c r="B97" s="22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ht="16.5" customHeight="1" x14ac:dyDescent="0.2">
      <c r="A98" s="22"/>
      <c r="B98" s="2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16.5" customHeight="1" x14ac:dyDescent="0.2">
      <c r="A99" s="22"/>
      <c r="B99" s="2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ht="16.5" customHeight="1" x14ac:dyDescent="0.2">
      <c r="A100" s="22"/>
      <c r="B100" s="2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ht="16.5" customHeight="1" x14ac:dyDescent="0.2">
      <c r="A101" s="22"/>
      <c r="B101" s="2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6.5" customHeight="1" x14ac:dyDescent="0.2">
      <c r="A102" s="22"/>
      <c r="B102" s="2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6.5" customHeight="1" x14ac:dyDescent="0.2">
      <c r="A103" s="22"/>
      <c r="B103" s="2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6.5" customHeight="1" x14ac:dyDescent="0.2">
      <c r="A104" s="22"/>
      <c r="B104" s="2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52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53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SUM(C9:C10)</f>
        <v>1474020.3299999998</v>
      </c>
      <c r="D8" s="8">
        <f t="shared" si="0"/>
        <v>49767.656049999998</v>
      </c>
      <c r="E8" s="8">
        <f t="shared" si="0"/>
        <v>53898.094849999994</v>
      </c>
      <c r="F8" s="8">
        <f t="shared" si="0"/>
        <v>26614.260000000002</v>
      </c>
      <c r="G8" s="8">
        <f t="shared" si="0"/>
        <v>1370462.9750999999</v>
      </c>
      <c r="H8" s="8">
        <f t="shared" si="0"/>
        <v>1053942.909</v>
      </c>
      <c r="I8" s="8">
        <f t="shared" si="0"/>
        <v>289935.80369999999</v>
      </c>
      <c r="J8" s="8">
        <f t="shared" si="0"/>
        <v>937295.92249999999</v>
      </c>
      <c r="K8" s="8">
        <f t="shared" si="0"/>
        <v>894074.44249999989</v>
      </c>
      <c r="L8" s="8">
        <f t="shared" si="0"/>
        <v>26434.829999999998</v>
      </c>
      <c r="M8" s="8">
        <f t="shared" si="0"/>
        <v>84105.760000000009</v>
      </c>
      <c r="N8" s="9">
        <f t="shared" si="0"/>
        <v>9275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SUM(C13,C17,C21,C25,C29,C33,C37,C41,C45,C49,C53,C57,C61,C65,C69,C73,C77)</f>
        <v>836055.15999999992</v>
      </c>
      <c r="D9" s="10">
        <f t="shared" si="1"/>
        <v>40114.465949999998</v>
      </c>
      <c r="E9" s="10">
        <f t="shared" si="1"/>
        <v>41275.108849999997</v>
      </c>
      <c r="F9" s="10">
        <f t="shared" si="1"/>
        <v>9985.26</v>
      </c>
      <c r="G9" s="10">
        <f t="shared" si="1"/>
        <v>754665.58120000002</v>
      </c>
      <c r="H9" s="10">
        <f t="shared" si="1"/>
        <v>642409.77590000001</v>
      </c>
      <c r="I9" s="10">
        <f t="shared" si="1"/>
        <v>102270.5429</v>
      </c>
      <c r="J9" s="10">
        <f t="shared" si="1"/>
        <v>569466.98250000004</v>
      </c>
      <c r="K9" s="10">
        <f t="shared" si="1"/>
        <v>551150.36250000005</v>
      </c>
      <c r="L9" s="10">
        <f t="shared" si="1"/>
        <v>11231.58</v>
      </c>
      <c r="M9" s="10">
        <f t="shared" si="1"/>
        <v>77606.760000000009</v>
      </c>
      <c r="N9" s="11">
        <f t="shared" si="1"/>
        <v>285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SUM(C14,C18,C22,C26,C30,C34,C38,C42,C46,C50,C54,C58,C62,C66,C70,C74,C78)</f>
        <v>637965.16999999993</v>
      </c>
      <c r="D10" s="10">
        <f t="shared" si="2"/>
        <v>9653.1900999999998</v>
      </c>
      <c r="E10" s="10">
        <f t="shared" si="2"/>
        <v>12622.985999999999</v>
      </c>
      <c r="F10" s="10">
        <f t="shared" si="2"/>
        <v>16629</v>
      </c>
      <c r="G10" s="10">
        <f t="shared" si="2"/>
        <v>615797.39389999991</v>
      </c>
      <c r="H10" s="10">
        <f t="shared" si="2"/>
        <v>411533.13310000009</v>
      </c>
      <c r="I10" s="10">
        <f t="shared" si="2"/>
        <v>187665.26079999999</v>
      </c>
      <c r="J10" s="10">
        <f t="shared" si="2"/>
        <v>367828.93999999994</v>
      </c>
      <c r="K10" s="10">
        <f t="shared" si="2"/>
        <v>342924.07999999984</v>
      </c>
      <c r="L10" s="10">
        <f t="shared" si="2"/>
        <v>15203.249999999998</v>
      </c>
      <c r="M10" s="10">
        <f t="shared" si="2"/>
        <v>6499</v>
      </c>
      <c r="N10" s="11">
        <f t="shared" si="2"/>
        <v>8990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1" t="s">
        <v>22</v>
      </c>
      <c r="B12" s="7"/>
      <c r="C12" s="10">
        <f t="shared" ref="C12:N12" si="3">SUM(C13:C14)</f>
        <v>76815.739999999903</v>
      </c>
      <c r="D12" s="10">
        <f t="shared" si="3"/>
        <v>2576.7150000000001</v>
      </c>
      <c r="E12" s="10">
        <f t="shared" si="3"/>
        <v>1139.7849999999999</v>
      </c>
      <c r="F12" s="10">
        <f t="shared" si="3"/>
        <v>1038.8</v>
      </c>
      <c r="G12" s="10">
        <f t="shared" si="3"/>
        <v>73203.639999999898</v>
      </c>
      <c r="H12" s="10">
        <f t="shared" si="3"/>
        <v>53809.72</v>
      </c>
      <c r="I12" s="10">
        <f t="shared" si="3"/>
        <v>18355.12</v>
      </c>
      <c r="J12" s="10">
        <f t="shared" si="3"/>
        <v>56473.49</v>
      </c>
      <c r="K12" s="10">
        <f t="shared" si="3"/>
        <v>56105.999999999898</v>
      </c>
      <c r="L12" s="10">
        <f t="shared" si="3"/>
        <v>5000</v>
      </c>
      <c r="M12" s="10">
        <f t="shared" si="3"/>
        <v>0</v>
      </c>
      <c r="N12" s="11">
        <f t="shared" si="3"/>
        <v>1874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20</v>
      </c>
      <c r="C13" s="10">
        <v>26163.34</v>
      </c>
      <c r="D13" s="10">
        <v>2424</v>
      </c>
      <c r="E13" s="10">
        <v>291</v>
      </c>
      <c r="F13" s="10">
        <v>507.8</v>
      </c>
      <c r="G13" s="10">
        <v>23448.34</v>
      </c>
      <c r="H13" s="10">
        <v>16046.72</v>
      </c>
      <c r="I13" s="10">
        <v>6893.82</v>
      </c>
      <c r="J13" s="10">
        <v>16206.49</v>
      </c>
      <c r="K13" s="10">
        <v>16747</v>
      </c>
      <c r="L13" s="10">
        <v>0</v>
      </c>
      <c r="M13" s="12">
        <v>0</v>
      </c>
      <c r="N13" s="11">
        <v>43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 t="s">
        <v>21</v>
      </c>
      <c r="C14" s="10">
        <v>50652.3999999999</v>
      </c>
      <c r="D14" s="10">
        <v>152.715</v>
      </c>
      <c r="E14" s="10">
        <v>848.78499999999997</v>
      </c>
      <c r="F14" s="10">
        <v>531</v>
      </c>
      <c r="G14" s="10">
        <v>49755.299999999901</v>
      </c>
      <c r="H14" s="10">
        <v>37763</v>
      </c>
      <c r="I14" s="10">
        <v>11461.3</v>
      </c>
      <c r="J14" s="10">
        <v>40267</v>
      </c>
      <c r="K14" s="10">
        <v>39358.999999999898</v>
      </c>
      <c r="L14" s="10">
        <v>5000</v>
      </c>
      <c r="M14" s="10">
        <v>0</v>
      </c>
      <c r="N14" s="11">
        <v>1831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5">
      <c r="A16" s="13" t="s">
        <v>23</v>
      </c>
      <c r="B16" s="7"/>
      <c r="C16" s="10">
        <f t="shared" ref="C16:N16" si="4">SUM(C17:C18)</f>
        <v>118480.07</v>
      </c>
      <c r="D16" s="10">
        <f t="shared" si="4"/>
        <v>1350.4902999999999</v>
      </c>
      <c r="E16" s="10">
        <f t="shared" si="4"/>
        <v>13886.740099999999</v>
      </c>
      <c r="F16" s="10">
        <f t="shared" si="4"/>
        <v>931</v>
      </c>
      <c r="G16" s="10">
        <f t="shared" si="4"/>
        <v>103242.83960000001</v>
      </c>
      <c r="H16" s="10">
        <f t="shared" si="4"/>
        <v>76805.740000000005</v>
      </c>
      <c r="I16" s="10">
        <f t="shared" si="4"/>
        <v>25506.099600000001</v>
      </c>
      <c r="J16" s="10">
        <f t="shared" si="4"/>
        <v>72512.58</v>
      </c>
      <c r="K16" s="10">
        <f t="shared" si="4"/>
        <v>57128.959999999999</v>
      </c>
      <c r="L16" s="10">
        <f t="shared" si="4"/>
        <v>2935</v>
      </c>
      <c r="M16" s="10">
        <f t="shared" si="4"/>
        <v>0</v>
      </c>
      <c r="N16" s="11">
        <f t="shared" si="4"/>
        <v>801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20</v>
      </c>
      <c r="C17" s="10">
        <v>62160.92</v>
      </c>
      <c r="D17" s="10">
        <v>1145.4902999999999</v>
      </c>
      <c r="E17" s="10">
        <v>11663.5101</v>
      </c>
      <c r="F17" s="10">
        <v>34</v>
      </c>
      <c r="G17" s="10">
        <v>49351.919600000001</v>
      </c>
      <c r="H17" s="10">
        <v>38021.51</v>
      </c>
      <c r="I17" s="10">
        <v>11296.409600000001</v>
      </c>
      <c r="J17" s="10">
        <v>35689.83</v>
      </c>
      <c r="K17" s="10">
        <v>31051.51</v>
      </c>
      <c r="L17" s="10">
        <v>1348</v>
      </c>
      <c r="M17" s="10">
        <v>0</v>
      </c>
      <c r="N17" s="11">
        <v>27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21</v>
      </c>
      <c r="C18" s="10">
        <v>56319.15</v>
      </c>
      <c r="D18" s="10">
        <v>205</v>
      </c>
      <c r="E18" s="10">
        <v>2223.23</v>
      </c>
      <c r="F18" s="10">
        <v>897</v>
      </c>
      <c r="G18" s="10">
        <v>53890.92</v>
      </c>
      <c r="H18" s="10">
        <v>38784.230000000003</v>
      </c>
      <c r="I18" s="10">
        <v>14209.69</v>
      </c>
      <c r="J18" s="10">
        <v>36822.75</v>
      </c>
      <c r="K18" s="10">
        <v>26077.45</v>
      </c>
      <c r="L18" s="10">
        <v>1587</v>
      </c>
      <c r="M18" s="12">
        <v>0</v>
      </c>
      <c r="N18" s="11">
        <v>774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5">
      <c r="A20" s="13" t="s">
        <v>24</v>
      </c>
      <c r="B20" s="7"/>
      <c r="C20" s="10">
        <f t="shared" ref="C20:N20" si="5">SUM(C21:C22)</f>
        <v>113328.96000000001</v>
      </c>
      <c r="D20" s="10">
        <f t="shared" si="5"/>
        <v>-38.450000000000003</v>
      </c>
      <c r="E20" s="10">
        <f t="shared" si="5"/>
        <v>1762.0608000000002</v>
      </c>
      <c r="F20" s="10">
        <f t="shared" si="5"/>
        <v>1227</v>
      </c>
      <c r="G20" s="10">
        <f t="shared" si="5"/>
        <v>111605.3492</v>
      </c>
      <c r="H20" s="10">
        <f t="shared" si="5"/>
        <v>89347.599300000002</v>
      </c>
      <c r="I20" s="10">
        <f t="shared" si="5"/>
        <v>21060.747499999998</v>
      </c>
      <c r="J20" s="10">
        <f t="shared" si="5"/>
        <v>67169.798599999995</v>
      </c>
      <c r="K20" s="10">
        <f t="shared" si="5"/>
        <v>77994.64499999999</v>
      </c>
      <c r="L20" s="10">
        <f t="shared" si="5"/>
        <v>1788.62</v>
      </c>
      <c r="M20" s="10">
        <f t="shared" si="5"/>
        <v>0</v>
      </c>
      <c r="N20" s="11">
        <f t="shared" si="5"/>
        <v>1621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 t="s">
        <v>20</v>
      </c>
      <c r="C21" s="10">
        <v>56381.8</v>
      </c>
      <c r="D21" s="10">
        <v>-68.45</v>
      </c>
      <c r="E21" s="10">
        <v>1352.8348000000001</v>
      </c>
      <c r="F21" s="10">
        <v>846</v>
      </c>
      <c r="G21" s="10">
        <v>55097.415200000003</v>
      </c>
      <c r="H21" s="10">
        <v>46710.1152</v>
      </c>
      <c r="I21" s="10">
        <v>7541.2975999999999</v>
      </c>
      <c r="J21" s="10">
        <v>31986.5586</v>
      </c>
      <c r="K21" s="10">
        <v>41503.404999999999</v>
      </c>
      <c r="L21" s="10">
        <v>1788.62</v>
      </c>
      <c r="M21" s="10">
        <v>0</v>
      </c>
      <c r="N21" s="11">
        <v>17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21</v>
      </c>
      <c r="C22" s="10">
        <v>56947.16</v>
      </c>
      <c r="D22" s="10">
        <v>30</v>
      </c>
      <c r="E22" s="10">
        <v>409.226</v>
      </c>
      <c r="F22" s="10">
        <v>381</v>
      </c>
      <c r="G22" s="10">
        <v>56507.934000000001</v>
      </c>
      <c r="H22" s="10">
        <v>42637.484100000001</v>
      </c>
      <c r="I22" s="10">
        <v>13519.4499</v>
      </c>
      <c r="J22" s="10">
        <v>35183.24</v>
      </c>
      <c r="K22" s="10">
        <v>36491.24</v>
      </c>
      <c r="L22" s="10">
        <v>0</v>
      </c>
      <c r="M22" s="10">
        <v>0</v>
      </c>
      <c r="N22" s="11">
        <v>1604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5">
      <c r="A24" s="13" t="s">
        <v>25</v>
      </c>
      <c r="B24" s="7"/>
      <c r="C24" s="10">
        <f t="shared" ref="C24:N24" si="6">SUM(C25:C26)</f>
        <v>155771.22</v>
      </c>
      <c r="D24" s="10">
        <f t="shared" si="6"/>
        <v>8990.3800999999985</v>
      </c>
      <c r="E24" s="10">
        <f t="shared" si="6"/>
        <v>4415.4697999999999</v>
      </c>
      <c r="F24" s="10">
        <f t="shared" si="6"/>
        <v>0</v>
      </c>
      <c r="G24" s="10">
        <f t="shared" si="6"/>
        <v>142365.3701</v>
      </c>
      <c r="H24" s="10">
        <f t="shared" si="6"/>
        <v>100673.28020000001</v>
      </c>
      <c r="I24" s="10">
        <f t="shared" si="6"/>
        <v>41692.089899999999</v>
      </c>
      <c r="J24" s="10">
        <f t="shared" si="6"/>
        <v>72878.45</v>
      </c>
      <c r="K24" s="10">
        <f t="shared" si="6"/>
        <v>71458.59</v>
      </c>
      <c r="L24" s="10">
        <f t="shared" si="6"/>
        <v>1116.53</v>
      </c>
      <c r="M24" s="10">
        <f t="shared" si="6"/>
        <v>150</v>
      </c>
      <c r="N24" s="11">
        <f t="shared" si="6"/>
        <v>406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 t="s">
        <v>20</v>
      </c>
      <c r="C25" s="10">
        <v>81636.41</v>
      </c>
      <c r="D25" s="10">
        <v>6505.9700999999995</v>
      </c>
      <c r="E25" s="10">
        <v>2648.9697999999999</v>
      </c>
      <c r="F25" s="10">
        <v>0</v>
      </c>
      <c r="G25" s="10">
        <v>72481.470100000006</v>
      </c>
      <c r="H25" s="10">
        <v>54219.980199999998</v>
      </c>
      <c r="I25" s="10">
        <v>18261.4899</v>
      </c>
      <c r="J25" s="10">
        <v>35958.019999999997</v>
      </c>
      <c r="K25" s="10">
        <v>42599.75</v>
      </c>
      <c r="L25" s="10">
        <v>574</v>
      </c>
      <c r="M25" s="12">
        <v>0</v>
      </c>
      <c r="N25" s="11">
        <v>21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">
      <c r="A26" s="7"/>
      <c r="B26" s="7" t="s">
        <v>21</v>
      </c>
      <c r="C26" s="10">
        <v>74134.81</v>
      </c>
      <c r="D26" s="10">
        <v>2484.41</v>
      </c>
      <c r="E26" s="10">
        <v>1766.5</v>
      </c>
      <c r="F26" s="10">
        <v>0</v>
      </c>
      <c r="G26" s="10">
        <v>69883.899999999994</v>
      </c>
      <c r="H26" s="10">
        <v>46453.3</v>
      </c>
      <c r="I26" s="10">
        <v>23430.6</v>
      </c>
      <c r="J26" s="10">
        <v>36920.43</v>
      </c>
      <c r="K26" s="10">
        <v>28858.84</v>
      </c>
      <c r="L26" s="10">
        <v>542.53</v>
      </c>
      <c r="M26" s="12">
        <v>150</v>
      </c>
      <c r="N26" s="11">
        <v>385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5">
      <c r="A28" s="13" t="s">
        <v>26</v>
      </c>
      <c r="B28" s="7"/>
      <c r="C28" s="10">
        <f t="shared" ref="C28:N28" si="7">SUM(C29:C30)</f>
        <v>50407</v>
      </c>
      <c r="D28" s="10">
        <f t="shared" si="7"/>
        <v>5943</v>
      </c>
      <c r="E28" s="10">
        <f t="shared" si="7"/>
        <v>4265</v>
      </c>
      <c r="F28" s="10">
        <f t="shared" si="7"/>
        <v>0</v>
      </c>
      <c r="G28" s="10">
        <f t="shared" si="7"/>
        <v>40199</v>
      </c>
      <c r="H28" s="10">
        <f t="shared" si="7"/>
        <v>30342</v>
      </c>
      <c r="I28" s="10">
        <f t="shared" si="7"/>
        <v>9857</v>
      </c>
      <c r="J28" s="10">
        <f t="shared" si="7"/>
        <v>29429</v>
      </c>
      <c r="K28" s="10">
        <f t="shared" si="7"/>
        <v>26951</v>
      </c>
      <c r="L28" s="10">
        <f t="shared" si="7"/>
        <v>0</v>
      </c>
      <c r="M28" s="10">
        <f t="shared" si="7"/>
        <v>1865</v>
      </c>
      <c r="N28" s="11">
        <f t="shared" si="7"/>
        <v>435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20</v>
      </c>
      <c r="C29" s="10">
        <v>28770</v>
      </c>
      <c r="D29" s="10">
        <v>4751</v>
      </c>
      <c r="E29" s="10">
        <v>3277</v>
      </c>
      <c r="F29" s="10">
        <v>0</v>
      </c>
      <c r="G29" s="10">
        <v>20742</v>
      </c>
      <c r="H29" s="10">
        <v>15799</v>
      </c>
      <c r="I29" s="10">
        <v>4943</v>
      </c>
      <c r="J29" s="10">
        <v>15484</v>
      </c>
      <c r="K29" s="10">
        <v>13308</v>
      </c>
      <c r="L29" s="10">
        <v>0</v>
      </c>
      <c r="M29" s="12">
        <v>1826</v>
      </c>
      <c r="N29" s="11">
        <v>39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 t="s">
        <v>21</v>
      </c>
      <c r="C30" s="10">
        <v>21637</v>
      </c>
      <c r="D30" s="10">
        <v>1192</v>
      </c>
      <c r="E30" s="10">
        <v>988</v>
      </c>
      <c r="F30" s="10">
        <v>0</v>
      </c>
      <c r="G30" s="10">
        <v>19457</v>
      </c>
      <c r="H30" s="10">
        <v>14543</v>
      </c>
      <c r="I30" s="10">
        <v>4914</v>
      </c>
      <c r="J30" s="10">
        <v>13945</v>
      </c>
      <c r="K30" s="10">
        <v>13643</v>
      </c>
      <c r="L30" s="10">
        <v>0</v>
      </c>
      <c r="M30" s="10">
        <v>39</v>
      </c>
      <c r="N30" s="11">
        <v>396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1" t="s">
        <v>49</v>
      </c>
      <c r="B32" s="7"/>
      <c r="C32" s="10">
        <f t="shared" ref="C32:N32" si="8">SUM(C33:C34)</f>
        <v>64092.639999999999</v>
      </c>
      <c r="D32" s="10">
        <f t="shared" si="8"/>
        <v>4579</v>
      </c>
      <c r="E32" s="10">
        <f t="shared" si="8"/>
        <v>5952.0479999999998</v>
      </c>
      <c r="F32" s="10">
        <f t="shared" si="8"/>
        <v>1154</v>
      </c>
      <c r="G32" s="10">
        <f t="shared" si="8"/>
        <v>53561.59</v>
      </c>
      <c r="H32" s="10">
        <f t="shared" si="8"/>
        <v>40040.9</v>
      </c>
      <c r="I32" s="10">
        <f t="shared" si="8"/>
        <v>12366.69</v>
      </c>
      <c r="J32" s="10">
        <f t="shared" si="8"/>
        <v>34530.26</v>
      </c>
      <c r="K32" s="10">
        <f t="shared" si="8"/>
        <v>32661.52</v>
      </c>
      <c r="L32" s="10">
        <f t="shared" si="8"/>
        <v>0</v>
      </c>
      <c r="M32" s="10">
        <f t="shared" si="8"/>
        <v>0</v>
      </c>
      <c r="N32" s="11">
        <f t="shared" si="8"/>
        <v>265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20</v>
      </c>
      <c r="C33" s="10">
        <v>27747</v>
      </c>
      <c r="D33" s="10">
        <v>3108</v>
      </c>
      <c r="E33" s="10">
        <v>5631.0479999999998</v>
      </c>
      <c r="F33" s="10">
        <v>70</v>
      </c>
      <c r="G33" s="10">
        <v>19007.95</v>
      </c>
      <c r="H33" s="10">
        <v>17984</v>
      </c>
      <c r="I33" s="10">
        <v>953.95</v>
      </c>
      <c r="J33" s="10">
        <v>15760.79</v>
      </c>
      <c r="K33" s="10">
        <v>14362</v>
      </c>
      <c r="L33" s="10">
        <v>0</v>
      </c>
      <c r="M33" s="10">
        <v>0</v>
      </c>
      <c r="N33" s="11">
        <v>12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 t="s">
        <v>21</v>
      </c>
      <c r="C34" s="10">
        <v>36345.64</v>
      </c>
      <c r="D34" s="10">
        <v>1471</v>
      </c>
      <c r="E34" s="10">
        <v>321</v>
      </c>
      <c r="F34" s="10">
        <v>1084</v>
      </c>
      <c r="G34" s="10">
        <v>34553.64</v>
      </c>
      <c r="H34" s="10">
        <v>22056.9</v>
      </c>
      <c r="I34" s="10">
        <v>11412.74</v>
      </c>
      <c r="J34" s="10">
        <v>18769.47</v>
      </c>
      <c r="K34" s="10">
        <v>18299.52</v>
      </c>
      <c r="L34" s="10">
        <v>0</v>
      </c>
      <c r="M34" s="10">
        <v>0</v>
      </c>
      <c r="N34" s="11">
        <v>253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7"/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5">
      <c r="A36" s="13" t="s">
        <v>28</v>
      </c>
      <c r="B36" s="7"/>
      <c r="C36" s="10">
        <f t="shared" ref="C36:N36" si="9">SUM(C37:C38)</f>
        <v>97063.19</v>
      </c>
      <c r="D36" s="10">
        <f t="shared" si="9"/>
        <v>85</v>
      </c>
      <c r="E36" s="10">
        <f t="shared" si="9"/>
        <v>135</v>
      </c>
      <c r="F36" s="10">
        <f t="shared" si="9"/>
        <v>2087</v>
      </c>
      <c r="G36" s="10">
        <f t="shared" si="9"/>
        <v>96843.19</v>
      </c>
      <c r="H36" s="10">
        <f t="shared" si="9"/>
        <v>61166.978999999999</v>
      </c>
      <c r="I36" s="10">
        <f t="shared" si="9"/>
        <v>33589.211000000003</v>
      </c>
      <c r="J36" s="10">
        <f t="shared" si="9"/>
        <v>48283.373899999999</v>
      </c>
      <c r="K36" s="10">
        <f t="shared" si="9"/>
        <v>50075.749599999996</v>
      </c>
      <c r="L36" s="10">
        <f t="shared" si="9"/>
        <v>0</v>
      </c>
      <c r="M36" s="10">
        <f t="shared" si="9"/>
        <v>3472</v>
      </c>
      <c r="N36" s="11">
        <f t="shared" si="9"/>
        <v>846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20</v>
      </c>
      <c r="C37" s="10">
        <v>23162.19</v>
      </c>
      <c r="D37" s="10">
        <v>0</v>
      </c>
      <c r="E37" s="10">
        <v>0</v>
      </c>
      <c r="F37" s="10">
        <v>15</v>
      </c>
      <c r="G37" s="10">
        <v>23162.19</v>
      </c>
      <c r="H37" s="10">
        <v>20308.93</v>
      </c>
      <c r="I37" s="10">
        <v>2838.26</v>
      </c>
      <c r="J37" s="10">
        <v>16589.373899999999</v>
      </c>
      <c r="K37" s="10">
        <v>17075.079600000001</v>
      </c>
      <c r="L37" s="10">
        <v>0</v>
      </c>
      <c r="M37" s="12">
        <v>920</v>
      </c>
      <c r="N37" s="11">
        <v>16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 t="s">
        <v>21</v>
      </c>
      <c r="C38" s="10">
        <v>73901</v>
      </c>
      <c r="D38" s="10">
        <v>85</v>
      </c>
      <c r="E38" s="10">
        <v>135</v>
      </c>
      <c r="F38" s="10">
        <v>2072</v>
      </c>
      <c r="G38" s="10">
        <v>73681</v>
      </c>
      <c r="H38" s="10">
        <v>40858.048999999999</v>
      </c>
      <c r="I38" s="10">
        <v>30750.951000000001</v>
      </c>
      <c r="J38" s="10">
        <v>31694</v>
      </c>
      <c r="K38" s="10">
        <v>33000.67</v>
      </c>
      <c r="L38" s="10">
        <v>0</v>
      </c>
      <c r="M38" s="12">
        <v>2552</v>
      </c>
      <c r="N38" s="11">
        <v>830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">
      <c r="A39" s="7"/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/>
      <c r="N39" s="1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5">
      <c r="A40" s="13" t="s">
        <v>29</v>
      </c>
      <c r="B40" s="7"/>
      <c r="C40" s="10">
        <f t="shared" ref="C40:N40" si="10">SUM(C41:C42)</f>
        <v>91220.45</v>
      </c>
      <c r="D40" s="10">
        <f t="shared" si="10"/>
        <v>4927.6699999999992</v>
      </c>
      <c r="E40" s="10">
        <f t="shared" si="10"/>
        <v>2335.5</v>
      </c>
      <c r="F40" s="10">
        <f t="shared" si="10"/>
        <v>1840</v>
      </c>
      <c r="G40" s="10">
        <f t="shared" si="10"/>
        <v>83957.28</v>
      </c>
      <c r="H40" s="10">
        <f t="shared" si="10"/>
        <v>62614.009999999995</v>
      </c>
      <c r="I40" s="10">
        <f t="shared" si="10"/>
        <v>19503.27</v>
      </c>
      <c r="J40" s="10">
        <f t="shared" si="10"/>
        <v>59562.29</v>
      </c>
      <c r="K40" s="10">
        <f t="shared" si="10"/>
        <v>51233.083899999998</v>
      </c>
      <c r="L40" s="10">
        <f t="shared" si="10"/>
        <v>6375.04</v>
      </c>
      <c r="M40" s="10">
        <f t="shared" si="10"/>
        <v>0</v>
      </c>
      <c r="N40" s="11">
        <f t="shared" si="10"/>
        <v>768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20</v>
      </c>
      <c r="C41" s="10">
        <v>53884.82</v>
      </c>
      <c r="D41" s="10">
        <v>4963.6899999999996</v>
      </c>
      <c r="E41" s="10">
        <v>1776.44</v>
      </c>
      <c r="F41" s="10">
        <v>0</v>
      </c>
      <c r="G41" s="10">
        <v>47144.69</v>
      </c>
      <c r="H41" s="10">
        <v>41607.46</v>
      </c>
      <c r="I41" s="10">
        <v>5537.23</v>
      </c>
      <c r="J41" s="10">
        <v>41084.5</v>
      </c>
      <c r="K41" s="10">
        <v>34663.893900000003</v>
      </c>
      <c r="L41" s="10">
        <v>4671.04</v>
      </c>
      <c r="M41" s="12">
        <v>0</v>
      </c>
      <c r="N41" s="11">
        <v>13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21</v>
      </c>
      <c r="C42" s="10">
        <v>37335.629999999997</v>
      </c>
      <c r="D42" s="10">
        <v>-36.020000000000003</v>
      </c>
      <c r="E42" s="10">
        <v>559.05999999999995</v>
      </c>
      <c r="F42" s="10">
        <v>1840</v>
      </c>
      <c r="G42" s="10">
        <v>36812.589999999997</v>
      </c>
      <c r="H42" s="10">
        <v>21006.55</v>
      </c>
      <c r="I42" s="10">
        <v>13966.04</v>
      </c>
      <c r="J42" s="10">
        <v>18477.79</v>
      </c>
      <c r="K42" s="10">
        <v>16569.189999999999</v>
      </c>
      <c r="L42" s="10">
        <v>1704</v>
      </c>
      <c r="M42" s="10">
        <v>0</v>
      </c>
      <c r="N42" s="11">
        <v>755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5">
      <c r="A44" s="13" t="s">
        <v>30</v>
      </c>
      <c r="B44" s="7"/>
      <c r="C44" s="10">
        <f t="shared" ref="C44:N44" si="11">SUM(C45:C46)</f>
        <v>42147</v>
      </c>
      <c r="D44" s="10">
        <f t="shared" si="11"/>
        <v>2211.65</v>
      </c>
      <c r="E44" s="10">
        <f t="shared" si="11"/>
        <v>2039</v>
      </c>
      <c r="F44" s="10">
        <f t="shared" si="11"/>
        <v>2408</v>
      </c>
      <c r="G44" s="10">
        <f t="shared" si="11"/>
        <v>37900.35</v>
      </c>
      <c r="H44" s="10">
        <f t="shared" si="11"/>
        <v>29091</v>
      </c>
      <c r="I44" s="10">
        <f t="shared" si="11"/>
        <v>6401.35</v>
      </c>
      <c r="J44" s="10">
        <f t="shared" si="11"/>
        <v>26752.9</v>
      </c>
      <c r="K44" s="10">
        <f t="shared" si="11"/>
        <v>26227.914000000001</v>
      </c>
      <c r="L44" s="10">
        <f t="shared" si="11"/>
        <v>3281</v>
      </c>
      <c r="M44" s="10">
        <f t="shared" si="11"/>
        <v>2075</v>
      </c>
      <c r="N44" s="11">
        <f t="shared" si="11"/>
        <v>423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20</v>
      </c>
      <c r="C45" s="10">
        <v>12135</v>
      </c>
      <c r="D45" s="10">
        <v>348.65</v>
      </c>
      <c r="E45" s="10">
        <v>56</v>
      </c>
      <c r="F45" s="10">
        <v>696</v>
      </c>
      <c r="G45" s="10">
        <v>11730.35</v>
      </c>
      <c r="H45" s="10">
        <v>8379</v>
      </c>
      <c r="I45" s="10">
        <v>2655.35</v>
      </c>
      <c r="J45" s="10">
        <v>7077</v>
      </c>
      <c r="K45" s="10">
        <v>7551.0140000000001</v>
      </c>
      <c r="L45" s="10">
        <v>0</v>
      </c>
      <c r="M45" s="12">
        <v>1825</v>
      </c>
      <c r="N45" s="11">
        <v>4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21</v>
      </c>
      <c r="C46" s="10">
        <v>30012</v>
      </c>
      <c r="D46" s="10">
        <v>1863</v>
      </c>
      <c r="E46" s="10">
        <v>1983</v>
      </c>
      <c r="F46" s="10">
        <v>1712</v>
      </c>
      <c r="G46" s="10">
        <v>26170</v>
      </c>
      <c r="H46" s="10">
        <v>20712</v>
      </c>
      <c r="I46" s="10">
        <v>3746</v>
      </c>
      <c r="J46" s="10">
        <v>19675.900000000001</v>
      </c>
      <c r="K46" s="10">
        <v>18676.900000000001</v>
      </c>
      <c r="L46" s="10">
        <v>3281</v>
      </c>
      <c r="M46" s="12">
        <v>250</v>
      </c>
      <c r="N46" s="11">
        <v>419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5">
      <c r="A48" s="13" t="s">
        <v>31</v>
      </c>
      <c r="B48" s="7"/>
      <c r="C48" s="10">
        <f t="shared" ref="C48:N48" si="12">SUM(C49:C50)</f>
        <v>62512.9</v>
      </c>
      <c r="D48" s="10">
        <f t="shared" si="12"/>
        <v>220</v>
      </c>
      <c r="E48" s="10">
        <f t="shared" si="12"/>
        <v>79</v>
      </c>
      <c r="F48" s="10">
        <f t="shared" si="12"/>
        <v>2409</v>
      </c>
      <c r="G48" s="10">
        <f t="shared" si="12"/>
        <v>62213.9</v>
      </c>
      <c r="H48" s="10">
        <f t="shared" si="12"/>
        <v>43779.4</v>
      </c>
      <c r="I48" s="10">
        <f t="shared" si="12"/>
        <v>16025.5</v>
      </c>
      <c r="J48" s="10">
        <f t="shared" si="12"/>
        <v>41333.9</v>
      </c>
      <c r="K48" s="10">
        <f t="shared" si="12"/>
        <v>40293.410000000003</v>
      </c>
      <c r="L48" s="10">
        <f t="shared" si="12"/>
        <v>0</v>
      </c>
      <c r="M48" s="10">
        <f t="shared" si="12"/>
        <v>0</v>
      </c>
      <c r="N48" s="11">
        <f t="shared" si="12"/>
        <v>495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20</v>
      </c>
      <c r="C49" s="10">
        <v>24483</v>
      </c>
      <c r="D49" s="10">
        <v>0</v>
      </c>
      <c r="E49" s="10">
        <v>0</v>
      </c>
      <c r="F49" s="10">
        <v>2317</v>
      </c>
      <c r="G49" s="10">
        <v>24483</v>
      </c>
      <c r="H49" s="10">
        <v>19602</v>
      </c>
      <c r="I49" s="10">
        <v>2564</v>
      </c>
      <c r="J49" s="10">
        <v>18890</v>
      </c>
      <c r="K49" s="10">
        <v>17702.009999999998</v>
      </c>
      <c r="L49" s="10">
        <v>0</v>
      </c>
      <c r="M49" s="12">
        <v>0</v>
      </c>
      <c r="N49" s="11">
        <v>22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21</v>
      </c>
      <c r="C50" s="10">
        <v>38029.9</v>
      </c>
      <c r="D50" s="10">
        <v>220</v>
      </c>
      <c r="E50" s="10">
        <v>79</v>
      </c>
      <c r="F50" s="10">
        <v>92</v>
      </c>
      <c r="G50" s="10">
        <v>37730.9</v>
      </c>
      <c r="H50" s="10">
        <v>24177.4</v>
      </c>
      <c r="I50" s="10">
        <v>13461.5</v>
      </c>
      <c r="J50" s="10">
        <v>22443.9</v>
      </c>
      <c r="K50" s="10">
        <v>22591.4</v>
      </c>
      <c r="L50" s="10">
        <v>0</v>
      </c>
      <c r="M50" s="12">
        <v>0</v>
      </c>
      <c r="N50" s="11">
        <v>473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5">
      <c r="A52" s="13" t="s">
        <v>32</v>
      </c>
      <c r="B52" s="7"/>
      <c r="C52" s="10">
        <f t="shared" ref="C52:N52" si="13">SUM(C53:C54)</f>
        <v>46043.040000000001</v>
      </c>
      <c r="D52" s="10">
        <f t="shared" si="13"/>
        <v>414.5</v>
      </c>
      <c r="E52" s="10">
        <f t="shared" si="13"/>
        <v>803.5</v>
      </c>
      <c r="F52" s="10">
        <f t="shared" si="13"/>
        <v>4004</v>
      </c>
      <c r="G52" s="10">
        <f t="shared" si="13"/>
        <v>44825.04</v>
      </c>
      <c r="H52" s="10">
        <f t="shared" si="13"/>
        <v>32777.880000000005</v>
      </c>
      <c r="I52" s="10">
        <f t="shared" si="13"/>
        <v>8043.16</v>
      </c>
      <c r="J52" s="10">
        <f t="shared" si="13"/>
        <v>30515.86</v>
      </c>
      <c r="K52" s="10">
        <f t="shared" si="13"/>
        <v>30145.86</v>
      </c>
      <c r="L52" s="10">
        <f t="shared" si="13"/>
        <v>250</v>
      </c>
      <c r="M52" s="10">
        <f t="shared" si="13"/>
        <v>6157</v>
      </c>
      <c r="N52" s="11">
        <f t="shared" si="13"/>
        <v>335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20</v>
      </c>
      <c r="C53" s="10">
        <v>17457</v>
      </c>
      <c r="D53" s="10">
        <v>171</v>
      </c>
      <c r="E53" s="10">
        <v>327</v>
      </c>
      <c r="F53" s="10">
        <v>1243</v>
      </c>
      <c r="G53" s="10">
        <v>16959</v>
      </c>
      <c r="H53" s="10">
        <v>14714</v>
      </c>
      <c r="I53" s="10">
        <v>1002</v>
      </c>
      <c r="J53" s="10">
        <v>14533</v>
      </c>
      <c r="K53" s="10">
        <v>14080</v>
      </c>
      <c r="L53" s="10">
        <v>0</v>
      </c>
      <c r="M53" s="12">
        <v>4055</v>
      </c>
      <c r="N53" s="11">
        <v>4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21</v>
      </c>
      <c r="C54" s="10">
        <v>28586.04</v>
      </c>
      <c r="D54" s="10">
        <v>243.5</v>
      </c>
      <c r="E54" s="10">
        <v>476.5</v>
      </c>
      <c r="F54" s="10">
        <v>2761</v>
      </c>
      <c r="G54" s="10">
        <v>27866.04</v>
      </c>
      <c r="H54" s="10">
        <v>18063.88</v>
      </c>
      <c r="I54" s="10">
        <v>7041.16</v>
      </c>
      <c r="J54" s="10">
        <v>15982.86</v>
      </c>
      <c r="K54" s="10">
        <v>16065.86</v>
      </c>
      <c r="L54" s="10">
        <v>250</v>
      </c>
      <c r="M54" s="12">
        <v>2102</v>
      </c>
      <c r="N54" s="11">
        <v>331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5">
      <c r="A56" s="13" t="s">
        <v>33</v>
      </c>
      <c r="B56" s="7"/>
      <c r="C56" s="10">
        <f t="shared" ref="C56:N56" si="14">SUM(C57:C58)</f>
        <v>71599.87</v>
      </c>
      <c r="D56" s="10">
        <f t="shared" si="14"/>
        <v>4212.3999999999996</v>
      </c>
      <c r="E56" s="10">
        <f t="shared" si="14"/>
        <v>2811.68</v>
      </c>
      <c r="F56" s="10">
        <f t="shared" si="14"/>
        <v>2345</v>
      </c>
      <c r="G56" s="10">
        <f t="shared" si="14"/>
        <v>64575.79</v>
      </c>
      <c r="H56" s="10">
        <f t="shared" si="14"/>
        <v>41509.360000000001</v>
      </c>
      <c r="I56" s="10">
        <f t="shared" si="14"/>
        <v>20721.43</v>
      </c>
      <c r="J56" s="10">
        <f t="shared" si="14"/>
        <v>36844.82</v>
      </c>
      <c r="K56" s="10">
        <f t="shared" si="14"/>
        <v>34974.5</v>
      </c>
      <c r="L56" s="10">
        <f t="shared" si="14"/>
        <v>2972</v>
      </c>
      <c r="M56" s="10">
        <f t="shared" si="14"/>
        <v>2020</v>
      </c>
      <c r="N56" s="11">
        <f t="shared" si="14"/>
        <v>275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20</v>
      </c>
      <c r="C57" s="10">
        <v>37494.82</v>
      </c>
      <c r="D57" s="10">
        <v>3332.4</v>
      </c>
      <c r="E57" s="10">
        <v>2194.6799999999998</v>
      </c>
      <c r="F57" s="10">
        <v>518</v>
      </c>
      <c r="G57" s="10">
        <v>31967.74</v>
      </c>
      <c r="H57" s="10">
        <v>23070.86</v>
      </c>
      <c r="I57" s="10">
        <v>8378.8799999999992</v>
      </c>
      <c r="J57" s="10">
        <v>21313.32</v>
      </c>
      <c r="K57" s="10">
        <v>19892</v>
      </c>
      <c r="L57" s="10">
        <v>1349</v>
      </c>
      <c r="M57" s="12">
        <v>1440</v>
      </c>
      <c r="N57" s="11">
        <v>10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21</v>
      </c>
      <c r="C58" s="10">
        <v>34105.050000000003</v>
      </c>
      <c r="D58" s="10">
        <v>880</v>
      </c>
      <c r="E58" s="10">
        <v>617</v>
      </c>
      <c r="F58" s="10">
        <v>1827</v>
      </c>
      <c r="G58" s="10">
        <v>32608.05</v>
      </c>
      <c r="H58" s="10">
        <v>18438.5</v>
      </c>
      <c r="I58" s="10">
        <v>12342.55</v>
      </c>
      <c r="J58" s="10">
        <v>15531.5</v>
      </c>
      <c r="K58" s="10">
        <v>15082.5</v>
      </c>
      <c r="L58" s="10">
        <v>1623</v>
      </c>
      <c r="M58" s="10">
        <v>580</v>
      </c>
      <c r="N58" s="11">
        <v>265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5">
      <c r="A60" s="13" t="s">
        <v>34</v>
      </c>
      <c r="B60" s="7"/>
      <c r="C60" s="10">
        <f t="shared" ref="C60:N60" si="15">SUM(C61:C62)</f>
        <v>64521.93</v>
      </c>
      <c r="D60" s="10">
        <f t="shared" si="15"/>
        <v>1973.31</v>
      </c>
      <c r="E60" s="10">
        <f t="shared" si="15"/>
        <v>313.69</v>
      </c>
      <c r="F60" s="10">
        <f t="shared" si="15"/>
        <v>3085</v>
      </c>
      <c r="G60" s="10">
        <f t="shared" si="15"/>
        <v>62234.93</v>
      </c>
      <c r="H60" s="10">
        <f t="shared" si="15"/>
        <v>51699.79</v>
      </c>
      <c r="I60" s="10">
        <f t="shared" si="15"/>
        <v>7450.1399999999994</v>
      </c>
      <c r="J60" s="10">
        <f t="shared" si="15"/>
        <v>43884.83</v>
      </c>
      <c r="K60" s="10">
        <f t="shared" si="15"/>
        <v>43517.21</v>
      </c>
      <c r="L60" s="10">
        <f t="shared" si="15"/>
        <v>0</v>
      </c>
      <c r="M60" s="10">
        <f t="shared" si="15"/>
        <v>8127.5</v>
      </c>
      <c r="N60" s="11">
        <f t="shared" si="15"/>
        <v>144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20</v>
      </c>
      <c r="C61" s="10">
        <v>38558.93</v>
      </c>
      <c r="D61" s="10">
        <v>1963.31</v>
      </c>
      <c r="E61" s="10">
        <v>313.69</v>
      </c>
      <c r="F61" s="10">
        <v>844</v>
      </c>
      <c r="G61" s="10">
        <v>36281.93</v>
      </c>
      <c r="H61" s="10">
        <v>32877.79</v>
      </c>
      <c r="I61" s="10">
        <v>2560.14</v>
      </c>
      <c r="J61" s="10">
        <v>25568.83</v>
      </c>
      <c r="K61" s="10">
        <v>25269.21</v>
      </c>
      <c r="L61" s="10">
        <v>0</v>
      </c>
      <c r="M61" s="12">
        <v>7451.5</v>
      </c>
      <c r="N61" s="11">
        <v>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21</v>
      </c>
      <c r="C62" s="10">
        <v>25963</v>
      </c>
      <c r="D62" s="10">
        <v>10</v>
      </c>
      <c r="E62" s="10">
        <v>0</v>
      </c>
      <c r="F62" s="10">
        <v>2241</v>
      </c>
      <c r="G62" s="10">
        <v>25953</v>
      </c>
      <c r="H62" s="10">
        <v>18822</v>
      </c>
      <c r="I62" s="10">
        <v>4890</v>
      </c>
      <c r="J62" s="10">
        <v>18316</v>
      </c>
      <c r="K62" s="10">
        <v>18248</v>
      </c>
      <c r="L62" s="10">
        <v>0</v>
      </c>
      <c r="M62" s="12">
        <v>676</v>
      </c>
      <c r="N62" s="11">
        <v>135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5">
      <c r="A64" s="13" t="s">
        <v>35</v>
      </c>
      <c r="B64" s="7"/>
      <c r="C64" s="10">
        <f t="shared" ref="C64:N64" si="16">SUM(C65:C66)</f>
        <v>136446.39999999999</v>
      </c>
      <c r="D64" s="10">
        <f t="shared" si="16"/>
        <v>4543.7704000000003</v>
      </c>
      <c r="E64" s="10">
        <f t="shared" si="16"/>
        <v>3318.1997999999999</v>
      </c>
      <c r="F64" s="10">
        <f t="shared" si="16"/>
        <v>2358.46</v>
      </c>
      <c r="G64" s="10">
        <f t="shared" si="16"/>
        <v>128584.42979999998</v>
      </c>
      <c r="H64" s="10">
        <f t="shared" si="16"/>
        <v>108952.4102</v>
      </c>
      <c r="I64" s="10">
        <f t="shared" si="16"/>
        <v>17273.559600000001</v>
      </c>
      <c r="J64" s="10">
        <f t="shared" si="16"/>
        <v>101428.85</v>
      </c>
      <c r="K64" s="10">
        <f t="shared" si="16"/>
        <v>97695.790000000008</v>
      </c>
      <c r="L64" s="10">
        <f t="shared" si="16"/>
        <v>2716.6400000000003</v>
      </c>
      <c r="M64" s="10">
        <f t="shared" si="16"/>
        <v>0</v>
      </c>
      <c r="N64" s="11">
        <f t="shared" si="16"/>
        <v>360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20</v>
      </c>
      <c r="C65" s="10">
        <v>88302.01</v>
      </c>
      <c r="D65" s="10">
        <v>3999.1853000000001</v>
      </c>
      <c r="E65" s="10">
        <v>1468.5147999999999</v>
      </c>
      <c r="F65" s="10">
        <v>1202.46</v>
      </c>
      <c r="G65" s="10">
        <v>82834.309899999993</v>
      </c>
      <c r="H65" s="10">
        <v>73068.570200000002</v>
      </c>
      <c r="I65" s="10">
        <v>8563.2796999999991</v>
      </c>
      <c r="J65" s="10">
        <v>68295.75</v>
      </c>
      <c r="K65" s="10">
        <v>66123.02</v>
      </c>
      <c r="L65" s="10">
        <v>1500.92</v>
      </c>
      <c r="M65" s="10">
        <v>0</v>
      </c>
      <c r="N65" s="11">
        <v>20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21</v>
      </c>
      <c r="C66" s="10">
        <v>48144.39</v>
      </c>
      <c r="D66" s="10">
        <v>544.58510000000001</v>
      </c>
      <c r="E66" s="10">
        <v>1849.6849999999999</v>
      </c>
      <c r="F66" s="10">
        <v>1156</v>
      </c>
      <c r="G66" s="10">
        <v>45750.119899999998</v>
      </c>
      <c r="H66" s="10">
        <v>35883.839999999997</v>
      </c>
      <c r="I66" s="10">
        <v>8710.2798999999995</v>
      </c>
      <c r="J66" s="10">
        <v>33133.1</v>
      </c>
      <c r="K66" s="10">
        <v>31572.77</v>
      </c>
      <c r="L66" s="10">
        <v>1215.72</v>
      </c>
      <c r="M66" s="12">
        <v>0</v>
      </c>
      <c r="N66" s="11">
        <v>340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36</v>
      </c>
      <c r="B68" s="7"/>
      <c r="C68" s="10">
        <f t="shared" ref="C68:N68" si="17">SUM(C69:C70)</f>
        <v>58012.7</v>
      </c>
      <c r="D68" s="10">
        <f t="shared" si="17"/>
        <v>671</v>
      </c>
      <c r="E68" s="10">
        <f t="shared" si="17"/>
        <v>2380.25</v>
      </c>
      <c r="F68" s="10">
        <f t="shared" si="17"/>
        <v>706</v>
      </c>
      <c r="G68" s="10">
        <f t="shared" si="17"/>
        <v>54961.45</v>
      </c>
      <c r="H68" s="10">
        <f t="shared" si="17"/>
        <v>28928.99</v>
      </c>
      <c r="I68" s="10">
        <f t="shared" si="17"/>
        <v>25326.46</v>
      </c>
      <c r="J68" s="10">
        <f t="shared" si="17"/>
        <v>27412.61</v>
      </c>
      <c r="K68" s="10">
        <f t="shared" si="17"/>
        <v>23847.91</v>
      </c>
      <c r="L68" s="10">
        <f t="shared" si="17"/>
        <v>0</v>
      </c>
      <c r="M68" s="10">
        <f t="shared" si="17"/>
        <v>150</v>
      </c>
      <c r="N68" s="11">
        <f t="shared" si="17"/>
        <v>207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32160.7</v>
      </c>
      <c r="D69" s="10">
        <v>363</v>
      </c>
      <c r="E69" s="10">
        <v>2013.25</v>
      </c>
      <c r="F69" s="10">
        <v>671</v>
      </c>
      <c r="G69" s="10">
        <v>29784.45</v>
      </c>
      <c r="H69" s="10">
        <v>17595.990000000002</v>
      </c>
      <c r="I69" s="10">
        <v>11517.46</v>
      </c>
      <c r="J69" s="10">
        <v>16746.61</v>
      </c>
      <c r="K69" s="10">
        <v>15460.17</v>
      </c>
      <c r="L69" s="10">
        <v>0</v>
      </c>
      <c r="M69" s="12">
        <v>0</v>
      </c>
      <c r="N69" s="11">
        <v>8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25852</v>
      </c>
      <c r="D70" s="10">
        <v>308</v>
      </c>
      <c r="E70" s="10">
        <v>367</v>
      </c>
      <c r="F70" s="10">
        <v>35</v>
      </c>
      <c r="G70" s="10">
        <v>25177</v>
      </c>
      <c r="H70" s="10">
        <v>11333</v>
      </c>
      <c r="I70" s="10">
        <v>13809</v>
      </c>
      <c r="J70" s="10">
        <v>10666</v>
      </c>
      <c r="K70" s="10">
        <v>8387.74</v>
      </c>
      <c r="L70" s="10">
        <v>0</v>
      </c>
      <c r="M70" s="10">
        <v>150</v>
      </c>
      <c r="N70" s="11">
        <v>199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1" t="s">
        <v>37</v>
      </c>
      <c r="B72" s="7"/>
      <c r="C72" s="10">
        <f t="shared" ref="C72:N72" si="18">SUM(C73:C74)</f>
        <v>100009.34</v>
      </c>
      <c r="D72" s="10">
        <f t="shared" si="18"/>
        <v>5679.8950500000001</v>
      </c>
      <c r="E72" s="10">
        <f t="shared" si="18"/>
        <v>6944.4864500000003</v>
      </c>
      <c r="F72" s="10">
        <f t="shared" si="18"/>
        <v>556</v>
      </c>
      <c r="G72" s="10">
        <f t="shared" si="18"/>
        <v>87384.9565</v>
      </c>
      <c r="H72" s="10">
        <f t="shared" si="18"/>
        <v>86101.340100000001</v>
      </c>
      <c r="I72" s="10">
        <f t="shared" si="18"/>
        <v>727.6164</v>
      </c>
      <c r="J72" s="10">
        <f t="shared" si="18"/>
        <v>82862.19</v>
      </c>
      <c r="K72" s="10">
        <f t="shared" si="18"/>
        <v>82606.06</v>
      </c>
      <c r="L72" s="10">
        <f t="shared" si="18"/>
        <v>0</v>
      </c>
      <c r="M72" s="10">
        <f t="shared" si="18"/>
        <v>40968.400000000001</v>
      </c>
      <c r="N72" s="11">
        <f t="shared" si="18"/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1"/>
      <c r="B73" s="7" t="s">
        <v>20</v>
      </c>
      <c r="C73" s="10">
        <v>100009.34</v>
      </c>
      <c r="D73" s="10">
        <v>5679.8950500000001</v>
      </c>
      <c r="E73" s="10">
        <v>6944.4864500000003</v>
      </c>
      <c r="F73" s="10">
        <v>556</v>
      </c>
      <c r="G73" s="10">
        <v>87384.9565</v>
      </c>
      <c r="H73" s="10">
        <v>86101.340100000001</v>
      </c>
      <c r="I73" s="10">
        <v>727.6164</v>
      </c>
      <c r="J73" s="10">
        <v>82862.19</v>
      </c>
      <c r="K73" s="10">
        <v>82606.06</v>
      </c>
      <c r="L73" s="10">
        <v>0</v>
      </c>
      <c r="M73" s="12">
        <v>40968.400000000001</v>
      </c>
      <c r="N73" s="11">
        <v>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 t="s">
        <v>21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">
      <c r="A75" s="7"/>
      <c r="B75" s="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1" t="s">
        <v>38</v>
      </c>
      <c r="B76" s="7"/>
      <c r="C76" s="10">
        <f t="shared" ref="C76:N76" si="19">SUM(C77:C78)</f>
        <v>125547.88</v>
      </c>
      <c r="D76" s="10">
        <f t="shared" si="19"/>
        <v>1427.3252</v>
      </c>
      <c r="E76" s="10">
        <f t="shared" si="19"/>
        <v>1316.6849</v>
      </c>
      <c r="F76" s="10">
        <f t="shared" si="19"/>
        <v>465</v>
      </c>
      <c r="G76" s="10">
        <f t="shared" si="19"/>
        <v>122803.86990000001</v>
      </c>
      <c r="H76" s="10">
        <f t="shared" si="19"/>
        <v>116302.5102</v>
      </c>
      <c r="I76" s="10">
        <f t="shared" si="19"/>
        <v>6036.3597</v>
      </c>
      <c r="J76" s="10">
        <f t="shared" si="19"/>
        <v>105420.72</v>
      </c>
      <c r="K76" s="10">
        <f t="shared" si="19"/>
        <v>91156.24</v>
      </c>
      <c r="L76" s="10">
        <f t="shared" si="19"/>
        <v>0</v>
      </c>
      <c r="M76" s="10">
        <f t="shared" si="19"/>
        <v>19120.86</v>
      </c>
      <c r="N76" s="11">
        <f t="shared" si="19"/>
        <v>17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20</v>
      </c>
      <c r="C77" s="10">
        <v>125547.88</v>
      </c>
      <c r="D77" s="10">
        <v>1427.3252</v>
      </c>
      <c r="E77" s="10">
        <v>1316.6849</v>
      </c>
      <c r="F77" s="10">
        <v>465</v>
      </c>
      <c r="G77" s="10">
        <v>122803.86990000001</v>
      </c>
      <c r="H77" s="10">
        <v>116302.5102</v>
      </c>
      <c r="I77" s="10">
        <v>6036.3597</v>
      </c>
      <c r="J77" s="10">
        <v>105420.72</v>
      </c>
      <c r="K77" s="10">
        <v>91156.24</v>
      </c>
      <c r="L77" s="10">
        <v>0</v>
      </c>
      <c r="M77" s="12">
        <v>19120.86</v>
      </c>
      <c r="N77" s="11">
        <v>17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14"/>
      <c r="B78" s="14" t="s">
        <v>21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16" t="s">
        <v>39</v>
      </c>
      <c r="B79" s="7"/>
      <c r="C79" s="17"/>
      <c r="D79" s="17"/>
      <c r="E79" s="17"/>
      <c r="F79" s="17"/>
      <c r="G79" s="17"/>
      <c r="H79" s="17"/>
      <c r="I79" s="17"/>
      <c r="J79" s="18"/>
      <c r="K79" s="17"/>
      <c r="L79" s="17"/>
      <c r="M79" s="17"/>
      <c r="N79" s="19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20" t="s">
        <v>40</v>
      </c>
      <c r="B80" s="7"/>
      <c r="C80" s="19"/>
      <c r="D80" s="19"/>
      <c r="E80" s="19"/>
      <c r="F80" s="19"/>
      <c r="G80" s="21"/>
      <c r="H80" s="21"/>
      <c r="I80" s="21"/>
      <c r="J80" s="21"/>
      <c r="K80" s="19"/>
      <c r="L80" s="19"/>
      <c r="M80" s="19"/>
      <c r="N80" s="2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 t="s">
        <v>41</v>
      </c>
      <c r="B81" s="19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ht="16.5" customHeight="1" x14ac:dyDescent="0.2">
      <c r="A82" s="7" t="s">
        <v>42</v>
      </c>
      <c r="B82" s="19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ht="16.5" customHeight="1" x14ac:dyDescent="0.2">
      <c r="A83" s="7" t="s">
        <v>43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22"/>
    </row>
    <row r="84" spans="1:31" ht="16.5" customHeight="1" x14ac:dyDescent="0.2">
      <c r="A84" s="7" t="s">
        <v>44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22"/>
    </row>
    <row r="85" spans="1:31" ht="16.5" customHeight="1" x14ac:dyDescent="0.2">
      <c r="A85" s="23" t="s">
        <v>45</v>
      </c>
      <c r="B85" s="7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7" t="s">
        <v>46</v>
      </c>
      <c r="B86" s="2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ht="16.5" customHeight="1" x14ac:dyDescent="0.2">
      <c r="A87" s="22"/>
      <c r="B87" s="2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ht="16.5" customHeight="1" x14ac:dyDescent="0.2">
      <c r="A88" s="22"/>
      <c r="B88" s="22"/>
      <c r="C88" s="22"/>
      <c r="D88" s="22"/>
      <c r="E88" s="22"/>
      <c r="F88" s="19"/>
      <c r="G88" s="19"/>
      <c r="H88" s="19"/>
      <c r="I88" s="19"/>
      <c r="J88" s="19"/>
      <c r="K88" s="19"/>
      <c r="L88" s="19"/>
      <c r="M88" s="19"/>
      <c r="N88" s="19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22"/>
      <c r="B89" s="22"/>
      <c r="C89" s="22"/>
      <c r="D89" s="22"/>
      <c r="E89" s="22"/>
      <c r="F89" s="19"/>
      <c r="G89" s="19"/>
      <c r="H89" s="19"/>
      <c r="I89" s="19"/>
      <c r="J89" s="19"/>
      <c r="K89" s="19"/>
      <c r="L89" s="19"/>
      <c r="M89" s="19"/>
      <c r="N89" s="19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22"/>
      <c r="B90" s="2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ht="16.5" customHeight="1" x14ac:dyDescent="0.2">
      <c r="A91" s="22"/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6.5" customHeight="1" x14ac:dyDescent="0.2">
      <c r="A92" s="22"/>
      <c r="B92" s="22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16.5" customHeight="1" x14ac:dyDescent="0.2">
      <c r="A93" s="22"/>
      <c r="B93" s="22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ht="16.5" customHeight="1" x14ac:dyDescent="0.2">
      <c r="A94" s="22"/>
      <c r="B94" s="2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6.5" customHeight="1" x14ac:dyDescent="0.2">
      <c r="A95" s="22"/>
      <c r="B95" s="22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16.5" customHeight="1" x14ac:dyDescent="0.2">
      <c r="A96" s="22"/>
      <c r="B96" s="2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ht="16.5" customHeight="1" x14ac:dyDescent="0.2">
      <c r="A97" s="22"/>
      <c r="B97" s="22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ht="16.5" customHeight="1" x14ac:dyDescent="0.2">
      <c r="A98" s="22"/>
      <c r="B98" s="2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16.5" customHeight="1" x14ac:dyDescent="0.2">
      <c r="A99" s="22"/>
      <c r="B99" s="2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ht="16.5" customHeight="1" x14ac:dyDescent="0.2">
      <c r="A100" s="22"/>
      <c r="B100" s="2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ht="16.5" customHeight="1" x14ac:dyDescent="0.2">
      <c r="A101" s="22"/>
      <c r="B101" s="2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6.5" customHeight="1" x14ac:dyDescent="0.2">
      <c r="A102" s="22"/>
      <c r="B102" s="2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6.5" customHeight="1" x14ac:dyDescent="0.2">
      <c r="A103" s="22"/>
      <c r="B103" s="2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6.5" customHeight="1" x14ac:dyDescent="0.2">
      <c r="A104" s="22"/>
      <c r="B104" s="2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54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55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SUM(C9:C10)</f>
        <v>1497033.9479999999</v>
      </c>
      <c r="D8" s="8">
        <f t="shared" si="0"/>
        <v>58854.376100000009</v>
      </c>
      <c r="E8" s="8">
        <f t="shared" si="0"/>
        <v>88426.5527</v>
      </c>
      <c r="F8" s="8">
        <f t="shared" si="0"/>
        <v>29742.28</v>
      </c>
      <c r="G8" s="8">
        <f t="shared" si="0"/>
        <v>1322838.5445999999</v>
      </c>
      <c r="H8" s="8">
        <f t="shared" si="0"/>
        <v>1085251.6336999999</v>
      </c>
      <c r="I8" s="8">
        <f t="shared" si="0"/>
        <v>234769.75090000004</v>
      </c>
      <c r="J8" s="8">
        <f t="shared" si="0"/>
        <v>953725.85129000002</v>
      </c>
      <c r="K8" s="8">
        <f t="shared" si="0"/>
        <v>909232.22234000009</v>
      </c>
      <c r="L8" s="8">
        <f t="shared" si="0"/>
        <v>17533.63</v>
      </c>
      <c r="M8" s="8">
        <f t="shared" si="0"/>
        <v>64944.590000000004</v>
      </c>
      <c r="N8" s="9">
        <f t="shared" si="0"/>
        <v>9503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SUM(C13,C17,C21,C25,C29,C33,C37,C41,C45,C49,C53,C57,C61,C65,C69,C73,C77,C81)</f>
        <v>848617.30799999996</v>
      </c>
      <c r="D9" s="10">
        <f t="shared" si="1"/>
        <v>44368.021100000005</v>
      </c>
      <c r="E9" s="10">
        <f t="shared" si="1"/>
        <v>44759.261799999993</v>
      </c>
      <c r="F9" s="10">
        <f t="shared" si="1"/>
        <v>12195.509999999998</v>
      </c>
      <c r="G9" s="10">
        <f t="shared" si="1"/>
        <v>748830.92460000003</v>
      </c>
      <c r="H9" s="10">
        <f t="shared" si="1"/>
        <v>656666.49469999992</v>
      </c>
      <c r="I9" s="10">
        <f t="shared" si="1"/>
        <v>90758.769899999999</v>
      </c>
      <c r="J9" s="10">
        <f t="shared" si="1"/>
        <v>567172.68128999998</v>
      </c>
      <c r="K9" s="10">
        <f t="shared" si="1"/>
        <v>555379.47233999998</v>
      </c>
      <c r="L9" s="10">
        <f t="shared" si="1"/>
        <v>7041.22</v>
      </c>
      <c r="M9" s="10">
        <f t="shared" si="1"/>
        <v>59975.590000000004</v>
      </c>
      <c r="N9" s="11">
        <f t="shared" si="1"/>
        <v>307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SUM(C14,C18,C22,C26,C30,C34,C38,C42,C46,C50,C54,C58,C62,C66,C70,C74,C78,C82)</f>
        <v>648416.6399999999</v>
      </c>
      <c r="D10" s="10">
        <f t="shared" si="2"/>
        <v>14486.355</v>
      </c>
      <c r="E10" s="10">
        <f t="shared" si="2"/>
        <v>43667.2909</v>
      </c>
      <c r="F10" s="10">
        <f t="shared" si="2"/>
        <v>17546.77</v>
      </c>
      <c r="G10" s="10">
        <f t="shared" si="2"/>
        <v>574007.61999999988</v>
      </c>
      <c r="H10" s="10">
        <f t="shared" si="2"/>
        <v>428585.13900000002</v>
      </c>
      <c r="I10" s="10">
        <f t="shared" si="2"/>
        <v>144010.98100000003</v>
      </c>
      <c r="J10" s="10">
        <f t="shared" si="2"/>
        <v>386553.17000000004</v>
      </c>
      <c r="K10" s="10">
        <f t="shared" si="2"/>
        <v>353852.75000000006</v>
      </c>
      <c r="L10" s="10">
        <f t="shared" si="2"/>
        <v>10492.41</v>
      </c>
      <c r="M10" s="10">
        <f t="shared" si="2"/>
        <v>4969</v>
      </c>
      <c r="N10" s="11">
        <f t="shared" si="2"/>
        <v>9196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1" t="s">
        <v>22</v>
      </c>
      <c r="B12" s="7"/>
      <c r="C12" s="10">
        <f t="shared" ref="C12:N12" si="3">SUM(C13:C14)</f>
        <v>79396.989999999903</v>
      </c>
      <c r="D12" s="10">
        <f t="shared" si="3"/>
        <v>2671.7150000000001</v>
      </c>
      <c r="E12" s="10">
        <f t="shared" si="3"/>
        <v>1556.665</v>
      </c>
      <c r="F12" s="10">
        <f t="shared" si="3"/>
        <v>2393.1999999999998</v>
      </c>
      <c r="G12" s="10">
        <f t="shared" si="3"/>
        <v>73879.409999999902</v>
      </c>
      <c r="H12" s="10">
        <f t="shared" si="3"/>
        <v>51544.55</v>
      </c>
      <c r="I12" s="10">
        <f t="shared" si="3"/>
        <v>21545.760000000002</v>
      </c>
      <c r="J12" s="10">
        <f t="shared" si="3"/>
        <v>57787</v>
      </c>
      <c r="K12" s="10">
        <f t="shared" si="3"/>
        <v>56251.75</v>
      </c>
      <c r="L12" s="10">
        <f t="shared" si="3"/>
        <v>5000</v>
      </c>
      <c r="M12" s="10">
        <f t="shared" si="3"/>
        <v>0</v>
      </c>
      <c r="N12" s="11">
        <f t="shared" si="3"/>
        <v>2022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20</v>
      </c>
      <c r="C13" s="10">
        <v>26409.34</v>
      </c>
      <c r="D13" s="10">
        <v>2461</v>
      </c>
      <c r="E13" s="10">
        <v>416.88</v>
      </c>
      <c r="F13" s="10">
        <v>843.8</v>
      </c>
      <c r="G13" s="10">
        <v>22985.26</v>
      </c>
      <c r="H13" s="10">
        <v>15944.07</v>
      </c>
      <c r="I13" s="10">
        <v>6873.59</v>
      </c>
      <c r="J13" s="10">
        <v>16935.2</v>
      </c>
      <c r="K13" s="10">
        <v>16332.95</v>
      </c>
      <c r="L13" s="10">
        <v>0</v>
      </c>
      <c r="M13" s="12">
        <v>0</v>
      </c>
      <c r="N13" s="11">
        <v>62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 t="s">
        <v>21</v>
      </c>
      <c r="C14" s="10">
        <v>52987.6499999999</v>
      </c>
      <c r="D14" s="10">
        <v>210.715</v>
      </c>
      <c r="E14" s="10">
        <v>1139.7850000000001</v>
      </c>
      <c r="F14" s="10">
        <v>1549.4</v>
      </c>
      <c r="G14" s="10">
        <v>50894.1499999999</v>
      </c>
      <c r="H14" s="10">
        <v>35600.480000000003</v>
      </c>
      <c r="I14" s="10">
        <v>14672.17</v>
      </c>
      <c r="J14" s="10">
        <v>40851.800000000003</v>
      </c>
      <c r="K14" s="10">
        <v>39918.800000000003</v>
      </c>
      <c r="L14" s="10">
        <v>5000</v>
      </c>
      <c r="M14" s="10">
        <v>0</v>
      </c>
      <c r="N14" s="11">
        <v>1960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2"/>
      <c r="N15" s="1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5">
      <c r="A16" s="13" t="s">
        <v>23</v>
      </c>
      <c r="B16" s="7"/>
      <c r="C16" s="10">
        <f t="shared" ref="C16:N16" si="4">SUM(C17:C18)</f>
        <v>119062.04000000001</v>
      </c>
      <c r="D16" s="10">
        <f t="shared" si="4"/>
        <v>1479.45</v>
      </c>
      <c r="E16" s="10">
        <f t="shared" si="4"/>
        <v>14386.32</v>
      </c>
      <c r="F16" s="10">
        <f t="shared" si="4"/>
        <v>317.2</v>
      </c>
      <c r="G16" s="10">
        <f t="shared" si="4"/>
        <v>102995.07</v>
      </c>
      <c r="H16" s="10">
        <f t="shared" si="4"/>
        <v>80469.08</v>
      </c>
      <c r="I16" s="10">
        <f t="shared" si="4"/>
        <v>22490.989999999998</v>
      </c>
      <c r="J16" s="10">
        <f t="shared" si="4"/>
        <v>74880.44</v>
      </c>
      <c r="K16" s="10">
        <f t="shared" si="4"/>
        <v>55171.06</v>
      </c>
      <c r="L16" s="10">
        <f t="shared" si="4"/>
        <v>3151.66</v>
      </c>
      <c r="M16" s="10">
        <f t="shared" si="4"/>
        <v>0</v>
      </c>
      <c r="N16" s="11">
        <f t="shared" si="4"/>
        <v>789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20</v>
      </c>
      <c r="C17" s="10">
        <v>62228.44</v>
      </c>
      <c r="D17" s="10">
        <v>1254.45</v>
      </c>
      <c r="E17" s="10">
        <v>12068</v>
      </c>
      <c r="F17" s="10">
        <v>50</v>
      </c>
      <c r="G17" s="10">
        <v>48855.99</v>
      </c>
      <c r="H17" s="10">
        <v>40205.17</v>
      </c>
      <c r="I17" s="10">
        <v>8650.82</v>
      </c>
      <c r="J17" s="10">
        <v>36504.04</v>
      </c>
      <c r="K17" s="10">
        <v>28654.11</v>
      </c>
      <c r="L17" s="10">
        <v>1564.66</v>
      </c>
      <c r="M17" s="10">
        <v>0</v>
      </c>
      <c r="N17" s="11">
        <v>27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21</v>
      </c>
      <c r="C18" s="10">
        <v>56833.599999999999</v>
      </c>
      <c r="D18" s="10">
        <v>225</v>
      </c>
      <c r="E18" s="10">
        <v>2318.3200000000002</v>
      </c>
      <c r="F18" s="10">
        <v>267.2</v>
      </c>
      <c r="G18" s="10">
        <v>54139.08</v>
      </c>
      <c r="H18" s="10">
        <v>40263.910000000003</v>
      </c>
      <c r="I18" s="10">
        <v>13840.17</v>
      </c>
      <c r="J18" s="10">
        <v>38376.400000000001</v>
      </c>
      <c r="K18" s="10">
        <v>26516.95</v>
      </c>
      <c r="L18" s="10">
        <v>1587</v>
      </c>
      <c r="M18" s="12">
        <v>0</v>
      </c>
      <c r="N18" s="11">
        <v>762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5">
      <c r="A20" s="13" t="s">
        <v>24</v>
      </c>
      <c r="B20" s="7"/>
      <c r="C20" s="10">
        <f t="shared" ref="C20:N20" si="5">SUM(C21:C22)</f>
        <v>116162.01000000001</v>
      </c>
      <c r="D20" s="10">
        <f t="shared" si="5"/>
        <v>961.75</v>
      </c>
      <c r="E20" s="10">
        <f t="shared" si="5"/>
        <v>2869.3258999999998</v>
      </c>
      <c r="F20" s="10">
        <f t="shared" si="5"/>
        <v>138</v>
      </c>
      <c r="G20" s="10">
        <f t="shared" si="5"/>
        <v>111830.93</v>
      </c>
      <c r="H20" s="10">
        <f t="shared" si="5"/>
        <v>93785.260000000009</v>
      </c>
      <c r="I20" s="10">
        <f t="shared" si="5"/>
        <v>17907.669999999998</v>
      </c>
      <c r="J20" s="10">
        <f t="shared" si="5"/>
        <v>71019.39009999999</v>
      </c>
      <c r="K20" s="10">
        <f t="shared" si="5"/>
        <v>82353.059000000008</v>
      </c>
      <c r="L20" s="10">
        <f t="shared" si="5"/>
        <v>0</v>
      </c>
      <c r="M20" s="10">
        <f t="shared" si="5"/>
        <v>0</v>
      </c>
      <c r="N20" s="11">
        <f t="shared" si="5"/>
        <v>1634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 t="s">
        <v>20</v>
      </c>
      <c r="C21" s="10">
        <v>59308.25</v>
      </c>
      <c r="D21" s="10">
        <v>240.7</v>
      </c>
      <c r="E21" s="10">
        <v>2518.1</v>
      </c>
      <c r="F21" s="10">
        <v>0</v>
      </c>
      <c r="G21" s="10">
        <v>56549.45</v>
      </c>
      <c r="H21" s="10">
        <v>51001.58</v>
      </c>
      <c r="I21" s="10">
        <v>5547.87</v>
      </c>
      <c r="J21" s="10">
        <v>34326.150099999999</v>
      </c>
      <c r="K21" s="10">
        <v>43681.618999999999</v>
      </c>
      <c r="L21" s="10">
        <v>0</v>
      </c>
      <c r="M21" s="10">
        <v>0</v>
      </c>
      <c r="N21" s="11">
        <v>18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21</v>
      </c>
      <c r="C22" s="10">
        <v>56853.760000000002</v>
      </c>
      <c r="D22" s="10">
        <v>721.05</v>
      </c>
      <c r="E22" s="10">
        <v>351.22590000000002</v>
      </c>
      <c r="F22" s="10">
        <v>138</v>
      </c>
      <c r="G22" s="10">
        <v>55281.48</v>
      </c>
      <c r="H22" s="10">
        <v>42783.68</v>
      </c>
      <c r="I22" s="10">
        <v>12359.8</v>
      </c>
      <c r="J22" s="10">
        <v>36693.24</v>
      </c>
      <c r="K22" s="10">
        <v>38671.440000000002</v>
      </c>
      <c r="L22" s="10">
        <v>0</v>
      </c>
      <c r="M22" s="10">
        <v>0</v>
      </c>
      <c r="N22" s="11">
        <v>1616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5">
      <c r="A24" s="13" t="s">
        <v>25</v>
      </c>
      <c r="B24" s="7"/>
      <c r="C24" s="10">
        <f t="shared" ref="C24:N24" si="6">SUM(C25:C26)</f>
        <v>156298.22</v>
      </c>
      <c r="D24" s="10">
        <f t="shared" si="6"/>
        <v>11128.32</v>
      </c>
      <c r="E24" s="10">
        <f t="shared" si="6"/>
        <v>7095.41</v>
      </c>
      <c r="F24" s="10">
        <f t="shared" si="6"/>
        <v>295</v>
      </c>
      <c r="G24" s="10">
        <f t="shared" si="6"/>
        <v>137779.49</v>
      </c>
      <c r="H24" s="10">
        <f t="shared" si="6"/>
        <v>108166.75</v>
      </c>
      <c r="I24" s="10">
        <f t="shared" si="6"/>
        <v>29612.739999999998</v>
      </c>
      <c r="J24" s="10">
        <f t="shared" si="6"/>
        <v>79984.209999999992</v>
      </c>
      <c r="K24" s="10">
        <f t="shared" si="6"/>
        <v>79966.01999999999</v>
      </c>
      <c r="L24" s="10">
        <f t="shared" si="6"/>
        <v>495</v>
      </c>
      <c r="M24" s="10">
        <f t="shared" si="6"/>
        <v>0</v>
      </c>
      <c r="N24" s="11">
        <f t="shared" si="6"/>
        <v>420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 t="s">
        <v>20</v>
      </c>
      <c r="C25" s="10">
        <v>82401.41</v>
      </c>
      <c r="D25" s="10">
        <v>7691.01</v>
      </c>
      <c r="E25" s="10">
        <v>3490.99</v>
      </c>
      <c r="F25" s="10">
        <v>150</v>
      </c>
      <c r="G25" s="10">
        <v>71069.41</v>
      </c>
      <c r="H25" s="10">
        <v>55390.33</v>
      </c>
      <c r="I25" s="10">
        <v>15679.08</v>
      </c>
      <c r="J25" s="10">
        <v>34123.19</v>
      </c>
      <c r="K25" s="10">
        <v>40180.879999999997</v>
      </c>
      <c r="L25" s="10">
        <v>495</v>
      </c>
      <c r="M25" s="12">
        <v>0</v>
      </c>
      <c r="N25" s="11">
        <v>20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">
      <c r="A26" s="7"/>
      <c r="B26" s="7" t="s">
        <v>21</v>
      </c>
      <c r="C26" s="10">
        <v>73896.81</v>
      </c>
      <c r="D26" s="10">
        <v>3437.31</v>
      </c>
      <c r="E26" s="10">
        <v>3604.42</v>
      </c>
      <c r="F26" s="10">
        <v>145</v>
      </c>
      <c r="G26" s="10">
        <v>66710.080000000002</v>
      </c>
      <c r="H26" s="10">
        <v>52776.42</v>
      </c>
      <c r="I26" s="10">
        <v>13933.66</v>
      </c>
      <c r="J26" s="10">
        <v>45861.02</v>
      </c>
      <c r="K26" s="10">
        <v>39785.14</v>
      </c>
      <c r="L26" s="10">
        <v>0</v>
      </c>
      <c r="M26" s="12">
        <v>0</v>
      </c>
      <c r="N26" s="11">
        <v>400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2"/>
      <c r="N27" s="11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5">
      <c r="A28" s="13" t="s">
        <v>26</v>
      </c>
      <c r="B28" s="7"/>
      <c r="C28" s="10">
        <f t="shared" ref="C28:N28" si="7">SUM(C29:C30)</f>
        <v>51003</v>
      </c>
      <c r="D28" s="10">
        <f t="shared" si="7"/>
        <v>5943</v>
      </c>
      <c r="E28" s="10">
        <f t="shared" si="7"/>
        <v>4103</v>
      </c>
      <c r="F28" s="10">
        <f t="shared" si="7"/>
        <v>12</v>
      </c>
      <c r="G28" s="10">
        <f t="shared" si="7"/>
        <v>40945</v>
      </c>
      <c r="H28" s="10">
        <f t="shared" si="7"/>
        <v>31054</v>
      </c>
      <c r="I28" s="10">
        <f t="shared" si="7"/>
        <v>9891</v>
      </c>
      <c r="J28" s="10">
        <f t="shared" si="7"/>
        <v>29659</v>
      </c>
      <c r="K28" s="10">
        <f t="shared" si="7"/>
        <v>28650</v>
      </c>
      <c r="L28" s="10">
        <f t="shared" si="7"/>
        <v>0</v>
      </c>
      <c r="M28" s="10">
        <f t="shared" si="7"/>
        <v>2617</v>
      </c>
      <c r="N28" s="11">
        <f t="shared" si="7"/>
        <v>447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20</v>
      </c>
      <c r="C29" s="10">
        <v>28796</v>
      </c>
      <c r="D29" s="10">
        <v>4751</v>
      </c>
      <c r="E29" s="10">
        <v>3225</v>
      </c>
      <c r="F29" s="10">
        <v>0</v>
      </c>
      <c r="G29" s="10">
        <v>20820</v>
      </c>
      <c r="H29" s="10">
        <v>15973</v>
      </c>
      <c r="I29" s="10">
        <v>4847</v>
      </c>
      <c r="J29" s="10">
        <v>15014</v>
      </c>
      <c r="K29" s="10">
        <v>14511</v>
      </c>
      <c r="L29" s="10">
        <v>0</v>
      </c>
      <c r="M29" s="12">
        <v>2617</v>
      </c>
      <c r="N29" s="11">
        <v>39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 t="s">
        <v>21</v>
      </c>
      <c r="C30" s="10">
        <v>22207</v>
      </c>
      <c r="D30" s="10">
        <v>1192</v>
      </c>
      <c r="E30" s="10">
        <v>878</v>
      </c>
      <c r="F30" s="10">
        <v>12</v>
      </c>
      <c r="G30" s="10">
        <v>20125</v>
      </c>
      <c r="H30" s="10">
        <v>15081</v>
      </c>
      <c r="I30" s="10">
        <v>5044</v>
      </c>
      <c r="J30" s="10">
        <v>14645</v>
      </c>
      <c r="K30" s="10">
        <v>14139</v>
      </c>
      <c r="L30" s="10">
        <v>0</v>
      </c>
      <c r="M30" s="10">
        <v>0</v>
      </c>
      <c r="N30" s="11">
        <v>408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1" t="s">
        <v>49</v>
      </c>
      <c r="B32" s="7"/>
      <c r="C32" s="10">
        <f t="shared" ref="C32:N32" si="8">SUM(C33:C34)</f>
        <v>64775.64</v>
      </c>
      <c r="D32" s="10">
        <f t="shared" si="8"/>
        <v>4579</v>
      </c>
      <c r="E32" s="10">
        <f t="shared" si="8"/>
        <v>5952.05</v>
      </c>
      <c r="F32" s="10">
        <f t="shared" si="8"/>
        <v>1235</v>
      </c>
      <c r="G32" s="10">
        <f t="shared" si="8"/>
        <v>53009.59</v>
      </c>
      <c r="H32" s="10">
        <f t="shared" si="8"/>
        <v>40996.050000000003</v>
      </c>
      <c r="I32" s="10">
        <f t="shared" si="8"/>
        <v>12013.54</v>
      </c>
      <c r="J32" s="10">
        <f t="shared" si="8"/>
        <v>33871.520000000004</v>
      </c>
      <c r="K32" s="10">
        <f t="shared" si="8"/>
        <v>30761.84</v>
      </c>
      <c r="L32" s="10">
        <f t="shared" si="8"/>
        <v>0</v>
      </c>
      <c r="M32" s="10">
        <f t="shared" si="8"/>
        <v>0</v>
      </c>
      <c r="N32" s="11">
        <f t="shared" si="8"/>
        <v>269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20</v>
      </c>
      <c r="C33" s="10">
        <v>27827</v>
      </c>
      <c r="D33" s="10">
        <v>3108</v>
      </c>
      <c r="E33" s="10">
        <v>5631.05</v>
      </c>
      <c r="F33" s="10">
        <v>150</v>
      </c>
      <c r="G33" s="10">
        <v>18937.95</v>
      </c>
      <c r="H33" s="10">
        <v>18076</v>
      </c>
      <c r="I33" s="10">
        <v>861.95</v>
      </c>
      <c r="J33" s="10">
        <v>15556.57</v>
      </c>
      <c r="K33" s="10">
        <v>13463.84</v>
      </c>
      <c r="L33" s="10">
        <v>0</v>
      </c>
      <c r="M33" s="10">
        <v>0</v>
      </c>
      <c r="N33" s="11">
        <v>12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 t="s">
        <v>21</v>
      </c>
      <c r="C34" s="10">
        <v>36948.639999999999</v>
      </c>
      <c r="D34" s="10">
        <v>1471</v>
      </c>
      <c r="E34" s="10">
        <v>321</v>
      </c>
      <c r="F34" s="10">
        <v>1085</v>
      </c>
      <c r="G34" s="10">
        <v>34071.64</v>
      </c>
      <c r="H34" s="10">
        <v>22920.05</v>
      </c>
      <c r="I34" s="10">
        <v>11151.59</v>
      </c>
      <c r="J34" s="10">
        <v>18314.95</v>
      </c>
      <c r="K34" s="10">
        <v>17298</v>
      </c>
      <c r="L34" s="10">
        <v>0</v>
      </c>
      <c r="M34" s="10">
        <v>0</v>
      </c>
      <c r="N34" s="11">
        <v>257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7"/>
      <c r="B35" s="7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5">
      <c r="A36" s="13" t="s">
        <v>28</v>
      </c>
      <c r="B36" s="7"/>
      <c r="C36" s="10">
        <f t="shared" ref="C36:N36" si="9">SUM(C37:C38)</f>
        <v>97658.19</v>
      </c>
      <c r="D36" s="10">
        <f t="shared" si="9"/>
        <v>85</v>
      </c>
      <c r="E36" s="10">
        <f t="shared" si="9"/>
        <v>21743</v>
      </c>
      <c r="F36" s="10">
        <f t="shared" si="9"/>
        <v>595</v>
      </c>
      <c r="G36" s="10">
        <f t="shared" si="9"/>
        <v>75235.19</v>
      </c>
      <c r="H36" s="10">
        <f t="shared" si="9"/>
        <v>61657.409</v>
      </c>
      <c r="I36" s="10">
        <f t="shared" si="9"/>
        <v>13577.780999999999</v>
      </c>
      <c r="J36" s="10">
        <f t="shared" si="9"/>
        <v>48762.16</v>
      </c>
      <c r="K36" s="10">
        <f t="shared" si="9"/>
        <v>49872.160000000003</v>
      </c>
      <c r="L36" s="10">
        <f t="shared" si="9"/>
        <v>879</v>
      </c>
      <c r="M36" s="10">
        <f t="shared" si="9"/>
        <v>2753</v>
      </c>
      <c r="N36" s="11">
        <f t="shared" si="9"/>
        <v>846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20</v>
      </c>
      <c r="C37" s="10">
        <v>23252.19</v>
      </c>
      <c r="D37" s="10">
        <v>0</v>
      </c>
      <c r="E37" s="10">
        <v>0</v>
      </c>
      <c r="F37" s="10">
        <v>90</v>
      </c>
      <c r="G37" s="10">
        <v>23162.19</v>
      </c>
      <c r="H37" s="10">
        <v>20730.36</v>
      </c>
      <c r="I37" s="10">
        <v>2431.83</v>
      </c>
      <c r="J37" s="10">
        <v>17290</v>
      </c>
      <c r="K37" s="10">
        <v>17227</v>
      </c>
      <c r="L37" s="10">
        <v>0</v>
      </c>
      <c r="M37" s="12">
        <v>0</v>
      </c>
      <c r="N37" s="11">
        <v>16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 t="s">
        <v>21</v>
      </c>
      <c r="C38" s="10">
        <v>74406</v>
      </c>
      <c r="D38" s="10">
        <v>85</v>
      </c>
      <c r="E38" s="10">
        <v>21743</v>
      </c>
      <c r="F38" s="10">
        <v>505</v>
      </c>
      <c r="G38" s="10">
        <v>52073</v>
      </c>
      <c r="H38" s="10">
        <v>40927.048999999999</v>
      </c>
      <c r="I38" s="10">
        <v>11145.950999999999</v>
      </c>
      <c r="J38" s="10">
        <v>31472.16</v>
      </c>
      <c r="K38" s="10">
        <v>32645.16</v>
      </c>
      <c r="L38" s="10">
        <v>879</v>
      </c>
      <c r="M38" s="12">
        <v>2753</v>
      </c>
      <c r="N38" s="11">
        <v>830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">
      <c r="A39" s="7"/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/>
      <c r="N39" s="1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5">
      <c r="A40" s="13" t="s">
        <v>29</v>
      </c>
      <c r="B40" s="7"/>
      <c r="C40" s="10">
        <f t="shared" ref="C40:N40" si="10">SUM(C41:C42)</f>
        <v>70477.929999999993</v>
      </c>
      <c r="D40" s="10">
        <f t="shared" si="10"/>
        <v>5042.17</v>
      </c>
      <c r="E40" s="10">
        <f t="shared" si="10"/>
        <v>4826.9400000000005</v>
      </c>
      <c r="F40" s="10">
        <f t="shared" si="10"/>
        <v>657</v>
      </c>
      <c r="G40" s="10">
        <f t="shared" si="10"/>
        <v>60135.820000000007</v>
      </c>
      <c r="H40" s="10">
        <f t="shared" si="10"/>
        <v>50774.36</v>
      </c>
      <c r="I40" s="10">
        <f t="shared" si="10"/>
        <v>9146.4599999999991</v>
      </c>
      <c r="J40" s="10">
        <f t="shared" si="10"/>
        <v>44910.46</v>
      </c>
      <c r="K40" s="10">
        <f t="shared" si="10"/>
        <v>26444.87</v>
      </c>
      <c r="L40" s="10">
        <f t="shared" si="10"/>
        <v>0</v>
      </c>
      <c r="M40" s="10">
        <f t="shared" si="10"/>
        <v>0</v>
      </c>
      <c r="N40" s="11">
        <f t="shared" si="10"/>
        <v>687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20</v>
      </c>
      <c r="C41" s="10">
        <v>39369.32</v>
      </c>
      <c r="D41" s="10">
        <v>4167.6899999999996</v>
      </c>
      <c r="E41" s="10">
        <v>1281.44</v>
      </c>
      <c r="F41" s="10">
        <v>0</v>
      </c>
      <c r="G41" s="10">
        <v>33920.19</v>
      </c>
      <c r="H41" s="10">
        <v>31862.22</v>
      </c>
      <c r="I41" s="10">
        <v>2032.97</v>
      </c>
      <c r="J41" s="10">
        <v>29804.55</v>
      </c>
      <c r="K41" s="10">
        <v>14251.15</v>
      </c>
      <c r="L41" s="10">
        <v>0</v>
      </c>
      <c r="M41" s="12">
        <v>0</v>
      </c>
      <c r="N41" s="11">
        <v>11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21</v>
      </c>
      <c r="C42" s="10">
        <v>31108.61</v>
      </c>
      <c r="D42" s="10">
        <v>874.48</v>
      </c>
      <c r="E42" s="10">
        <v>3545.5</v>
      </c>
      <c r="F42" s="10">
        <v>657</v>
      </c>
      <c r="G42" s="10">
        <v>26215.63</v>
      </c>
      <c r="H42" s="10">
        <v>18912.14</v>
      </c>
      <c r="I42" s="10">
        <v>7113.49</v>
      </c>
      <c r="J42" s="10">
        <v>15105.91</v>
      </c>
      <c r="K42" s="10">
        <v>12193.72</v>
      </c>
      <c r="L42" s="10">
        <v>0</v>
      </c>
      <c r="M42" s="10">
        <v>0</v>
      </c>
      <c r="N42" s="11">
        <v>676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5">
      <c r="A44" s="13" t="s">
        <v>30</v>
      </c>
      <c r="B44" s="7"/>
      <c r="C44" s="10">
        <f t="shared" ref="C44:N44" si="11">SUM(C45:C46)</f>
        <v>29570</v>
      </c>
      <c r="D44" s="10">
        <f t="shared" si="11"/>
        <v>991.65</v>
      </c>
      <c r="E44" s="10">
        <f t="shared" si="11"/>
        <v>1487</v>
      </c>
      <c r="F44" s="10">
        <f t="shared" si="11"/>
        <v>1340</v>
      </c>
      <c r="G44" s="10">
        <f t="shared" si="11"/>
        <v>26770.35</v>
      </c>
      <c r="H44" s="10">
        <f t="shared" si="11"/>
        <v>22304</v>
      </c>
      <c r="I44" s="10">
        <f t="shared" si="11"/>
        <v>3447.35</v>
      </c>
      <c r="J44" s="10">
        <f t="shared" si="11"/>
        <v>16555.696189999999</v>
      </c>
      <c r="K44" s="10">
        <f t="shared" si="11"/>
        <v>17638.158340000002</v>
      </c>
      <c r="L44" s="10">
        <f t="shared" si="11"/>
        <v>0</v>
      </c>
      <c r="M44" s="10">
        <f t="shared" si="11"/>
        <v>0</v>
      </c>
      <c r="N44" s="11">
        <f t="shared" si="11"/>
        <v>367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20</v>
      </c>
      <c r="C45" s="10">
        <v>12135</v>
      </c>
      <c r="D45" s="10">
        <v>348.65</v>
      </c>
      <c r="E45" s="10">
        <v>56</v>
      </c>
      <c r="F45" s="10">
        <v>696</v>
      </c>
      <c r="G45" s="10">
        <v>11730.35</v>
      </c>
      <c r="H45" s="10">
        <v>8679</v>
      </c>
      <c r="I45" s="10">
        <v>2355.35</v>
      </c>
      <c r="J45" s="10">
        <v>5074.6961899999997</v>
      </c>
      <c r="K45" s="10">
        <v>5980.65834</v>
      </c>
      <c r="L45" s="10">
        <v>0</v>
      </c>
      <c r="M45" s="12">
        <v>0</v>
      </c>
      <c r="N45" s="11">
        <v>4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21</v>
      </c>
      <c r="C46" s="10">
        <v>17435</v>
      </c>
      <c r="D46" s="10">
        <v>643</v>
      </c>
      <c r="E46" s="10">
        <v>1431</v>
      </c>
      <c r="F46" s="10">
        <v>644</v>
      </c>
      <c r="G46" s="10">
        <v>15040</v>
      </c>
      <c r="H46" s="10">
        <v>13625</v>
      </c>
      <c r="I46" s="10">
        <v>1092</v>
      </c>
      <c r="J46" s="10">
        <v>11481</v>
      </c>
      <c r="K46" s="10">
        <v>11657.5</v>
      </c>
      <c r="L46" s="10">
        <v>0</v>
      </c>
      <c r="M46" s="12">
        <v>0</v>
      </c>
      <c r="N46" s="11">
        <v>363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5">
      <c r="A48" s="13" t="s">
        <v>31</v>
      </c>
      <c r="B48" s="7"/>
      <c r="C48" s="10">
        <f t="shared" ref="C48:N48" si="12">SUM(C49:C50)</f>
        <v>63173.9</v>
      </c>
      <c r="D48" s="10">
        <f t="shared" si="12"/>
        <v>230</v>
      </c>
      <c r="E48" s="10">
        <f t="shared" si="12"/>
        <v>520</v>
      </c>
      <c r="F48" s="10">
        <f t="shared" si="12"/>
        <v>525</v>
      </c>
      <c r="G48" s="10">
        <f t="shared" si="12"/>
        <v>62406.9</v>
      </c>
      <c r="H48" s="10">
        <f t="shared" si="12"/>
        <v>44504.65</v>
      </c>
      <c r="I48" s="10">
        <f t="shared" si="12"/>
        <v>17549.25</v>
      </c>
      <c r="J48" s="10">
        <f t="shared" si="12"/>
        <v>41241.4</v>
      </c>
      <c r="K48" s="10">
        <f t="shared" si="12"/>
        <v>38754.400000000001</v>
      </c>
      <c r="L48" s="10">
        <f t="shared" si="12"/>
        <v>0</v>
      </c>
      <c r="M48" s="10">
        <f t="shared" si="12"/>
        <v>0</v>
      </c>
      <c r="N48" s="11">
        <f t="shared" si="12"/>
        <v>499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20</v>
      </c>
      <c r="C49" s="10">
        <v>24827</v>
      </c>
      <c r="D49" s="10">
        <v>0</v>
      </c>
      <c r="E49" s="10">
        <v>0</v>
      </c>
      <c r="F49" s="10">
        <v>294</v>
      </c>
      <c r="G49" s="10">
        <v>24827</v>
      </c>
      <c r="H49" s="10">
        <v>19828</v>
      </c>
      <c r="I49" s="10">
        <v>4739</v>
      </c>
      <c r="J49" s="10">
        <v>18320</v>
      </c>
      <c r="K49" s="10">
        <v>17800</v>
      </c>
      <c r="L49" s="10">
        <v>0</v>
      </c>
      <c r="M49" s="12">
        <v>0</v>
      </c>
      <c r="N49" s="11">
        <v>24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21</v>
      </c>
      <c r="C50" s="10">
        <v>38346.9</v>
      </c>
      <c r="D50" s="10">
        <v>230</v>
      </c>
      <c r="E50" s="10">
        <v>520</v>
      </c>
      <c r="F50" s="10">
        <v>231</v>
      </c>
      <c r="G50" s="10">
        <v>37579.9</v>
      </c>
      <c r="H50" s="10">
        <v>24676.65</v>
      </c>
      <c r="I50" s="10">
        <v>12810.25</v>
      </c>
      <c r="J50" s="10">
        <v>22921.4</v>
      </c>
      <c r="K50" s="10">
        <v>20954.400000000001</v>
      </c>
      <c r="L50" s="10">
        <v>0</v>
      </c>
      <c r="M50" s="12">
        <v>0</v>
      </c>
      <c r="N50" s="11">
        <v>475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5">
      <c r="A52" s="13" t="s">
        <v>32</v>
      </c>
      <c r="B52" s="7"/>
      <c r="C52" s="10">
        <f t="shared" ref="C52:N52" si="13">SUM(C53:C54)</f>
        <v>49151.54</v>
      </c>
      <c r="D52" s="10">
        <f t="shared" si="13"/>
        <v>2592.21</v>
      </c>
      <c r="E52" s="10">
        <f t="shared" si="13"/>
        <v>1215.01</v>
      </c>
      <c r="F52" s="10">
        <f t="shared" si="13"/>
        <v>6130</v>
      </c>
      <c r="G52" s="10">
        <f t="shared" si="13"/>
        <v>39224.32</v>
      </c>
      <c r="H52" s="10">
        <f t="shared" si="13"/>
        <v>33398.36</v>
      </c>
      <c r="I52" s="10">
        <f t="shared" si="13"/>
        <v>5765.96</v>
      </c>
      <c r="J52" s="10">
        <f t="shared" si="13"/>
        <v>33203.65</v>
      </c>
      <c r="K52" s="10">
        <f t="shared" si="13"/>
        <v>29523.809999999998</v>
      </c>
      <c r="L52" s="10">
        <f t="shared" si="13"/>
        <v>200</v>
      </c>
      <c r="M52" s="10">
        <f t="shared" si="13"/>
        <v>10540</v>
      </c>
      <c r="N52" s="11">
        <f t="shared" si="13"/>
        <v>334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20</v>
      </c>
      <c r="C53" s="10">
        <v>20516</v>
      </c>
      <c r="D53" s="10">
        <v>498</v>
      </c>
      <c r="E53" s="10">
        <v>128</v>
      </c>
      <c r="F53" s="10">
        <v>3827</v>
      </c>
      <c r="G53" s="10">
        <v>16063</v>
      </c>
      <c r="H53" s="10">
        <v>15191</v>
      </c>
      <c r="I53" s="10">
        <v>872</v>
      </c>
      <c r="J53" s="10">
        <v>14930</v>
      </c>
      <c r="K53" s="10">
        <v>14567.5</v>
      </c>
      <c r="L53" s="10">
        <v>0</v>
      </c>
      <c r="M53" s="12">
        <v>9000</v>
      </c>
      <c r="N53" s="11">
        <v>4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21</v>
      </c>
      <c r="C54" s="10">
        <v>28635.54</v>
      </c>
      <c r="D54" s="10">
        <v>2094.21</v>
      </c>
      <c r="E54" s="10">
        <v>1087.01</v>
      </c>
      <c r="F54" s="10">
        <v>2303</v>
      </c>
      <c r="G54" s="10">
        <v>23161.32</v>
      </c>
      <c r="H54" s="10">
        <v>18207.36</v>
      </c>
      <c r="I54" s="10">
        <v>4893.96</v>
      </c>
      <c r="J54" s="10">
        <v>18273.650000000001</v>
      </c>
      <c r="K54" s="10">
        <v>14956.31</v>
      </c>
      <c r="L54" s="10">
        <v>200</v>
      </c>
      <c r="M54" s="12">
        <v>1540</v>
      </c>
      <c r="N54" s="11">
        <v>330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2"/>
      <c r="N55" s="1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5">
      <c r="A56" s="13" t="s">
        <v>33</v>
      </c>
      <c r="B56" s="7"/>
      <c r="C56" s="10">
        <f t="shared" ref="C56:N56" si="14">SUM(C57:C58)</f>
        <v>74704.87</v>
      </c>
      <c r="D56" s="10">
        <f t="shared" si="14"/>
        <v>4025.4</v>
      </c>
      <c r="E56" s="10">
        <f t="shared" si="14"/>
        <v>3459.68</v>
      </c>
      <c r="F56" s="10">
        <f t="shared" si="14"/>
        <v>4335</v>
      </c>
      <c r="G56" s="10">
        <f t="shared" si="14"/>
        <v>62884.79</v>
      </c>
      <c r="H56" s="10">
        <f t="shared" si="14"/>
        <v>41907.86</v>
      </c>
      <c r="I56" s="10">
        <f t="shared" si="14"/>
        <v>20976.93</v>
      </c>
      <c r="J56" s="10">
        <f t="shared" si="14"/>
        <v>37098.33</v>
      </c>
      <c r="K56" s="10">
        <f t="shared" si="14"/>
        <v>36108.46</v>
      </c>
      <c r="L56" s="10">
        <f t="shared" si="14"/>
        <v>1228.3800000000001</v>
      </c>
      <c r="M56" s="10">
        <f t="shared" si="14"/>
        <v>2000</v>
      </c>
      <c r="N56" s="11">
        <f t="shared" si="14"/>
        <v>286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20</v>
      </c>
      <c r="C57" s="10">
        <v>39648.82</v>
      </c>
      <c r="D57" s="10">
        <v>3339.4</v>
      </c>
      <c r="E57" s="10">
        <v>2234.6799999999998</v>
      </c>
      <c r="F57" s="10">
        <v>2280</v>
      </c>
      <c r="G57" s="10">
        <v>31794.74</v>
      </c>
      <c r="H57" s="10">
        <v>23251.86</v>
      </c>
      <c r="I57" s="10">
        <v>8542.8799999999992</v>
      </c>
      <c r="J57" s="10">
        <v>20930.830000000002</v>
      </c>
      <c r="K57" s="10">
        <v>20478.96</v>
      </c>
      <c r="L57" s="10">
        <v>810.38</v>
      </c>
      <c r="M57" s="12">
        <v>2000</v>
      </c>
      <c r="N57" s="11">
        <v>11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21</v>
      </c>
      <c r="C58" s="10">
        <v>35056.050000000003</v>
      </c>
      <c r="D58" s="10">
        <v>686</v>
      </c>
      <c r="E58" s="10">
        <v>1225</v>
      </c>
      <c r="F58" s="10">
        <v>2055</v>
      </c>
      <c r="G58" s="10">
        <v>31090.05</v>
      </c>
      <c r="H58" s="10">
        <v>18656</v>
      </c>
      <c r="I58" s="10">
        <v>12434.05</v>
      </c>
      <c r="J58" s="10">
        <v>16167.5</v>
      </c>
      <c r="K58" s="10">
        <v>15629.5</v>
      </c>
      <c r="L58" s="10">
        <v>418</v>
      </c>
      <c r="M58" s="10">
        <v>0</v>
      </c>
      <c r="N58" s="11">
        <v>275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5">
      <c r="A60" s="13" t="s">
        <v>34</v>
      </c>
      <c r="B60" s="7"/>
      <c r="C60" s="10">
        <f t="shared" ref="C60:N60" si="15">SUM(C61:C62)</f>
        <v>67183.260000000009</v>
      </c>
      <c r="D60" s="10">
        <f t="shared" si="15"/>
        <v>1993.31</v>
      </c>
      <c r="E60" s="10">
        <f t="shared" si="15"/>
        <v>313.69</v>
      </c>
      <c r="F60" s="10">
        <f t="shared" si="15"/>
        <v>2981.33</v>
      </c>
      <c r="G60" s="10">
        <f t="shared" si="15"/>
        <v>61894.93</v>
      </c>
      <c r="H60" s="10">
        <f t="shared" si="15"/>
        <v>49217.869999999995</v>
      </c>
      <c r="I60" s="10">
        <f t="shared" si="15"/>
        <v>12667.060000000001</v>
      </c>
      <c r="J60" s="10">
        <f t="shared" si="15"/>
        <v>46412.31</v>
      </c>
      <c r="K60" s="10">
        <f t="shared" si="15"/>
        <v>43306.55</v>
      </c>
      <c r="L60" s="10">
        <f t="shared" si="15"/>
        <v>0</v>
      </c>
      <c r="M60" s="10">
        <f t="shared" si="15"/>
        <v>8127.5</v>
      </c>
      <c r="N60" s="11">
        <f t="shared" si="15"/>
        <v>149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20</v>
      </c>
      <c r="C61" s="10">
        <v>38558.93</v>
      </c>
      <c r="D61" s="10">
        <v>1963.31</v>
      </c>
      <c r="E61" s="10">
        <v>313.69</v>
      </c>
      <c r="F61" s="10">
        <v>106</v>
      </c>
      <c r="G61" s="10">
        <v>36175.93</v>
      </c>
      <c r="H61" s="10">
        <v>28692.87</v>
      </c>
      <c r="I61" s="10">
        <v>7483.06</v>
      </c>
      <c r="J61" s="10">
        <v>26361.31</v>
      </c>
      <c r="K61" s="10">
        <v>23298.55</v>
      </c>
      <c r="L61" s="10">
        <v>0</v>
      </c>
      <c r="M61" s="12">
        <v>7451.5</v>
      </c>
      <c r="N61" s="11">
        <v>9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21</v>
      </c>
      <c r="C62" s="10">
        <v>28624.33</v>
      </c>
      <c r="D62" s="10">
        <v>30</v>
      </c>
      <c r="E62" s="10">
        <v>0</v>
      </c>
      <c r="F62" s="10">
        <v>2875.33</v>
      </c>
      <c r="G62" s="10">
        <v>25719</v>
      </c>
      <c r="H62" s="10">
        <v>20525</v>
      </c>
      <c r="I62" s="10">
        <v>5184</v>
      </c>
      <c r="J62" s="10">
        <v>20051</v>
      </c>
      <c r="K62" s="10">
        <v>20008</v>
      </c>
      <c r="L62" s="10">
        <v>0</v>
      </c>
      <c r="M62" s="12">
        <v>676</v>
      </c>
      <c r="N62" s="11">
        <v>140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5">
      <c r="A64" s="13" t="s">
        <v>35</v>
      </c>
      <c r="B64" s="7"/>
      <c r="C64" s="10">
        <f t="shared" ref="C64:N64" si="16">SUM(C65:C66)</f>
        <v>138847.42000000001</v>
      </c>
      <c r="D64" s="10">
        <f t="shared" si="16"/>
        <v>5253.3701000000001</v>
      </c>
      <c r="E64" s="10">
        <f t="shared" si="16"/>
        <v>3970.58</v>
      </c>
      <c r="F64" s="10">
        <f t="shared" si="16"/>
        <v>2741.55</v>
      </c>
      <c r="G64" s="10">
        <f t="shared" si="16"/>
        <v>126881.91990000001</v>
      </c>
      <c r="H64" s="10">
        <f t="shared" si="16"/>
        <v>112160.94</v>
      </c>
      <c r="I64" s="10">
        <f t="shared" si="16"/>
        <v>14720.9799</v>
      </c>
      <c r="J64" s="10">
        <f t="shared" si="16"/>
        <v>102063.89000000001</v>
      </c>
      <c r="K64" s="10">
        <f t="shared" si="16"/>
        <v>97899.97</v>
      </c>
      <c r="L64" s="10">
        <f t="shared" si="16"/>
        <v>137.29</v>
      </c>
      <c r="M64" s="10">
        <f t="shared" si="16"/>
        <v>0</v>
      </c>
      <c r="N64" s="11">
        <f t="shared" si="16"/>
        <v>356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20</v>
      </c>
      <c r="C65" s="10">
        <v>90033.19</v>
      </c>
      <c r="D65" s="10">
        <v>4333.2800999999999</v>
      </c>
      <c r="E65" s="10">
        <v>1543.61</v>
      </c>
      <c r="F65" s="10">
        <v>1531.71</v>
      </c>
      <c r="G65" s="10">
        <v>82624.589900000006</v>
      </c>
      <c r="H65" s="10">
        <v>75103</v>
      </c>
      <c r="I65" s="10">
        <v>7521.5898999999999</v>
      </c>
      <c r="J65" s="10">
        <v>68430.240000000005</v>
      </c>
      <c r="K65" s="10">
        <v>67059.45</v>
      </c>
      <c r="L65" s="10">
        <v>28.88</v>
      </c>
      <c r="M65" s="10">
        <v>0</v>
      </c>
      <c r="N65" s="11">
        <v>19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21</v>
      </c>
      <c r="C66" s="10">
        <v>48814.23</v>
      </c>
      <c r="D66" s="10">
        <v>920.09</v>
      </c>
      <c r="E66" s="10">
        <v>2426.9699999999998</v>
      </c>
      <c r="F66" s="10">
        <v>1209.8399999999999</v>
      </c>
      <c r="G66" s="10">
        <v>44257.33</v>
      </c>
      <c r="H66" s="10">
        <v>37057.94</v>
      </c>
      <c r="I66" s="10">
        <v>7199.39</v>
      </c>
      <c r="J66" s="10">
        <v>33633.65</v>
      </c>
      <c r="K66" s="10">
        <v>30840.52</v>
      </c>
      <c r="L66" s="10">
        <v>108.41</v>
      </c>
      <c r="M66" s="12">
        <v>0</v>
      </c>
      <c r="N66" s="11">
        <v>337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36</v>
      </c>
      <c r="B68" s="7"/>
      <c r="C68" s="10">
        <f t="shared" ref="C68:N68" si="17">SUM(C69:C70)</f>
        <v>58968.7</v>
      </c>
      <c r="D68" s="10">
        <f t="shared" si="17"/>
        <v>851</v>
      </c>
      <c r="E68" s="10">
        <f t="shared" si="17"/>
        <v>4783.7800000000007</v>
      </c>
      <c r="F68" s="10">
        <f t="shared" si="17"/>
        <v>4820</v>
      </c>
      <c r="G68" s="10">
        <f t="shared" si="17"/>
        <v>48513.919999999998</v>
      </c>
      <c r="H68" s="10">
        <f t="shared" si="17"/>
        <v>33487.08</v>
      </c>
      <c r="I68" s="10">
        <f t="shared" si="17"/>
        <v>15026.84</v>
      </c>
      <c r="J68" s="10">
        <f t="shared" si="17"/>
        <v>25764.12</v>
      </c>
      <c r="K68" s="10">
        <f t="shared" si="17"/>
        <v>25568.589999999997</v>
      </c>
      <c r="L68" s="10">
        <f t="shared" si="17"/>
        <v>0</v>
      </c>
      <c r="M68" s="10">
        <f t="shared" si="17"/>
        <v>0</v>
      </c>
      <c r="N68" s="11">
        <f t="shared" si="17"/>
        <v>207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32696.7</v>
      </c>
      <c r="D69" s="10">
        <v>414</v>
      </c>
      <c r="E69" s="10">
        <v>2526.7800000000002</v>
      </c>
      <c r="F69" s="10">
        <v>1864</v>
      </c>
      <c r="G69" s="10">
        <v>27891.919999999998</v>
      </c>
      <c r="H69" s="10">
        <v>20555.080000000002</v>
      </c>
      <c r="I69" s="10">
        <v>7336.84</v>
      </c>
      <c r="J69" s="10">
        <v>15437.38</v>
      </c>
      <c r="K69" s="10">
        <v>17744.849999999999</v>
      </c>
      <c r="L69" s="10">
        <v>0</v>
      </c>
      <c r="M69" s="12">
        <v>0</v>
      </c>
      <c r="N69" s="11">
        <v>8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26272</v>
      </c>
      <c r="D70" s="10">
        <v>437</v>
      </c>
      <c r="E70" s="10">
        <v>2257</v>
      </c>
      <c r="F70" s="10">
        <v>2956</v>
      </c>
      <c r="G70" s="10">
        <v>20622</v>
      </c>
      <c r="H70" s="10">
        <v>12932</v>
      </c>
      <c r="I70" s="10">
        <v>7690</v>
      </c>
      <c r="J70" s="10">
        <v>10326.74</v>
      </c>
      <c r="K70" s="10">
        <v>7823.74</v>
      </c>
      <c r="L70" s="10">
        <v>0</v>
      </c>
      <c r="M70" s="10">
        <v>0</v>
      </c>
      <c r="N70" s="11">
        <v>199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1" t="s">
        <v>37</v>
      </c>
      <c r="B72" s="7"/>
      <c r="C72" s="10">
        <f t="shared" ref="C72:N72" si="18">SUM(C73:C74)</f>
        <v>100257.34</v>
      </c>
      <c r="D72" s="10">
        <f t="shared" si="18"/>
        <v>5734.6059999999998</v>
      </c>
      <c r="E72" s="10">
        <f t="shared" si="18"/>
        <v>7246.66</v>
      </c>
      <c r="F72" s="10">
        <f t="shared" si="18"/>
        <v>248</v>
      </c>
      <c r="G72" s="10">
        <f t="shared" si="18"/>
        <v>87276.07</v>
      </c>
      <c r="H72" s="10">
        <f t="shared" si="18"/>
        <v>86763.07</v>
      </c>
      <c r="I72" s="10">
        <f t="shared" si="18"/>
        <v>265</v>
      </c>
      <c r="J72" s="10">
        <f t="shared" si="18"/>
        <v>81262.095000000001</v>
      </c>
      <c r="K72" s="10">
        <f t="shared" si="18"/>
        <v>81688.755000000005</v>
      </c>
      <c r="L72" s="10">
        <f t="shared" si="18"/>
        <v>0</v>
      </c>
      <c r="M72" s="10">
        <f t="shared" si="18"/>
        <v>26003.4</v>
      </c>
      <c r="N72" s="11">
        <f t="shared" si="18"/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1"/>
      <c r="B73" s="7" t="s">
        <v>20</v>
      </c>
      <c r="C73" s="10">
        <v>100257.34</v>
      </c>
      <c r="D73" s="10">
        <v>5734.6059999999998</v>
      </c>
      <c r="E73" s="10">
        <v>7246.66</v>
      </c>
      <c r="F73" s="10">
        <v>248</v>
      </c>
      <c r="G73" s="10">
        <v>87276.07</v>
      </c>
      <c r="H73" s="10">
        <v>86763.07</v>
      </c>
      <c r="I73" s="10">
        <v>265</v>
      </c>
      <c r="J73" s="10">
        <v>81262.095000000001</v>
      </c>
      <c r="K73" s="10">
        <v>81688.755000000005</v>
      </c>
      <c r="L73" s="10">
        <v>0</v>
      </c>
      <c r="M73" s="12">
        <v>26003.4</v>
      </c>
      <c r="N73" s="11">
        <v>3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 t="s">
        <v>21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">
      <c r="A75" s="7"/>
      <c r="B75" s="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1" t="s">
        <v>38</v>
      </c>
      <c r="B76" s="7"/>
      <c r="C76" s="10">
        <f t="shared" ref="C76:N76" si="19">SUM(C77:C78)</f>
        <v>125811.618</v>
      </c>
      <c r="D76" s="10">
        <f t="shared" si="19"/>
        <v>3225.9850000000001</v>
      </c>
      <c r="E76" s="10">
        <f t="shared" si="19"/>
        <v>1535.4118000000001</v>
      </c>
      <c r="F76" s="10">
        <f t="shared" si="19"/>
        <v>65</v>
      </c>
      <c r="G76" s="10">
        <f t="shared" si="19"/>
        <v>120985.22470000001</v>
      </c>
      <c r="H76" s="10">
        <f t="shared" si="19"/>
        <v>117732.55469999999</v>
      </c>
      <c r="I76" s="10">
        <f t="shared" si="19"/>
        <v>3252.67</v>
      </c>
      <c r="J76" s="10">
        <f t="shared" si="19"/>
        <v>105221.33</v>
      </c>
      <c r="K76" s="10">
        <f t="shared" si="19"/>
        <v>107881.77</v>
      </c>
      <c r="L76" s="10">
        <f t="shared" si="19"/>
        <v>0</v>
      </c>
      <c r="M76" s="10">
        <f t="shared" si="19"/>
        <v>12903.69</v>
      </c>
      <c r="N76" s="11">
        <f t="shared" si="19"/>
        <v>18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20</v>
      </c>
      <c r="C77" s="10">
        <v>125811.618</v>
      </c>
      <c r="D77" s="10">
        <v>3225.9850000000001</v>
      </c>
      <c r="E77" s="10">
        <v>1535.4118000000001</v>
      </c>
      <c r="F77" s="10">
        <v>65</v>
      </c>
      <c r="G77" s="10">
        <v>120985.22470000001</v>
      </c>
      <c r="H77" s="10">
        <v>117732.55469999999</v>
      </c>
      <c r="I77" s="10">
        <v>3252.67</v>
      </c>
      <c r="J77" s="10">
        <v>105221.33</v>
      </c>
      <c r="K77" s="10">
        <v>107881.77</v>
      </c>
      <c r="L77" s="10">
        <v>0</v>
      </c>
      <c r="M77" s="12">
        <v>12903.69</v>
      </c>
      <c r="N77" s="11">
        <v>18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7"/>
      <c r="B78" s="7" t="s">
        <v>21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2"/>
      <c r="N79" s="1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1" t="s">
        <v>56</v>
      </c>
      <c r="B80" s="7"/>
      <c r="C80" s="10">
        <f t="shared" ref="C80:N80" si="20">SUM(C81:C82)</f>
        <v>34531.279999999999</v>
      </c>
      <c r="D80" s="10">
        <f t="shared" si="20"/>
        <v>2066.44</v>
      </c>
      <c r="E80" s="10">
        <f t="shared" si="20"/>
        <v>1362.03</v>
      </c>
      <c r="F80" s="10">
        <f t="shared" si="20"/>
        <v>914</v>
      </c>
      <c r="G80" s="10">
        <f t="shared" si="20"/>
        <v>30189.62</v>
      </c>
      <c r="H80" s="10">
        <f t="shared" si="20"/>
        <v>25327.79</v>
      </c>
      <c r="I80" s="10">
        <f t="shared" si="20"/>
        <v>4911.7700000000004</v>
      </c>
      <c r="J80" s="10">
        <f t="shared" si="20"/>
        <v>24028.85</v>
      </c>
      <c r="K80" s="10">
        <f t="shared" si="20"/>
        <v>21391</v>
      </c>
      <c r="L80" s="10">
        <f t="shared" si="20"/>
        <v>6442.3</v>
      </c>
      <c r="M80" s="10">
        <f t="shared" si="20"/>
        <v>0</v>
      </c>
      <c r="N80" s="11">
        <f t="shared" si="20"/>
        <v>170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/>
      <c r="B81" s="7" t="s">
        <v>20</v>
      </c>
      <c r="C81" s="10">
        <v>14540.76</v>
      </c>
      <c r="D81" s="10">
        <v>836.94</v>
      </c>
      <c r="E81" s="10">
        <v>542.97</v>
      </c>
      <c r="F81" s="10">
        <v>0</v>
      </c>
      <c r="G81" s="10">
        <v>13161.66</v>
      </c>
      <c r="H81" s="10">
        <v>11687.33</v>
      </c>
      <c r="I81" s="10">
        <v>1465.27</v>
      </c>
      <c r="J81" s="10">
        <v>11651.1</v>
      </c>
      <c r="K81" s="10">
        <v>10576.43</v>
      </c>
      <c r="L81" s="10">
        <v>4142.3</v>
      </c>
      <c r="M81" s="12">
        <v>0</v>
      </c>
      <c r="N81" s="11">
        <v>2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6.5" customHeight="1" x14ac:dyDescent="0.2">
      <c r="A82" s="14"/>
      <c r="B82" s="14" t="s">
        <v>21</v>
      </c>
      <c r="C82" s="15">
        <v>19990.52</v>
      </c>
      <c r="D82" s="15">
        <v>1229.5</v>
      </c>
      <c r="E82" s="15">
        <v>819.06</v>
      </c>
      <c r="F82" s="15">
        <v>914</v>
      </c>
      <c r="G82" s="15">
        <v>17027.96</v>
      </c>
      <c r="H82" s="15">
        <v>13640.46</v>
      </c>
      <c r="I82" s="15">
        <v>3446.5</v>
      </c>
      <c r="J82" s="15">
        <v>12377.75</v>
      </c>
      <c r="K82" s="15">
        <v>10814.57</v>
      </c>
      <c r="L82" s="15">
        <v>2300</v>
      </c>
      <c r="M82" s="15">
        <v>0</v>
      </c>
      <c r="N82" s="26">
        <v>168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6.5" customHeight="1" x14ac:dyDescent="0.2">
      <c r="A83" s="16" t="s">
        <v>39</v>
      </c>
      <c r="B83" s="7"/>
      <c r="C83" s="17"/>
      <c r="D83" s="17"/>
      <c r="E83" s="17"/>
      <c r="F83" s="17"/>
      <c r="G83" s="17"/>
      <c r="H83" s="17"/>
      <c r="I83" s="17"/>
      <c r="J83" s="18"/>
      <c r="K83" s="17"/>
      <c r="L83" s="17"/>
      <c r="M83" s="17"/>
      <c r="N83" s="19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6.5" customHeight="1" x14ac:dyDescent="0.2">
      <c r="A84" s="20" t="s">
        <v>40</v>
      </c>
      <c r="B84" s="7"/>
      <c r="C84" s="19"/>
      <c r="D84" s="19"/>
      <c r="E84" s="19"/>
      <c r="F84" s="19"/>
      <c r="G84" s="21"/>
      <c r="H84" s="21"/>
      <c r="I84" s="21"/>
      <c r="J84" s="21"/>
      <c r="K84" s="19"/>
      <c r="L84" s="19"/>
      <c r="M84" s="19"/>
      <c r="N84" s="2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6.5" customHeight="1" x14ac:dyDescent="0.2">
      <c r="A85" s="7" t="s">
        <v>41</v>
      </c>
      <c r="B85" s="19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ht="16.5" customHeight="1" x14ac:dyDescent="0.2">
      <c r="A86" s="7" t="s">
        <v>42</v>
      </c>
      <c r="B86" s="19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ht="16.5" customHeight="1" x14ac:dyDescent="0.2">
      <c r="A87" s="7" t="s">
        <v>43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22"/>
    </row>
    <row r="88" spans="1:31" ht="16.5" customHeight="1" x14ac:dyDescent="0.2">
      <c r="A88" s="7" t="s">
        <v>44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22"/>
    </row>
    <row r="89" spans="1:31" ht="16.5" customHeight="1" x14ac:dyDescent="0.2">
      <c r="A89" s="23" t="s">
        <v>45</v>
      </c>
      <c r="B89" s="7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7" t="s">
        <v>46</v>
      </c>
      <c r="B90" s="22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ht="16.5" customHeight="1" x14ac:dyDescent="0.2">
      <c r="A91" s="22"/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6.5" customHeight="1" x14ac:dyDescent="0.2">
      <c r="A92" s="22"/>
      <c r="B92" s="22"/>
      <c r="C92" s="22"/>
      <c r="D92" s="22"/>
      <c r="E92" s="22"/>
      <c r="F92" s="19"/>
      <c r="G92" s="19"/>
      <c r="H92" s="19"/>
      <c r="I92" s="19"/>
      <c r="J92" s="19"/>
      <c r="K92" s="19"/>
      <c r="L92" s="19"/>
      <c r="M92" s="19"/>
      <c r="N92" s="19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6.5" customHeight="1" x14ac:dyDescent="0.2">
      <c r="A93" s="22"/>
      <c r="B93" s="22"/>
      <c r="C93" s="22"/>
      <c r="D93" s="22"/>
      <c r="E93" s="22"/>
      <c r="F93" s="19"/>
      <c r="G93" s="19"/>
      <c r="H93" s="19"/>
      <c r="I93" s="19"/>
      <c r="J93" s="19"/>
      <c r="K93" s="19"/>
      <c r="L93" s="19"/>
      <c r="M93" s="19"/>
      <c r="N93" s="19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6.5" customHeight="1" x14ac:dyDescent="0.2">
      <c r="A94" s="22"/>
      <c r="B94" s="22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6.5" customHeight="1" x14ac:dyDescent="0.2">
      <c r="A95" s="22"/>
      <c r="B95" s="22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16.5" customHeight="1" x14ac:dyDescent="0.2">
      <c r="A96" s="22"/>
      <c r="B96" s="22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ht="16.5" customHeight="1" x14ac:dyDescent="0.2">
      <c r="A97" s="22"/>
      <c r="B97" s="22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ht="16.5" customHeight="1" x14ac:dyDescent="0.2">
      <c r="A98" s="22"/>
      <c r="B98" s="2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16.5" customHeight="1" x14ac:dyDescent="0.2">
      <c r="A99" s="22"/>
      <c r="B99" s="2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ht="16.5" customHeight="1" x14ac:dyDescent="0.2">
      <c r="A100" s="22"/>
      <c r="B100" s="2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ht="16.5" customHeight="1" x14ac:dyDescent="0.2">
      <c r="A101" s="22"/>
      <c r="B101" s="2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6.5" customHeight="1" x14ac:dyDescent="0.2">
      <c r="A102" s="22"/>
      <c r="B102" s="2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6.5" customHeight="1" x14ac:dyDescent="0.2">
      <c r="A103" s="22"/>
      <c r="B103" s="2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6.5" customHeight="1" x14ac:dyDescent="0.2">
      <c r="A104" s="22"/>
      <c r="B104" s="2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57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58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SUM(C9:C12)</f>
        <v>1531133.0221919999</v>
      </c>
      <c r="D8" s="8">
        <f t="shared" si="0"/>
        <v>57114.515400000004</v>
      </c>
      <c r="E8" s="8">
        <f t="shared" si="0"/>
        <v>86880.6348</v>
      </c>
      <c r="F8" s="8">
        <f t="shared" si="0"/>
        <v>26701.6325</v>
      </c>
      <c r="G8" s="8">
        <f t="shared" si="0"/>
        <v>1356208.9638569998</v>
      </c>
      <c r="H8" s="8">
        <f t="shared" si="0"/>
        <v>1125883.7297219997</v>
      </c>
      <c r="I8" s="8">
        <f t="shared" si="0"/>
        <v>229804.33007</v>
      </c>
      <c r="J8" s="8">
        <f t="shared" si="0"/>
        <v>1039149.7735999997</v>
      </c>
      <c r="K8" s="8">
        <f t="shared" si="0"/>
        <v>984231.62443000008</v>
      </c>
      <c r="L8" s="8">
        <f t="shared" si="0"/>
        <v>34387.01</v>
      </c>
      <c r="M8" s="8">
        <f t="shared" si="0"/>
        <v>85309.19</v>
      </c>
      <c r="N8" s="9">
        <f t="shared" si="0"/>
        <v>9106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SUM(C15,C20,C24,C28,C32,C36,C40,C44,C48,C53,C59,C64,C70,C74,C78,C83,C87)</f>
        <v>859947.73936200002</v>
      </c>
      <c r="D9" s="10">
        <f t="shared" si="1"/>
        <v>42545.3629</v>
      </c>
      <c r="E9" s="10">
        <f t="shared" si="1"/>
        <v>44068.295500000007</v>
      </c>
      <c r="F9" s="10">
        <f t="shared" si="1"/>
        <v>4564.0414000000001</v>
      </c>
      <c r="G9" s="10">
        <f t="shared" si="1"/>
        <v>770103.50902700005</v>
      </c>
      <c r="H9" s="10">
        <f t="shared" si="1"/>
        <v>684090.60619199998</v>
      </c>
      <c r="I9" s="10">
        <f t="shared" si="1"/>
        <v>85281.902769999986</v>
      </c>
      <c r="J9" s="10">
        <f t="shared" si="1"/>
        <v>630330.29919999989</v>
      </c>
      <c r="K9" s="10">
        <f t="shared" si="1"/>
        <v>603068.0159</v>
      </c>
      <c r="L9" s="10">
        <f t="shared" si="1"/>
        <v>17898.420000000002</v>
      </c>
      <c r="M9" s="10">
        <f t="shared" si="1"/>
        <v>77936.19</v>
      </c>
      <c r="N9" s="11">
        <f t="shared" si="1"/>
        <v>242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SUM(C16,C21,C25,C29,C33,C37,C41,C45,C49,C54,C60,C65,C71,C75,C79,C84,C88)</f>
        <v>657222.28282999981</v>
      </c>
      <c r="D10" s="10">
        <f t="shared" si="2"/>
        <v>14569.1525</v>
      </c>
      <c r="E10" s="10">
        <f t="shared" si="2"/>
        <v>42812.3393</v>
      </c>
      <c r="F10" s="10">
        <f t="shared" si="2"/>
        <v>14537.5911</v>
      </c>
      <c r="G10" s="10">
        <f t="shared" si="2"/>
        <v>582067.45482999983</v>
      </c>
      <c r="H10" s="10">
        <f t="shared" si="2"/>
        <v>441450.12352999987</v>
      </c>
      <c r="I10" s="10">
        <f t="shared" si="2"/>
        <v>140907.42730000001</v>
      </c>
      <c r="J10" s="10">
        <f t="shared" si="2"/>
        <v>408627.47439999983</v>
      </c>
      <c r="K10" s="10">
        <f t="shared" si="2"/>
        <v>380972.60853000009</v>
      </c>
      <c r="L10" s="10">
        <f t="shared" si="2"/>
        <v>16488.59</v>
      </c>
      <c r="M10" s="10">
        <f t="shared" si="2"/>
        <v>7373</v>
      </c>
      <c r="N10" s="11">
        <f t="shared" si="2"/>
        <v>8802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 t="s">
        <v>59</v>
      </c>
      <c r="C11" s="10">
        <f t="shared" ref="C11:N11" si="3">SUM(C55,C61,C66)</f>
        <v>7955</v>
      </c>
      <c r="D11" s="10">
        <f t="shared" si="3"/>
        <v>0</v>
      </c>
      <c r="E11" s="10">
        <f t="shared" si="3"/>
        <v>0</v>
      </c>
      <c r="F11" s="10">
        <f t="shared" si="3"/>
        <v>4578</v>
      </c>
      <c r="G11" s="10">
        <f t="shared" si="3"/>
        <v>3377</v>
      </c>
      <c r="H11" s="10">
        <f t="shared" si="3"/>
        <v>202</v>
      </c>
      <c r="I11" s="10">
        <f t="shared" si="3"/>
        <v>3175</v>
      </c>
      <c r="J11" s="10">
        <f t="shared" si="3"/>
        <v>192</v>
      </c>
      <c r="K11" s="10">
        <f t="shared" si="3"/>
        <v>186</v>
      </c>
      <c r="L11" s="10">
        <f t="shared" si="3"/>
        <v>0</v>
      </c>
      <c r="M11" s="10">
        <f t="shared" si="3"/>
        <v>0</v>
      </c>
      <c r="N11" s="11">
        <f t="shared" si="3"/>
        <v>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7"/>
      <c r="B12" s="7" t="s">
        <v>60</v>
      </c>
      <c r="C12" s="10">
        <f t="shared" ref="C12:N12" si="4">SUM(C17,C50,C56,C67,C80)</f>
        <v>6008</v>
      </c>
      <c r="D12" s="10">
        <f t="shared" si="4"/>
        <v>0</v>
      </c>
      <c r="E12" s="10">
        <f t="shared" si="4"/>
        <v>0</v>
      </c>
      <c r="F12" s="10">
        <f t="shared" si="4"/>
        <v>3022</v>
      </c>
      <c r="G12" s="10">
        <f t="shared" si="4"/>
        <v>661</v>
      </c>
      <c r="H12" s="10">
        <f t="shared" si="4"/>
        <v>141</v>
      </c>
      <c r="I12" s="10">
        <f t="shared" si="4"/>
        <v>440</v>
      </c>
      <c r="J12" s="10">
        <f t="shared" si="4"/>
        <v>0</v>
      </c>
      <c r="K12" s="10">
        <f t="shared" si="4"/>
        <v>5</v>
      </c>
      <c r="L12" s="10">
        <f t="shared" si="4"/>
        <v>0</v>
      </c>
      <c r="M12" s="10">
        <f t="shared" si="4"/>
        <v>0</v>
      </c>
      <c r="N12" s="11">
        <f t="shared" si="4"/>
        <v>56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1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1" t="s">
        <v>22</v>
      </c>
      <c r="B14" s="7"/>
      <c r="C14" s="10">
        <f t="shared" ref="C14:N14" si="5">SUM(C15:C17)</f>
        <v>81445.6899999999</v>
      </c>
      <c r="D14" s="10">
        <f t="shared" si="5"/>
        <v>2705.3</v>
      </c>
      <c r="E14" s="10">
        <f t="shared" si="5"/>
        <v>2042.6818000000001</v>
      </c>
      <c r="F14" s="10">
        <f t="shared" si="5"/>
        <v>708</v>
      </c>
      <c r="G14" s="10">
        <f t="shared" si="5"/>
        <v>74820.963099999906</v>
      </c>
      <c r="H14" s="10">
        <f t="shared" si="5"/>
        <v>55153.393999999898</v>
      </c>
      <c r="I14" s="10">
        <f t="shared" si="5"/>
        <v>19648.664199999999</v>
      </c>
      <c r="J14" s="10">
        <f t="shared" si="5"/>
        <v>55881.5871999999</v>
      </c>
      <c r="K14" s="10">
        <f t="shared" si="5"/>
        <v>52233.013999999996</v>
      </c>
      <c r="L14" s="10">
        <f t="shared" si="5"/>
        <v>4163</v>
      </c>
      <c r="M14" s="10">
        <f t="shared" si="5"/>
        <v>0</v>
      </c>
      <c r="N14" s="11">
        <f t="shared" si="5"/>
        <v>2111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 t="s">
        <v>20</v>
      </c>
      <c r="C15" s="10">
        <v>26136.799999999999</v>
      </c>
      <c r="D15" s="10">
        <v>2461</v>
      </c>
      <c r="E15" s="10">
        <v>642.04999999999995</v>
      </c>
      <c r="F15" s="10">
        <v>50</v>
      </c>
      <c r="G15" s="10">
        <v>23039.75</v>
      </c>
      <c r="H15" s="10">
        <v>16252.58</v>
      </c>
      <c r="I15" s="10">
        <v>6787.17</v>
      </c>
      <c r="J15" s="10">
        <v>17533.823199999999</v>
      </c>
      <c r="K15" s="10">
        <v>15654.34</v>
      </c>
      <c r="L15" s="10">
        <v>72</v>
      </c>
      <c r="M15" s="12">
        <v>0</v>
      </c>
      <c r="N15" s="11">
        <v>3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">
      <c r="A16" s="7"/>
      <c r="B16" s="7" t="s">
        <v>21</v>
      </c>
      <c r="C16" s="10">
        <v>54997.889999999898</v>
      </c>
      <c r="D16" s="10">
        <v>244.3</v>
      </c>
      <c r="E16" s="10">
        <v>1400.6318000000001</v>
      </c>
      <c r="F16" s="10">
        <v>658</v>
      </c>
      <c r="G16" s="10">
        <v>51781.213099999899</v>
      </c>
      <c r="H16" s="10">
        <v>38900.813999999897</v>
      </c>
      <c r="I16" s="10">
        <v>12861.494199999999</v>
      </c>
      <c r="J16" s="10">
        <v>38347.763999999901</v>
      </c>
      <c r="K16" s="10">
        <v>36578.673999999999</v>
      </c>
      <c r="L16" s="10">
        <v>4091</v>
      </c>
      <c r="M16" s="10">
        <v>0</v>
      </c>
      <c r="N16" s="11">
        <v>2108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60</v>
      </c>
      <c r="C17" s="10">
        <v>311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11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5">
      <c r="A19" s="13" t="s">
        <v>23</v>
      </c>
      <c r="B19" s="7"/>
      <c r="C19" s="10">
        <f t="shared" ref="C19:N19" si="6">SUM(C20:C21)</f>
        <v>121003.84</v>
      </c>
      <c r="D19" s="10">
        <f t="shared" si="6"/>
        <v>1642.64</v>
      </c>
      <c r="E19" s="10">
        <f t="shared" si="6"/>
        <v>13733.6</v>
      </c>
      <c r="F19" s="10">
        <f t="shared" si="6"/>
        <v>623</v>
      </c>
      <c r="G19" s="10">
        <f t="shared" si="6"/>
        <v>105004.6</v>
      </c>
      <c r="H19" s="10">
        <f t="shared" si="6"/>
        <v>84246.12</v>
      </c>
      <c r="I19" s="10">
        <f t="shared" si="6"/>
        <v>20758.48</v>
      </c>
      <c r="J19" s="10">
        <f t="shared" si="6"/>
        <v>79693.056700000001</v>
      </c>
      <c r="K19" s="10">
        <f t="shared" si="6"/>
        <v>59342.26</v>
      </c>
      <c r="L19" s="10">
        <f t="shared" si="6"/>
        <v>2135.21</v>
      </c>
      <c r="M19" s="10">
        <f t="shared" si="6"/>
        <v>0</v>
      </c>
      <c r="N19" s="11">
        <f t="shared" si="6"/>
        <v>872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">
      <c r="A20" s="7"/>
      <c r="B20" s="7" t="s">
        <v>20</v>
      </c>
      <c r="C20" s="10">
        <v>63484.44</v>
      </c>
      <c r="D20" s="10">
        <v>1293.6400000000001</v>
      </c>
      <c r="E20" s="10">
        <v>11420.28</v>
      </c>
      <c r="F20" s="10">
        <v>56</v>
      </c>
      <c r="G20" s="10">
        <v>50714.52</v>
      </c>
      <c r="H20" s="10">
        <v>42810.37</v>
      </c>
      <c r="I20" s="10">
        <v>7904.15</v>
      </c>
      <c r="J20" s="10">
        <v>39975.506699999998</v>
      </c>
      <c r="K20" s="10">
        <v>32605.81</v>
      </c>
      <c r="L20" s="10">
        <v>548.21</v>
      </c>
      <c r="M20" s="10">
        <v>0</v>
      </c>
      <c r="N20" s="11">
        <v>28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 t="s">
        <v>21</v>
      </c>
      <c r="C21" s="10">
        <v>57519.4</v>
      </c>
      <c r="D21" s="10">
        <v>349</v>
      </c>
      <c r="E21" s="10">
        <v>2313.3200000000002</v>
      </c>
      <c r="F21" s="10">
        <v>567</v>
      </c>
      <c r="G21" s="10">
        <v>54290.080000000002</v>
      </c>
      <c r="H21" s="10">
        <v>41435.75</v>
      </c>
      <c r="I21" s="10">
        <v>12854.33</v>
      </c>
      <c r="J21" s="10">
        <v>39717.550000000003</v>
      </c>
      <c r="K21" s="10">
        <v>26736.45</v>
      </c>
      <c r="L21" s="10">
        <v>1587</v>
      </c>
      <c r="M21" s="12">
        <v>0</v>
      </c>
      <c r="N21" s="11">
        <v>844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11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5">
      <c r="A23" s="13" t="s">
        <v>24</v>
      </c>
      <c r="B23" s="7"/>
      <c r="C23" s="10">
        <f t="shared" ref="C23:N23" si="7">SUM(C24:C25)</f>
        <v>120401.84076200001</v>
      </c>
      <c r="D23" s="10">
        <f t="shared" si="7"/>
        <v>230.4273</v>
      </c>
      <c r="E23" s="10">
        <f t="shared" si="7"/>
        <v>731.97859999999991</v>
      </c>
      <c r="F23" s="10">
        <f t="shared" si="7"/>
        <v>1878.2025000000001</v>
      </c>
      <c r="G23" s="10">
        <f t="shared" si="7"/>
        <v>117561.23232700001</v>
      </c>
      <c r="H23" s="10">
        <f t="shared" si="7"/>
        <v>94898.651692000014</v>
      </c>
      <c r="I23" s="10">
        <f t="shared" si="7"/>
        <v>22662.574670000002</v>
      </c>
      <c r="J23" s="10">
        <f t="shared" si="7"/>
        <v>82722.202499999999</v>
      </c>
      <c r="K23" s="10">
        <f t="shared" si="7"/>
        <v>86932.178799999994</v>
      </c>
      <c r="L23" s="10">
        <f t="shared" si="7"/>
        <v>110</v>
      </c>
      <c r="M23" s="10">
        <f t="shared" si="7"/>
        <v>0</v>
      </c>
      <c r="N23" s="11">
        <f t="shared" si="7"/>
        <v>871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">
      <c r="A24" s="7"/>
      <c r="B24" s="7" t="s">
        <v>20</v>
      </c>
      <c r="C24" s="10">
        <v>65682.355362000002</v>
      </c>
      <c r="D24" s="10">
        <v>195.3348</v>
      </c>
      <c r="E24" s="10">
        <v>349.85109999999997</v>
      </c>
      <c r="F24" s="10">
        <v>1405.0414000000001</v>
      </c>
      <c r="G24" s="10">
        <v>63732.128026999999</v>
      </c>
      <c r="H24" s="10">
        <v>56301.679192000003</v>
      </c>
      <c r="I24" s="10">
        <v>7430.4427699999997</v>
      </c>
      <c r="J24" s="10">
        <v>43562.022499999999</v>
      </c>
      <c r="K24" s="10">
        <v>47041.428800000002</v>
      </c>
      <c r="L24" s="10">
        <v>110</v>
      </c>
      <c r="M24" s="10">
        <v>0</v>
      </c>
      <c r="N24" s="11">
        <v>18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 t="s">
        <v>21</v>
      </c>
      <c r="C25" s="10">
        <v>54719.485399999998</v>
      </c>
      <c r="D25" s="10">
        <v>35.092500000000001</v>
      </c>
      <c r="E25" s="10">
        <v>382.1275</v>
      </c>
      <c r="F25" s="10">
        <v>473.16109999999998</v>
      </c>
      <c r="G25" s="10">
        <v>53829.104299999999</v>
      </c>
      <c r="H25" s="10">
        <v>38596.972500000003</v>
      </c>
      <c r="I25" s="10">
        <v>15232.1319</v>
      </c>
      <c r="J25" s="10">
        <v>39160.18</v>
      </c>
      <c r="K25" s="10">
        <v>39890.75</v>
      </c>
      <c r="L25" s="10">
        <v>0</v>
      </c>
      <c r="M25" s="10">
        <v>0</v>
      </c>
      <c r="N25" s="11">
        <v>853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">
      <c r="A26" s="7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2"/>
      <c r="N26" s="11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5">
      <c r="A27" s="13" t="s">
        <v>25</v>
      </c>
      <c r="B27" s="7"/>
      <c r="C27" s="10">
        <f t="shared" ref="C27:N27" si="8">SUM(C28:C29)</f>
        <v>158610.20000000001</v>
      </c>
      <c r="D27" s="10">
        <f t="shared" si="8"/>
        <v>11747.36</v>
      </c>
      <c r="E27" s="10">
        <f t="shared" si="8"/>
        <v>6345.68</v>
      </c>
      <c r="F27" s="10">
        <f t="shared" si="8"/>
        <v>661</v>
      </c>
      <c r="G27" s="10">
        <f t="shared" si="8"/>
        <v>139856.16</v>
      </c>
      <c r="H27" s="10">
        <f t="shared" si="8"/>
        <v>113714.36</v>
      </c>
      <c r="I27" s="10">
        <f t="shared" si="8"/>
        <v>26141.8</v>
      </c>
      <c r="J27" s="10">
        <f t="shared" si="8"/>
        <v>92197.38</v>
      </c>
      <c r="K27" s="10">
        <f t="shared" si="8"/>
        <v>89664.87</v>
      </c>
      <c r="L27" s="10">
        <f t="shared" si="8"/>
        <v>1436.8</v>
      </c>
      <c r="M27" s="10">
        <f t="shared" si="8"/>
        <v>0</v>
      </c>
      <c r="N27" s="11">
        <f t="shared" si="8"/>
        <v>421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">
      <c r="A28" s="7"/>
      <c r="B28" s="7" t="s">
        <v>20</v>
      </c>
      <c r="C28" s="10">
        <v>82646.14</v>
      </c>
      <c r="D28" s="10">
        <v>7923.05</v>
      </c>
      <c r="E28" s="10">
        <v>3156.99</v>
      </c>
      <c r="F28" s="10">
        <v>150</v>
      </c>
      <c r="G28" s="10">
        <v>71416.100000000006</v>
      </c>
      <c r="H28" s="10">
        <v>56555.96</v>
      </c>
      <c r="I28" s="10">
        <v>14860.14</v>
      </c>
      <c r="J28" s="10">
        <v>41626.71</v>
      </c>
      <c r="K28" s="10">
        <v>44999.82</v>
      </c>
      <c r="L28" s="10">
        <v>1436.8</v>
      </c>
      <c r="M28" s="12">
        <v>0</v>
      </c>
      <c r="N28" s="11">
        <v>17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21</v>
      </c>
      <c r="C29" s="10">
        <v>75964.06</v>
      </c>
      <c r="D29" s="10">
        <v>3824.31</v>
      </c>
      <c r="E29" s="10">
        <v>3188.69</v>
      </c>
      <c r="F29" s="10">
        <v>511</v>
      </c>
      <c r="G29" s="10">
        <v>68440.06</v>
      </c>
      <c r="H29" s="10">
        <v>57158.400000000001</v>
      </c>
      <c r="I29" s="10">
        <v>11281.66</v>
      </c>
      <c r="J29" s="10">
        <v>50570.67</v>
      </c>
      <c r="K29" s="10">
        <v>44665.05</v>
      </c>
      <c r="L29" s="10">
        <v>0</v>
      </c>
      <c r="M29" s="12">
        <v>0</v>
      </c>
      <c r="N29" s="11">
        <v>404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5">
      <c r="A31" s="13" t="s">
        <v>26</v>
      </c>
      <c r="B31" s="7"/>
      <c r="C31" s="10">
        <f t="shared" ref="C31:N31" si="9">SUM(C32:C33)</f>
        <v>51812</v>
      </c>
      <c r="D31" s="10">
        <f t="shared" si="9"/>
        <v>6322</v>
      </c>
      <c r="E31" s="10">
        <f t="shared" si="9"/>
        <v>4103</v>
      </c>
      <c r="F31" s="10">
        <f t="shared" si="9"/>
        <v>0</v>
      </c>
      <c r="G31" s="10">
        <f t="shared" si="9"/>
        <v>41387</v>
      </c>
      <c r="H31" s="10">
        <f t="shared" si="9"/>
        <v>32532</v>
      </c>
      <c r="I31" s="10">
        <f t="shared" si="9"/>
        <v>8855</v>
      </c>
      <c r="J31" s="10">
        <f t="shared" si="9"/>
        <v>30460</v>
      </c>
      <c r="K31" s="10">
        <f t="shared" si="9"/>
        <v>30242</v>
      </c>
      <c r="L31" s="10">
        <f t="shared" si="9"/>
        <v>185</v>
      </c>
      <c r="M31" s="10">
        <f t="shared" si="9"/>
        <v>2326</v>
      </c>
      <c r="N31" s="11">
        <f t="shared" si="9"/>
        <v>469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7"/>
      <c r="B32" s="7" t="s">
        <v>20</v>
      </c>
      <c r="C32" s="10">
        <v>29034</v>
      </c>
      <c r="D32" s="10">
        <v>5130</v>
      </c>
      <c r="E32" s="10">
        <v>3225</v>
      </c>
      <c r="F32" s="10">
        <v>0</v>
      </c>
      <c r="G32" s="10">
        <v>20679</v>
      </c>
      <c r="H32" s="10">
        <v>16431</v>
      </c>
      <c r="I32" s="10">
        <v>4248</v>
      </c>
      <c r="J32" s="10">
        <v>15456</v>
      </c>
      <c r="K32" s="10">
        <v>15311</v>
      </c>
      <c r="L32" s="10">
        <v>185</v>
      </c>
      <c r="M32" s="12">
        <v>2326</v>
      </c>
      <c r="N32" s="11">
        <v>39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21</v>
      </c>
      <c r="C33" s="10">
        <v>22778</v>
      </c>
      <c r="D33" s="10">
        <v>1192</v>
      </c>
      <c r="E33" s="10">
        <v>878</v>
      </c>
      <c r="F33" s="10">
        <v>0</v>
      </c>
      <c r="G33" s="10">
        <v>20708</v>
      </c>
      <c r="H33" s="10">
        <v>16101</v>
      </c>
      <c r="I33" s="10">
        <v>4607</v>
      </c>
      <c r="J33" s="10">
        <v>15004</v>
      </c>
      <c r="K33" s="10">
        <v>14931</v>
      </c>
      <c r="L33" s="10">
        <v>0</v>
      </c>
      <c r="M33" s="10">
        <v>0</v>
      </c>
      <c r="N33" s="11">
        <v>430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1" t="s">
        <v>49</v>
      </c>
      <c r="B35" s="7"/>
      <c r="C35" s="10">
        <f t="shared" ref="C35:N35" si="10">SUM(C36:C37)</f>
        <v>68503.507429999998</v>
      </c>
      <c r="D35" s="10">
        <f t="shared" si="10"/>
        <v>2427.34</v>
      </c>
      <c r="E35" s="10">
        <f t="shared" si="10"/>
        <v>7877.34</v>
      </c>
      <c r="F35" s="10">
        <f t="shared" si="10"/>
        <v>471.95</v>
      </c>
      <c r="G35" s="10">
        <f t="shared" si="10"/>
        <v>57726.877430000008</v>
      </c>
      <c r="H35" s="10">
        <f t="shared" si="10"/>
        <v>45931.708029999994</v>
      </c>
      <c r="I35" s="10">
        <f t="shared" si="10"/>
        <v>11930.1702</v>
      </c>
      <c r="J35" s="10">
        <f t="shared" si="10"/>
        <v>43900.460399999996</v>
      </c>
      <c r="K35" s="10">
        <f t="shared" si="10"/>
        <v>41254.524530000002</v>
      </c>
      <c r="L35" s="10">
        <f t="shared" si="10"/>
        <v>1745.67</v>
      </c>
      <c r="M35" s="10">
        <f t="shared" si="10"/>
        <v>0</v>
      </c>
      <c r="N35" s="11">
        <f t="shared" si="10"/>
        <v>276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">
      <c r="A36" s="7"/>
      <c r="B36" s="7" t="s">
        <v>20</v>
      </c>
      <c r="C36" s="10">
        <v>29130.59</v>
      </c>
      <c r="D36" s="10">
        <v>941.96</v>
      </c>
      <c r="E36" s="10">
        <v>6605.68</v>
      </c>
      <c r="F36" s="10">
        <v>231</v>
      </c>
      <c r="G36" s="10">
        <v>21351.95</v>
      </c>
      <c r="H36" s="10">
        <v>19212.939999999999</v>
      </c>
      <c r="I36" s="10">
        <v>2139.0100000000002</v>
      </c>
      <c r="J36" s="10">
        <v>18725.169999999998</v>
      </c>
      <c r="K36" s="10">
        <v>17668.740000000002</v>
      </c>
      <c r="L36" s="10">
        <v>548.16999999999996</v>
      </c>
      <c r="M36" s="10">
        <v>0</v>
      </c>
      <c r="N36" s="11">
        <v>12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21</v>
      </c>
      <c r="C37" s="10">
        <v>39372.917430000001</v>
      </c>
      <c r="D37" s="10">
        <v>1485.38</v>
      </c>
      <c r="E37" s="10">
        <v>1271.6600000000001</v>
      </c>
      <c r="F37" s="10">
        <v>240.95</v>
      </c>
      <c r="G37" s="10">
        <v>36374.927430000003</v>
      </c>
      <c r="H37" s="10">
        <v>26718.768029999999</v>
      </c>
      <c r="I37" s="10">
        <v>9791.1602000000003</v>
      </c>
      <c r="J37" s="10">
        <v>25175.290400000002</v>
      </c>
      <c r="K37" s="10">
        <v>23585.784530000001</v>
      </c>
      <c r="L37" s="10">
        <v>1197.5</v>
      </c>
      <c r="M37" s="10">
        <v>0</v>
      </c>
      <c r="N37" s="11">
        <v>264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5">
      <c r="A39" s="13" t="s">
        <v>28</v>
      </c>
      <c r="B39" s="7"/>
      <c r="C39" s="10">
        <f t="shared" ref="C39:N39" si="11">SUM(C40:C41)</f>
        <v>98629.09</v>
      </c>
      <c r="D39" s="10">
        <f t="shared" si="11"/>
        <v>90</v>
      </c>
      <c r="E39" s="10">
        <f t="shared" si="11"/>
        <v>22411</v>
      </c>
      <c r="F39" s="10">
        <f t="shared" si="11"/>
        <v>769.2</v>
      </c>
      <c r="G39" s="10">
        <f t="shared" si="11"/>
        <v>75358.89</v>
      </c>
      <c r="H39" s="10">
        <f t="shared" si="11"/>
        <v>63132.159</v>
      </c>
      <c r="I39" s="10">
        <f t="shared" si="11"/>
        <v>12226.731</v>
      </c>
      <c r="J39" s="10">
        <f t="shared" si="11"/>
        <v>51974.490000000005</v>
      </c>
      <c r="K39" s="10">
        <f t="shared" si="11"/>
        <v>52621.79</v>
      </c>
      <c r="L39" s="10">
        <f t="shared" si="11"/>
        <v>0</v>
      </c>
      <c r="M39" s="10">
        <f t="shared" si="11"/>
        <v>4047</v>
      </c>
      <c r="N39" s="11">
        <f t="shared" si="11"/>
        <v>871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">
      <c r="A40" s="7"/>
      <c r="B40" s="7" t="s">
        <v>20</v>
      </c>
      <c r="C40" s="10">
        <v>24016.05</v>
      </c>
      <c r="D40" s="10">
        <v>0</v>
      </c>
      <c r="E40" s="10">
        <v>0</v>
      </c>
      <c r="F40" s="10">
        <v>10</v>
      </c>
      <c r="G40" s="10">
        <v>24006.05</v>
      </c>
      <c r="H40" s="10">
        <v>21987.64</v>
      </c>
      <c r="I40" s="10">
        <v>2018.41</v>
      </c>
      <c r="J40" s="10">
        <v>17158.490000000002</v>
      </c>
      <c r="K40" s="10">
        <v>17892.79</v>
      </c>
      <c r="L40" s="10">
        <v>0</v>
      </c>
      <c r="M40" s="12">
        <v>1650</v>
      </c>
      <c r="N40" s="11">
        <v>17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21</v>
      </c>
      <c r="C41" s="10">
        <v>74613.039999999994</v>
      </c>
      <c r="D41" s="10">
        <v>90</v>
      </c>
      <c r="E41" s="10">
        <v>22411</v>
      </c>
      <c r="F41" s="10">
        <v>759.2</v>
      </c>
      <c r="G41" s="10">
        <v>51352.84</v>
      </c>
      <c r="H41" s="10">
        <v>41144.519</v>
      </c>
      <c r="I41" s="10">
        <v>10208.321</v>
      </c>
      <c r="J41" s="10">
        <v>34816</v>
      </c>
      <c r="K41" s="10">
        <v>34729</v>
      </c>
      <c r="L41" s="10">
        <v>0</v>
      </c>
      <c r="M41" s="12">
        <v>2397</v>
      </c>
      <c r="N41" s="11">
        <v>854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2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5">
      <c r="A43" s="13" t="s">
        <v>29</v>
      </c>
      <c r="B43" s="7"/>
      <c r="C43" s="10">
        <f t="shared" ref="C43:N43" si="12">SUM(C44:C45)</f>
        <v>92970.209999999992</v>
      </c>
      <c r="D43" s="10">
        <f t="shared" si="12"/>
        <v>5888.6100000000006</v>
      </c>
      <c r="E43" s="10">
        <f t="shared" si="12"/>
        <v>5415.6900000000005</v>
      </c>
      <c r="F43" s="10">
        <f t="shared" si="12"/>
        <v>1431</v>
      </c>
      <c r="G43" s="10">
        <f t="shared" si="12"/>
        <v>79992.91</v>
      </c>
      <c r="H43" s="10">
        <f t="shared" si="12"/>
        <v>70400.679999999993</v>
      </c>
      <c r="I43" s="10">
        <f t="shared" si="12"/>
        <v>9843.23</v>
      </c>
      <c r="J43" s="10">
        <f t="shared" si="12"/>
        <v>66502.150000000009</v>
      </c>
      <c r="K43" s="10">
        <f t="shared" si="12"/>
        <v>56449.82</v>
      </c>
      <c r="L43" s="10">
        <f t="shared" si="12"/>
        <v>11167.029999999999</v>
      </c>
      <c r="M43" s="10">
        <f t="shared" si="12"/>
        <v>0</v>
      </c>
      <c r="N43" s="11">
        <f t="shared" si="12"/>
        <v>795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">
      <c r="A44" s="7"/>
      <c r="B44" s="7" t="s">
        <v>20</v>
      </c>
      <c r="C44" s="10">
        <v>53935.08</v>
      </c>
      <c r="D44" s="10">
        <v>5004.63</v>
      </c>
      <c r="E44" s="10">
        <v>1821.13</v>
      </c>
      <c r="F44" s="10">
        <v>0</v>
      </c>
      <c r="G44" s="10">
        <v>47109.32</v>
      </c>
      <c r="H44" s="10">
        <v>44338.080000000002</v>
      </c>
      <c r="I44" s="10">
        <v>2721.24</v>
      </c>
      <c r="J44" s="10">
        <v>43360.91</v>
      </c>
      <c r="K44" s="10">
        <v>36271.49</v>
      </c>
      <c r="L44" s="10">
        <v>6923.73</v>
      </c>
      <c r="M44" s="12">
        <v>0</v>
      </c>
      <c r="N44" s="11">
        <v>13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21</v>
      </c>
      <c r="C45" s="10">
        <v>39035.129999999997</v>
      </c>
      <c r="D45" s="10">
        <v>883.98</v>
      </c>
      <c r="E45" s="10">
        <v>3594.56</v>
      </c>
      <c r="F45" s="10">
        <v>1431</v>
      </c>
      <c r="G45" s="10">
        <v>32883.589999999997</v>
      </c>
      <c r="H45" s="10">
        <v>26062.6</v>
      </c>
      <c r="I45" s="10">
        <v>7121.99</v>
      </c>
      <c r="J45" s="10">
        <v>23141.24</v>
      </c>
      <c r="K45" s="10">
        <v>20178.330000000002</v>
      </c>
      <c r="L45" s="10">
        <v>4243.3</v>
      </c>
      <c r="M45" s="10">
        <v>0</v>
      </c>
      <c r="N45" s="11">
        <v>782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1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5">
      <c r="A47" s="13" t="s">
        <v>30</v>
      </c>
      <c r="B47" s="7"/>
      <c r="C47" s="10">
        <f t="shared" ref="C47:N47" si="13">SUM(C48:C50)</f>
        <v>43720.99</v>
      </c>
      <c r="D47" s="10">
        <f t="shared" si="13"/>
        <v>2340.85</v>
      </c>
      <c r="E47" s="10">
        <f t="shared" si="13"/>
        <v>2248</v>
      </c>
      <c r="F47" s="10">
        <f t="shared" si="13"/>
        <v>1880</v>
      </c>
      <c r="G47" s="10">
        <f t="shared" si="13"/>
        <v>37948.14</v>
      </c>
      <c r="H47" s="10">
        <f t="shared" si="13"/>
        <v>32070.690000000002</v>
      </c>
      <c r="I47" s="10">
        <f t="shared" si="13"/>
        <v>5171.45</v>
      </c>
      <c r="J47" s="10">
        <f t="shared" si="13"/>
        <v>28270.194800000001</v>
      </c>
      <c r="K47" s="10">
        <f t="shared" si="13"/>
        <v>28381.772100000002</v>
      </c>
      <c r="L47" s="10">
        <f t="shared" si="13"/>
        <v>3055</v>
      </c>
      <c r="M47" s="10">
        <f t="shared" si="13"/>
        <v>2776.41</v>
      </c>
      <c r="N47" s="11">
        <f t="shared" si="13"/>
        <v>469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">
      <c r="A48" s="7"/>
      <c r="B48" s="7" t="s">
        <v>20</v>
      </c>
      <c r="C48" s="10">
        <v>12210.99</v>
      </c>
      <c r="D48" s="10">
        <v>477.85</v>
      </c>
      <c r="E48" s="10">
        <v>56</v>
      </c>
      <c r="F48" s="10">
        <v>772</v>
      </c>
      <c r="G48" s="10">
        <v>11601.14</v>
      </c>
      <c r="H48" s="10">
        <v>8681.69</v>
      </c>
      <c r="I48" s="10">
        <v>2223.4499999999998</v>
      </c>
      <c r="J48" s="10">
        <v>6737.1948000000002</v>
      </c>
      <c r="K48" s="10">
        <v>7755.2721000000001</v>
      </c>
      <c r="L48" s="10">
        <v>0</v>
      </c>
      <c r="M48" s="12">
        <v>2776.41</v>
      </c>
      <c r="N48" s="11">
        <v>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21</v>
      </c>
      <c r="C49" s="10">
        <v>31428</v>
      </c>
      <c r="D49" s="10">
        <v>1863</v>
      </c>
      <c r="E49" s="10">
        <v>2192</v>
      </c>
      <c r="F49" s="10">
        <v>1026</v>
      </c>
      <c r="G49" s="10">
        <v>26347</v>
      </c>
      <c r="H49" s="10">
        <v>23389</v>
      </c>
      <c r="I49" s="10">
        <v>2948</v>
      </c>
      <c r="J49" s="10">
        <v>21533</v>
      </c>
      <c r="K49" s="10">
        <v>20626.5</v>
      </c>
      <c r="L49" s="10">
        <v>3055</v>
      </c>
      <c r="M49" s="12">
        <v>0</v>
      </c>
      <c r="N49" s="11">
        <v>465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60</v>
      </c>
      <c r="C50" s="10">
        <v>82</v>
      </c>
      <c r="D50" s="10">
        <v>0</v>
      </c>
      <c r="E50" s="10">
        <v>0</v>
      </c>
      <c r="F50" s="10">
        <v>82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1">
        <v>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5">
      <c r="A52" s="13" t="s">
        <v>31</v>
      </c>
      <c r="B52" s="7"/>
      <c r="C52" s="10">
        <f t="shared" ref="C52:N52" si="14">SUM(C53:C56)</f>
        <v>64450.9</v>
      </c>
      <c r="D52" s="10">
        <f t="shared" si="14"/>
        <v>220</v>
      </c>
      <c r="E52" s="10">
        <f t="shared" si="14"/>
        <v>528</v>
      </c>
      <c r="F52" s="10">
        <f t="shared" si="14"/>
        <v>1428</v>
      </c>
      <c r="G52" s="10">
        <f t="shared" si="14"/>
        <v>62833.9</v>
      </c>
      <c r="H52" s="10">
        <f t="shared" si="14"/>
        <v>44543.25</v>
      </c>
      <c r="I52" s="10">
        <f t="shared" si="14"/>
        <v>18108.650000000001</v>
      </c>
      <c r="J52" s="10">
        <f t="shared" si="14"/>
        <v>41864.25</v>
      </c>
      <c r="K52" s="10">
        <f t="shared" si="14"/>
        <v>42361.74</v>
      </c>
      <c r="L52" s="10">
        <f t="shared" si="14"/>
        <v>0</v>
      </c>
      <c r="M52" s="10">
        <f t="shared" si="14"/>
        <v>0</v>
      </c>
      <c r="N52" s="11">
        <f t="shared" si="14"/>
        <v>498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20</v>
      </c>
      <c r="C53" s="10">
        <v>22287</v>
      </c>
      <c r="D53" s="10">
        <v>0</v>
      </c>
      <c r="E53" s="10">
        <v>0</v>
      </c>
      <c r="F53" s="10">
        <v>272</v>
      </c>
      <c r="G53" s="10">
        <v>22287</v>
      </c>
      <c r="H53" s="10">
        <v>20138</v>
      </c>
      <c r="I53" s="10">
        <v>2164</v>
      </c>
      <c r="J53" s="10">
        <v>18814</v>
      </c>
      <c r="K53" s="10">
        <v>19058.71</v>
      </c>
      <c r="L53" s="10">
        <v>0</v>
      </c>
      <c r="M53" s="12">
        <v>0</v>
      </c>
      <c r="N53" s="11">
        <v>19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21</v>
      </c>
      <c r="C54" s="10">
        <v>38417.9</v>
      </c>
      <c r="D54" s="10">
        <v>220</v>
      </c>
      <c r="E54" s="10">
        <v>528</v>
      </c>
      <c r="F54" s="10">
        <v>170</v>
      </c>
      <c r="G54" s="10">
        <v>37655.9</v>
      </c>
      <c r="H54" s="10">
        <v>24372.25</v>
      </c>
      <c r="I54" s="10">
        <v>13166.65</v>
      </c>
      <c r="J54" s="10">
        <v>23027.25</v>
      </c>
      <c r="K54" s="10">
        <v>23265.03</v>
      </c>
      <c r="L54" s="10">
        <v>0</v>
      </c>
      <c r="M54" s="12">
        <v>0</v>
      </c>
      <c r="N54" s="11">
        <v>474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 t="s">
        <v>59</v>
      </c>
      <c r="C55" s="10">
        <v>3590</v>
      </c>
      <c r="D55" s="10">
        <v>0</v>
      </c>
      <c r="E55" s="10">
        <v>0</v>
      </c>
      <c r="F55" s="10">
        <v>830</v>
      </c>
      <c r="G55" s="10">
        <v>2760</v>
      </c>
      <c r="H55" s="10">
        <v>33</v>
      </c>
      <c r="I55" s="10">
        <v>2727</v>
      </c>
      <c r="J55" s="10">
        <v>23</v>
      </c>
      <c r="K55" s="10">
        <v>33</v>
      </c>
      <c r="L55" s="10">
        <v>0</v>
      </c>
      <c r="M55" s="12">
        <v>0</v>
      </c>
      <c r="N55" s="11">
        <v>5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">
      <c r="A56" s="7"/>
      <c r="B56" s="7" t="s">
        <v>60</v>
      </c>
      <c r="C56" s="10">
        <v>156</v>
      </c>
      <c r="D56" s="10">
        <v>0</v>
      </c>
      <c r="E56" s="10">
        <v>0</v>
      </c>
      <c r="F56" s="10">
        <v>156</v>
      </c>
      <c r="G56" s="10">
        <v>131</v>
      </c>
      <c r="H56" s="10">
        <v>0</v>
      </c>
      <c r="I56" s="10">
        <v>51</v>
      </c>
      <c r="J56" s="10">
        <v>0</v>
      </c>
      <c r="K56" s="10">
        <v>5</v>
      </c>
      <c r="L56" s="10">
        <v>0</v>
      </c>
      <c r="M56" s="12">
        <v>0</v>
      </c>
      <c r="N56" s="1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2"/>
      <c r="N57" s="11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5">
      <c r="A58" s="13" t="s">
        <v>32</v>
      </c>
      <c r="B58" s="7"/>
      <c r="C58" s="10">
        <f t="shared" ref="C58:N58" si="15">SUM(C59:C61)</f>
        <v>49974.444000000003</v>
      </c>
      <c r="D58" s="10">
        <f t="shared" si="15"/>
        <v>2258.1351</v>
      </c>
      <c r="E58" s="10">
        <f t="shared" si="15"/>
        <v>974.35239999999999</v>
      </c>
      <c r="F58" s="10">
        <f t="shared" si="15"/>
        <v>6108.95</v>
      </c>
      <c r="G58" s="10">
        <f t="shared" si="15"/>
        <v>40633.324000000001</v>
      </c>
      <c r="H58" s="10">
        <f t="shared" si="15"/>
        <v>29453.214</v>
      </c>
      <c r="I58" s="10">
        <f t="shared" si="15"/>
        <v>11180.11</v>
      </c>
      <c r="J58" s="10">
        <f t="shared" si="15"/>
        <v>28395.523999999998</v>
      </c>
      <c r="K58" s="10">
        <f t="shared" si="15"/>
        <v>29025.353999999999</v>
      </c>
      <c r="L58" s="10">
        <f t="shared" si="15"/>
        <v>200</v>
      </c>
      <c r="M58" s="10">
        <f t="shared" si="15"/>
        <v>10200</v>
      </c>
      <c r="N58" s="11">
        <f t="shared" si="15"/>
        <v>397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 t="s">
        <v>20</v>
      </c>
      <c r="C59" s="10">
        <v>16407.594000000001</v>
      </c>
      <c r="D59" s="10">
        <v>143.13509999999999</v>
      </c>
      <c r="E59" s="10">
        <v>426.35239999999999</v>
      </c>
      <c r="F59" s="10">
        <v>2</v>
      </c>
      <c r="G59" s="10">
        <v>15836.424000000001</v>
      </c>
      <c r="H59" s="10">
        <v>13480.664000000001</v>
      </c>
      <c r="I59" s="10">
        <v>2355.7600000000002</v>
      </c>
      <c r="J59" s="10">
        <v>13463.214</v>
      </c>
      <c r="K59" s="10">
        <v>14796.343999999999</v>
      </c>
      <c r="L59" s="10">
        <v>0</v>
      </c>
      <c r="M59" s="12">
        <v>5900</v>
      </c>
      <c r="N59" s="11">
        <v>4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">
      <c r="A60" s="7"/>
      <c r="B60" s="7" t="s">
        <v>21</v>
      </c>
      <c r="C60" s="10">
        <v>30924.85</v>
      </c>
      <c r="D60" s="10">
        <v>2115</v>
      </c>
      <c r="E60" s="10">
        <v>548</v>
      </c>
      <c r="F60" s="10">
        <v>3534.95</v>
      </c>
      <c r="G60" s="10">
        <v>24726.9</v>
      </c>
      <c r="H60" s="10">
        <v>15902.55</v>
      </c>
      <c r="I60" s="10">
        <v>8824.35</v>
      </c>
      <c r="J60" s="10">
        <v>14862.31</v>
      </c>
      <c r="K60" s="10">
        <v>14159.01</v>
      </c>
      <c r="L60" s="10">
        <v>200</v>
      </c>
      <c r="M60" s="12">
        <v>4300</v>
      </c>
      <c r="N60" s="11">
        <v>393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59</v>
      </c>
      <c r="C61" s="10">
        <v>2642</v>
      </c>
      <c r="D61" s="10">
        <v>0</v>
      </c>
      <c r="E61" s="10">
        <v>0</v>
      </c>
      <c r="F61" s="10">
        <v>2572</v>
      </c>
      <c r="G61" s="10">
        <v>70</v>
      </c>
      <c r="H61" s="10">
        <v>70</v>
      </c>
      <c r="I61" s="10"/>
      <c r="J61" s="10">
        <v>70</v>
      </c>
      <c r="K61" s="10">
        <v>70</v>
      </c>
      <c r="L61" s="10">
        <v>0</v>
      </c>
      <c r="M61" s="12">
        <v>0</v>
      </c>
      <c r="N61" s="11"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1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5">
      <c r="A63" s="13" t="s">
        <v>33</v>
      </c>
      <c r="B63" s="7"/>
      <c r="C63" s="10">
        <f t="shared" ref="C63:N63" si="16">SUM(C64:C67)</f>
        <v>75169.87</v>
      </c>
      <c r="D63" s="10">
        <f t="shared" si="16"/>
        <v>4253.3999999999996</v>
      </c>
      <c r="E63" s="10">
        <f t="shared" si="16"/>
        <v>3468.68</v>
      </c>
      <c r="F63" s="10">
        <f t="shared" si="16"/>
        <v>4180</v>
      </c>
      <c r="G63" s="10">
        <f t="shared" si="16"/>
        <v>63267.79</v>
      </c>
      <c r="H63" s="10">
        <f t="shared" si="16"/>
        <v>44087.86</v>
      </c>
      <c r="I63" s="10">
        <f t="shared" si="16"/>
        <v>19179.93</v>
      </c>
      <c r="J63" s="10">
        <f t="shared" si="16"/>
        <v>38389.35</v>
      </c>
      <c r="K63" s="10">
        <f t="shared" si="16"/>
        <v>39330.6</v>
      </c>
      <c r="L63" s="10">
        <f t="shared" si="16"/>
        <v>2795.38</v>
      </c>
      <c r="M63" s="10">
        <f t="shared" si="16"/>
        <v>2000</v>
      </c>
      <c r="N63" s="11">
        <f t="shared" si="16"/>
        <v>290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">
      <c r="A64" s="7"/>
      <c r="B64" s="7" t="s">
        <v>20</v>
      </c>
      <c r="C64" s="10">
        <v>37964.82</v>
      </c>
      <c r="D64" s="10">
        <v>3366.4</v>
      </c>
      <c r="E64" s="10">
        <v>2234.6799999999998</v>
      </c>
      <c r="F64" s="10">
        <v>872</v>
      </c>
      <c r="G64" s="10">
        <v>31491.74</v>
      </c>
      <c r="H64" s="10">
        <v>24075.86</v>
      </c>
      <c r="I64" s="10">
        <v>7415.88</v>
      </c>
      <c r="J64" s="10">
        <v>22565.35</v>
      </c>
      <c r="K64" s="10">
        <v>21476.35</v>
      </c>
      <c r="L64" s="10">
        <v>1479.38</v>
      </c>
      <c r="M64" s="12">
        <v>2000</v>
      </c>
      <c r="N64" s="11">
        <v>10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21</v>
      </c>
      <c r="C65" s="10">
        <v>33337.050000000003</v>
      </c>
      <c r="D65" s="10">
        <v>887</v>
      </c>
      <c r="E65" s="10">
        <v>1234</v>
      </c>
      <c r="F65" s="10">
        <v>517</v>
      </c>
      <c r="G65" s="10">
        <v>30699.05</v>
      </c>
      <c r="H65" s="10">
        <v>19772</v>
      </c>
      <c r="I65" s="10">
        <v>10927.05</v>
      </c>
      <c r="J65" s="10">
        <v>15725</v>
      </c>
      <c r="K65" s="10">
        <v>17771.25</v>
      </c>
      <c r="L65" s="10">
        <v>1316</v>
      </c>
      <c r="M65" s="10">
        <v>0</v>
      </c>
      <c r="N65" s="11">
        <v>249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59</v>
      </c>
      <c r="C66" s="10">
        <v>1723</v>
      </c>
      <c r="D66" s="10">
        <v>0</v>
      </c>
      <c r="E66" s="10">
        <v>0</v>
      </c>
      <c r="F66" s="10">
        <v>1176</v>
      </c>
      <c r="G66" s="10">
        <v>547</v>
      </c>
      <c r="H66" s="10">
        <v>99</v>
      </c>
      <c r="I66" s="10">
        <v>448</v>
      </c>
      <c r="J66" s="10">
        <v>99</v>
      </c>
      <c r="K66" s="10">
        <v>83</v>
      </c>
      <c r="L66" s="10">
        <v>0</v>
      </c>
      <c r="M66" s="10">
        <v>0</v>
      </c>
      <c r="N66" s="11">
        <v>1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 t="s">
        <v>60</v>
      </c>
      <c r="C67" s="10">
        <v>2145</v>
      </c>
      <c r="D67" s="10">
        <v>0</v>
      </c>
      <c r="E67" s="10">
        <v>0</v>
      </c>
      <c r="F67" s="10">
        <v>1615</v>
      </c>
      <c r="G67" s="10">
        <v>530</v>
      </c>
      <c r="H67" s="10">
        <v>141</v>
      </c>
      <c r="I67" s="10">
        <v>389</v>
      </c>
      <c r="J67" s="10">
        <v>0</v>
      </c>
      <c r="K67" s="10">
        <v>0</v>
      </c>
      <c r="L67" s="10">
        <v>0</v>
      </c>
      <c r="M67" s="10">
        <v>0</v>
      </c>
      <c r="N67" s="11">
        <v>30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">
      <c r="A68" s="7"/>
      <c r="B68" s="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2"/>
      <c r="N68" s="11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5">
      <c r="A69" s="13" t="s">
        <v>34</v>
      </c>
      <c r="B69" s="7"/>
      <c r="C69" s="10">
        <f t="shared" ref="C69:N69" si="17">SUM(C70:C71)</f>
        <v>68181.31</v>
      </c>
      <c r="D69" s="10">
        <f t="shared" si="17"/>
        <v>1993.31</v>
      </c>
      <c r="E69" s="10">
        <f t="shared" si="17"/>
        <v>313.69</v>
      </c>
      <c r="F69" s="10">
        <f t="shared" si="17"/>
        <v>3455.33</v>
      </c>
      <c r="G69" s="10">
        <f t="shared" si="17"/>
        <v>62418.98</v>
      </c>
      <c r="H69" s="10">
        <f t="shared" si="17"/>
        <v>49609.919999999998</v>
      </c>
      <c r="I69" s="10">
        <f t="shared" si="17"/>
        <v>12809.060000000001</v>
      </c>
      <c r="J69" s="10">
        <f t="shared" si="17"/>
        <v>48178.85</v>
      </c>
      <c r="K69" s="10">
        <f t="shared" si="17"/>
        <v>44475.869999999995</v>
      </c>
      <c r="L69" s="10">
        <f t="shared" si="17"/>
        <v>0</v>
      </c>
      <c r="M69" s="10">
        <f t="shared" si="17"/>
        <v>8127.5</v>
      </c>
      <c r="N69" s="11">
        <f t="shared" si="17"/>
        <v>149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20</v>
      </c>
      <c r="C70" s="10">
        <v>38567.980000000003</v>
      </c>
      <c r="D70" s="10">
        <v>1963.31</v>
      </c>
      <c r="E70" s="10">
        <v>313.69</v>
      </c>
      <c r="F70" s="10">
        <v>106</v>
      </c>
      <c r="G70" s="10">
        <v>36184.980000000003</v>
      </c>
      <c r="H70" s="10">
        <v>28771.919999999998</v>
      </c>
      <c r="I70" s="10">
        <v>7413.06</v>
      </c>
      <c r="J70" s="10">
        <v>26726.85</v>
      </c>
      <c r="K70" s="10">
        <v>23221.87</v>
      </c>
      <c r="L70" s="10">
        <v>0</v>
      </c>
      <c r="M70" s="12">
        <v>7451.5</v>
      </c>
      <c r="N70" s="11">
        <v>9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 t="s">
        <v>21</v>
      </c>
      <c r="C71" s="10">
        <v>29613.33</v>
      </c>
      <c r="D71" s="10">
        <v>30</v>
      </c>
      <c r="E71" s="10">
        <v>0</v>
      </c>
      <c r="F71" s="10">
        <v>3349.33</v>
      </c>
      <c r="G71" s="10">
        <v>26234</v>
      </c>
      <c r="H71" s="10">
        <v>20838</v>
      </c>
      <c r="I71" s="10">
        <v>5396</v>
      </c>
      <c r="J71" s="10">
        <v>21452</v>
      </c>
      <c r="K71" s="10">
        <v>21254</v>
      </c>
      <c r="L71" s="10">
        <v>0</v>
      </c>
      <c r="M71" s="12">
        <v>676</v>
      </c>
      <c r="N71" s="11">
        <v>140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7"/>
      <c r="B72" s="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2"/>
      <c r="N72" s="11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5">
      <c r="A73" s="13" t="s">
        <v>35</v>
      </c>
      <c r="B73" s="7"/>
      <c r="C73" s="10">
        <f t="shared" ref="C73:N73" si="18">SUM(C74:C75)</f>
        <v>140978.5</v>
      </c>
      <c r="D73" s="10">
        <f t="shared" si="18"/>
        <v>5448.02</v>
      </c>
      <c r="E73" s="10">
        <f t="shared" si="18"/>
        <v>3854.39</v>
      </c>
      <c r="F73" s="10">
        <f t="shared" si="18"/>
        <v>1340</v>
      </c>
      <c r="G73" s="10">
        <f t="shared" si="18"/>
        <v>130336.09</v>
      </c>
      <c r="H73" s="10">
        <f t="shared" si="18"/>
        <v>115169.36</v>
      </c>
      <c r="I73" s="10">
        <f t="shared" si="18"/>
        <v>15166.73</v>
      </c>
      <c r="J73" s="10">
        <f t="shared" si="18"/>
        <v>107596.34</v>
      </c>
      <c r="K73" s="10">
        <f t="shared" si="18"/>
        <v>103782.11</v>
      </c>
      <c r="L73" s="10">
        <f t="shared" si="18"/>
        <v>7393.92</v>
      </c>
      <c r="M73" s="10">
        <f t="shared" si="18"/>
        <v>0</v>
      </c>
      <c r="N73" s="11">
        <f t="shared" si="18"/>
        <v>358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 t="s">
        <v>20</v>
      </c>
      <c r="C74" s="10">
        <v>91489.27</v>
      </c>
      <c r="D74" s="10">
        <v>4531.93</v>
      </c>
      <c r="E74" s="10">
        <v>1578.54</v>
      </c>
      <c r="F74" s="10">
        <v>180</v>
      </c>
      <c r="G74" s="10">
        <v>85198.8</v>
      </c>
      <c r="H74" s="10">
        <v>76967.86</v>
      </c>
      <c r="I74" s="10">
        <v>8230.94</v>
      </c>
      <c r="J74" s="10">
        <v>72972.12</v>
      </c>
      <c r="K74" s="10">
        <v>70195.33</v>
      </c>
      <c r="L74" s="10">
        <v>6595.13</v>
      </c>
      <c r="M74" s="10">
        <v>0</v>
      </c>
      <c r="N74" s="11">
        <v>19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">
      <c r="A75" s="7"/>
      <c r="B75" s="7" t="s">
        <v>21</v>
      </c>
      <c r="C75" s="10">
        <v>49489.23</v>
      </c>
      <c r="D75" s="10">
        <v>916.09</v>
      </c>
      <c r="E75" s="10">
        <v>2275.85</v>
      </c>
      <c r="F75" s="10">
        <v>1160</v>
      </c>
      <c r="G75" s="10">
        <v>45137.29</v>
      </c>
      <c r="H75" s="10">
        <v>38201.5</v>
      </c>
      <c r="I75" s="10">
        <v>6935.79</v>
      </c>
      <c r="J75" s="10">
        <v>34624.22</v>
      </c>
      <c r="K75" s="10">
        <v>33586.78</v>
      </c>
      <c r="L75" s="10">
        <v>798.79</v>
      </c>
      <c r="M75" s="12">
        <v>0</v>
      </c>
      <c r="N75" s="11">
        <v>339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7"/>
      <c r="B76" s="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1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5">
      <c r="A77" s="13" t="s">
        <v>36</v>
      </c>
      <c r="B77" s="7"/>
      <c r="C77" s="10">
        <f t="shared" ref="C77:N77" si="19">SUM(C78:C80)</f>
        <v>60355.7</v>
      </c>
      <c r="D77" s="10">
        <f t="shared" si="19"/>
        <v>1167.1399999999999</v>
      </c>
      <c r="E77" s="10">
        <f t="shared" si="19"/>
        <v>3779.28</v>
      </c>
      <c r="F77" s="10">
        <f t="shared" si="19"/>
        <v>1491</v>
      </c>
      <c r="G77" s="10">
        <f t="shared" si="19"/>
        <v>49636.42</v>
      </c>
      <c r="H77" s="10">
        <f t="shared" si="19"/>
        <v>35524.160000000003</v>
      </c>
      <c r="I77" s="10">
        <f t="shared" si="19"/>
        <v>14112.26</v>
      </c>
      <c r="J77" s="10">
        <f t="shared" si="19"/>
        <v>31722.13</v>
      </c>
      <c r="K77" s="10">
        <f t="shared" si="19"/>
        <v>29059.22</v>
      </c>
      <c r="L77" s="10">
        <f t="shared" si="19"/>
        <v>0</v>
      </c>
      <c r="M77" s="10">
        <f t="shared" si="19"/>
        <v>104.33</v>
      </c>
      <c r="N77" s="11">
        <f t="shared" si="19"/>
        <v>237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7"/>
      <c r="B78" s="7" t="s">
        <v>20</v>
      </c>
      <c r="C78" s="10">
        <v>32029.7</v>
      </c>
      <c r="D78" s="10">
        <v>733.14</v>
      </c>
      <c r="E78" s="10">
        <v>3184.78</v>
      </c>
      <c r="F78" s="10">
        <v>182</v>
      </c>
      <c r="G78" s="10">
        <v>28028.92</v>
      </c>
      <c r="H78" s="10">
        <v>22668.16</v>
      </c>
      <c r="I78" s="10">
        <v>5360.76</v>
      </c>
      <c r="J78" s="10">
        <v>20251.13</v>
      </c>
      <c r="K78" s="10">
        <v>20044.22</v>
      </c>
      <c r="L78" s="10">
        <v>0</v>
      </c>
      <c r="M78" s="12">
        <v>104.33</v>
      </c>
      <c r="N78" s="11">
        <v>8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7"/>
      <c r="B79" s="7" t="s">
        <v>21</v>
      </c>
      <c r="C79" s="10">
        <v>25012</v>
      </c>
      <c r="D79" s="10">
        <v>434</v>
      </c>
      <c r="E79" s="10">
        <v>594.5</v>
      </c>
      <c r="F79" s="10">
        <v>140</v>
      </c>
      <c r="G79" s="10">
        <v>21607.5</v>
      </c>
      <c r="H79" s="10">
        <v>12856</v>
      </c>
      <c r="I79" s="10">
        <v>8751.5</v>
      </c>
      <c r="J79" s="10">
        <v>11471</v>
      </c>
      <c r="K79" s="10">
        <v>9015</v>
      </c>
      <c r="L79" s="10">
        <v>0</v>
      </c>
      <c r="M79" s="10">
        <v>0</v>
      </c>
      <c r="N79" s="11">
        <v>203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7"/>
      <c r="B80" s="7" t="s">
        <v>60</v>
      </c>
      <c r="C80" s="10">
        <v>3314</v>
      </c>
      <c r="D80" s="10">
        <v>0</v>
      </c>
      <c r="E80" s="10">
        <v>0</v>
      </c>
      <c r="F80" s="10">
        <v>1169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v>26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/>
      <c r="B81" s="7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6.5" customHeight="1" x14ac:dyDescent="0.2">
      <c r="A82" s="1" t="s">
        <v>37</v>
      </c>
      <c r="B82" s="7"/>
      <c r="C82" s="10">
        <f t="shared" ref="C82:N82" si="20">SUM(C83:C84)</f>
        <v>100390.77</v>
      </c>
      <c r="D82" s="10">
        <f t="shared" si="20"/>
        <v>5893.5429999999997</v>
      </c>
      <c r="E82" s="10">
        <f t="shared" si="20"/>
        <v>7544.0519999999997</v>
      </c>
      <c r="F82" s="10">
        <f t="shared" si="20"/>
        <v>66</v>
      </c>
      <c r="G82" s="10">
        <f t="shared" si="20"/>
        <v>86887.187000000005</v>
      </c>
      <c r="H82" s="10">
        <f t="shared" si="20"/>
        <v>86377.183000000005</v>
      </c>
      <c r="I82" s="10">
        <f t="shared" si="20"/>
        <v>510.01</v>
      </c>
      <c r="J82" s="10">
        <f t="shared" si="20"/>
        <v>83952.317999999999</v>
      </c>
      <c r="K82" s="10">
        <f t="shared" si="20"/>
        <v>83502.841</v>
      </c>
      <c r="L82" s="10">
        <f t="shared" si="20"/>
        <v>0</v>
      </c>
      <c r="M82" s="10">
        <f t="shared" si="20"/>
        <v>33336.36</v>
      </c>
      <c r="N82" s="11">
        <f t="shared" si="20"/>
        <v>3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6.5" customHeight="1" x14ac:dyDescent="0.2">
      <c r="A83" s="1"/>
      <c r="B83" s="7" t="s">
        <v>20</v>
      </c>
      <c r="C83" s="10">
        <v>100390.77</v>
      </c>
      <c r="D83" s="10">
        <v>5893.5429999999997</v>
      </c>
      <c r="E83" s="10">
        <v>7544.0519999999997</v>
      </c>
      <c r="F83" s="10">
        <v>66</v>
      </c>
      <c r="G83" s="10">
        <v>86887.187000000005</v>
      </c>
      <c r="H83" s="10">
        <v>86377.183000000005</v>
      </c>
      <c r="I83" s="10">
        <v>510.01</v>
      </c>
      <c r="J83" s="10">
        <v>83952.317999999999</v>
      </c>
      <c r="K83" s="10">
        <v>83502.841</v>
      </c>
      <c r="L83" s="10">
        <v>0</v>
      </c>
      <c r="M83" s="12">
        <v>33336.36</v>
      </c>
      <c r="N83" s="11">
        <v>3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6.5" customHeight="1" x14ac:dyDescent="0.2">
      <c r="A84" s="7"/>
      <c r="B84" s="7" t="s">
        <v>21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6.5" customHeight="1" x14ac:dyDescent="0.2">
      <c r="A85" s="7"/>
      <c r="B85" s="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2"/>
      <c r="N85" s="1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1" t="s">
        <v>38</v>
      </c>
      <c r="B86" s="7"/>
      <c r="C86" s="10">
        <f t="shared" ref="C86:N86" si="21">SUM(C87:C88)</f>
        <v>134534.16</v>
      </c>
      <c r="D86" s="10">
        <f t="shared" si="21"/>
        <v>2486.44</v>
      </c>
      <c r="E86" s="10">
        <f t="shared" si="21"/>
        <v>1509.22</v>
      </c>
      <c r="F86" s="10">
        <f t="shared" si="21"/>
        <v>210</v>
      </c>
      <c r="G86" s="10">
        <f t="shared" si="21"/>
        <v>130538.5</v>
      </c>
      <c r="H86" s="10">
        <f t="shared" si="21"/>
        <v>129039.02</v>
      </c>
      <c r="I86" s="10">
        <f t="shared" si="21"/>
        <v>1499.48</v>
      </c>
      <c r="J86" s="10">
        <f t="shared" si="21"/>
        <v>127449.49</v>
      </c>
      <c r="K86" s="10">
        <f t="shared" si="21"/>
        <v>115571.66</v>
      </c>
      <c r="L86" s="10">
        <f t="shared" si="21"/>
        <v>0</v>
      </c>
      <c r="M86" s="10">
        <f t="shared" si="21"/>
        <v>22391.59</v>
      </c>
      <c r="N86" s="11">
        <f t="shared" si="21"/>
        <v>19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6.5" customHeight="1" x14ac:dyDescent="0.2">
      <c r="A87" s="7"/>
      <c r="B87" s="7" t="s">
        <v>20</v>
      </c>
      <c r="C87" s="10">
        <v>134534.16</v>
      </c>
      <c r="D87" s="10">
        <v>2486.44</v>
      </c>
      <c r="E87" s="10">
        <v>1509.22</v>
      </c>
      <c r="F87" s="10">
        <v>210</v>
      </c>
      <c r="G87" s="10">
        <v>130538.5</v>
      </c>
      <c r="H87" s="10">
        <v>129039.02</v>
      </c>
      <c r="I87" s="10">
        <v>1499.48</v>
      </c>
      <c r="J87" s="10">
        <v>127449.49</v>
      </c>
      <c r="K87" s="10">
        <v>115571.66</v>
      </c>
      <c r="L87" s="10">
        <v>0</v>
      </c>
      <c r="M87" s="12">
        <v>22391.59</v>
      </c>
      <c r="N87" s="11">
        <v>19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6.5" customHeight="1" x14ac:dyDescent="0.2">
      <c r="A88" s="14"/>
      <c r="B88" s="14" t="s">
        <v>21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16" t="s">
        <v>39</v>
      </c>
      <c r="B89" s="7"/>
      <c r="C89" s="17"/>
      <c r="D89" s="17"/>
      <c r="E89" s="17"/>
      <c r="F89" s="17"/>
      <c r="G89" s="17"/>
      <c r="H89" s="17"/>
      <c r="I89" s="17"/>
      <c r="J89" s="18"/>
      <c r="K89" s="17"/>
      <c r="L89" s="17"/>
      <c r="M89" s="17"/>
      <c r="N89" s="19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20" t="s">
        <v>40</v>
      </c>
      <c r="B90" s="7"/>
      <c r="C90" s="19"/>
      <c r="D90" s="19"/>
      <c r="E90" s="19"/>
      <c r="F90" s="19"/>
      <c r="G90" s="21"/>
      <c r="H90" s="21"/>
      <c r="I90" s="21"/>
      <c r="J90" s="21"/>
      <c r="K90" s="19"/>
      <c r="L90" s="19"/>
      <c r="M90" s="19"/>
      <c r="N90" s="21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6.5" customHeight="1" x14ac:dyDescent="0.2">
      <c r="A91" s="7" t="s">
        <v>41</v>
      </c>
      <c r="B91" s="19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16.5" customHeight="1" x14ac:dyDescent="0.2">
      <c r="A92" s="7" t="s">
        <v>42</v>
      </c>
      <c r="B92" s="19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16.5" customHeight="1" x14ac:dyDescent="0.2">
      <c r="A93" s="7" t="s">
        <v>43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22"/>
    </row>
    <row r="94" spans="1:31" ht="16.5" customHeight="1" x14ac:dyDescent="0.2">
      <c r="A94" s="7" t="s">
        <v>44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22"/>
    </row>
    <row r="95" spans="1:31" ht="16.5" customHeight="1" x14ac:dyDescent="0.2">
      <c r="A95" s="7" t="s">
        <v>61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22"/>
    </row>
    <row r="96" spans="1:31" ht="16.5" customHeight="1" x14ac:dyDescent="0.2">
      <c r="A96" s="7" t="s">
        <v>62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22"/>
    </row>
    <row r="97" spans="1:31" ht="16.5" customHeight="1" x14ac:dyDescent="0.2">
      <c r="A97" s="23" t="s">
        <v>45</v>
      </c>
      <c r="B97" s="7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6.5" customHeight="1" x14ac:dyDescent="0.2">
      <c r="A98" s="7" t="s">
        <v>46</v>
      </c>
      <c r="B98" s="22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ht="16.5" customHeight="1" x14ac:dyDescent="0.2">
      <c r="A99" s="22"/>
      <c r="B99" s="22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ht="16.5" customHeight="1" x14ac:dyDescent="0.2">
      <c r="A100" s="22"/>
      <c r="B100" s="22"/>
      <c r="C100" s="22"/>
      <c r="D100" s="22"/>
      <c r="E100" s="22"/>
      <c r="F100" s="19"/>
      <c r="G100" s="19"/>
      <c r="H100" s="19"/>
      <c r="I100" s="19"/>
      <c r="J100" s="19"/>
      <c r="K100" s="19"/>
      <c r="L100" s="19"/>
      <c r="M100" s="19"/>
      <c r="N100" s="19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6.5" customHeight="1" x14ac:dyDescent="0.2">
      <c r="A101" s="22"/>
      <c r="B101" s="22"/>
      <c r="C101" s="22"/>
      <c r="D101" s="22"/>
      <c r="E101" s="22"/>
      <c r="F101" s="19"/>
      <c r="G101" s="19"/>
      <c r="H101" s="19"/>
      <c r="I101" s="19"/>
      <c r="J101" s="19"/>
      <c r="K101" s="19"/>
      <c r="L101" s="19"/>
      <c r="M101" s="19"/>
      <c r="N101" s="19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6.5" customHeight="1" x14ac:dyDescent="0.2">
      <c r="A102" s="22"/>
      <c r="B102" s="2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6.5" customHeight="1" x14ac:dyDescent="0.2">
      <c r="A103" s="22"/>
      <c r="B103" s="22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6.5" customHeight="1" x14ac:dyDescent="0.2">
      <c r="A104" s="22"/>
      <c r="B104" s="2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63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64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SUM(C9:C12)</f>
        <v>1564794.7431799998</v>
      </c>
      <c r="D8" s="8">
        <f t="shared" si="0"/>
        <v>56786.712672000001</v>
      </c>
      <c r="E8" s="8">
        <f t="shared" si="0"/>
        <v>89148.389116000006</v>
      </c>
      <c r="F8" s="8">
        <f t="shared" si="0"/>
        <v>36357.309200000003</v>
      </c>
      <c r="G8" s="8">
        <f t="shared" si="0"/>
        <v>1380828.466522</v>
      </c>
      <c r="H8" s="8">
        <f t="shared" si="0"/>
        <v>1176848.113131</v>
      </c>
      <c r="I8" s="8">
        <f t="shared" si="0"/>
        <v>203991.61516799999</v>
      </c>
      <c r="J8" s="8">
        <f t="shared" si="0"/>
        <v>1078641.32</v>
      </c>
      <c r="K8" s="8">
        <f t="shared" si="0"/>
        <v>1030767.9200000002</v>
      </c>
      <c r="L8" s="8">
        <f t="shared" si="0"/>
        <v>36594.83</v>
      </c>
      <c r="M8" s="8">
        <f t="shared" si="0"/>
        <v>69111.850000000006</v>
      </c>
      <c r="N8" s="9">
        <f t="shared" si="0"/>
        <v>9403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SUM(C15,C19,C23,C27,C32,C36,C40,C44,C48,C53,C59,C65,C71,C76,C80,C85,C89)</f>
        <v>868146.72697999992</v>
      </c>
      <c r="D9" s="10">
        <f t="shared" si="1"/>
        <v>41688.620172000003</v>
      </c>
      <c r="E9" s="10">
        <f t="shared" si="1"/>
        <v>44781.799816000006</v>
      </c>
      <c r="F9" s="10">
        <f t="shared" si="1"/>
        <v>6603.1781000000001</v>
      </c>
      <c r="G9" s="10">
        <f t="shared" si="1"/>
        <v>775293.25832200015</v>
      </c>
      <c r="H9" s="10">
        <f t="shared" si="1"/>
        <v>706441.99753100006</v>
      </c>
      <c r="I9" s="10">
        <f t="shared" si="1"/>
        <v>68851.123368</v>
      </c>
      <c r="J9" s="10">
        <f t="shared" si="1"/>
        <v>654496.75</v>
      </c>
      <c r="K9" s="10">
        <f t="shared" si="1"/>
        <v>635114.87000000011</v>
      </c>
      <c r="L9" s="10">
        <f t="shared" si="1"/>
        <v>19938.410000000003</v>
      </c>
      <c r="M9" s="10">
        <f t="shared" si="1"/>
        <v>59594.91</v>
      </c>
      <c r="N9" s="11">
        <f t="shared" si="1"/>
        <v>245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SUM(C16,C20,C24,C28,C33,C37,C41,C45,C49,C54,C60,C66,C72,C77,C81,C86,C90)</f>
        <v>677566.01619999984</v>
      </c>
      <c r="D10" s="10">
        <f t="shared" si="2"/>
        <v>15098.092499999999</v>
      </c>
      <c r="E10" s="10">
        <f t="shared" si="2"/>
        <v>44366.5893</v>
      </c>
      <c r="F10" s="10">
        <f t="shared" si="2"/>
        <v>17306.131099999999</v>
      </c>
      <c r="G10" s="10">
        <f t="shared" si="2"/>
        <v>599999.20819999988</v>
      </c>
      <c r="H10" s="10">
        <f t="shared" si="2"/>
        <v>469302.11559999996</v>
      </c>
      <c r="I10" s="10">
        <f t="shared" si="2"/>
        <v>130708.49179999999</v>
      </c>
      <c r="J10" s="10">
        <f t="shared" si="2"/>
        <v>423801.57000000007</v>
      </c>
      <c r="K10" s="10">
        <f t="shared" si="2"/>
        <v>395345.05000000005</v>
      </c>
      <c r="L10" s="10">
        <f t="shared" si="2"/>
        <v>16656.419999999998</v>
      </c>
      <c r="M10" s="10">
        <f t="shared" si="2"/>
        <v>9516.94</v>
      </c>
      <c r="N10" s="11">
        <f t="shared" si="2"/>
        <v>9060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 t="s">
        <v>59</v>
      </c>
      <c r="C11" s="10">
        <f t="shared" ref="C11:N11" si="3">SUM(C55,C61,C67)</f>
        <v>8390</v>
      </c>
      <c r="D11" s="10">
        <f t="shared" si="3"/>
        <v>0</v>
      </c>
      <c r="E11" s="10">
        <f t="shared" si="3"/>
        <v>0</v>
      </c>
      <c r="F11" s="10">
        <f t="shared" si="3"/>
        <v>4180</v>
      </c>
      <c r="G11" s="10">
        <f t="shared" si="3"/>
        <v>4210</v>
      </c>
      <c r="H11" s="10">
        <f t="shared" si="3"/>
        <v>303</v>
      </c>
      <c r="I11" s="10">
        <f t="shared" si="3"/>
        <v>3907</v>
      </c>
      <c r="J11" s="10">
        <f t="shared" si="3"/>
        <v>241</v>
      </c>
      <c r="K11" s="10">
        <f t="shared" si="3"/>
        <v>206</v>
      </c>
      <c r="L11" s="10">
        <f t="shared" si="3"/>
        <v>0</v>
      </c>
      <c r="M11" s="10">
        <f t="shared" si="3"/>
        <v>0</v>
      </c>
      <c r="N11" s="11">
        <f t="shared" si="3"/>
        <v>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7"/>
      <c r="B12" s="7" t="s">
        <v>60</v>
      </c>
      <c r="C12" s="10">
        <f t="shared" ref="C12:N12" si="4">SUM(C29,C50,C56,C62,C68,C73,C82)</f>
        <v>10692</v>
      </c>
      <c r="D12" s="10">
        <f t="shared" si="4"/>
        <v>0</v>
      </c>
      <c r="E12" s="10">
        <f t="shared" si="4"/>
        <v>0</v>
      </c>
      <c r="F12" s="10">
        <f t="shared" si="4"/>
        <v>8268</v>
      </c>
      <c r="G12" s="10">
        <f t="shared" si="4"/>
        <v>1326</v>
      </c>
      <c r="H12" s="10">
        <f t="shared" si="4"/>
        <v>801</v>
      </c>
      <c r="I12" s="10">
        <f t="shared" si="4"/>
        <v>525</v>
      </c>
      <c r="J12" s="10">
        <f t="shared" si="4"/>
        <v>102</v>
      </c>
      <c r="K12" s="10">
        <f t="shared" si="4"/>
        <v>102</v>
      </c>
      <c r="L12" s="10">
        <f t="shared" si="4"/>
        <v>0</v>
      </c>
      <c r="M12" s="10">
        <f t="shared" si="4"/>
        <v>0</v>
      </c>
      <c r="N12" s="11">
        <f t="shared" si="4"/>
        <v>91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1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1" t="s">
        <v>22</v>
      </c>
      <c r="B14" s="7"/>
      <c r="C14" s="10">
        <f t="shared" ref="C14:N14" si="5">SUM(C15:C16)</f>
        <v>81962.099999999904</v>
      </c>
      <c r="D14" s="10">
        <f t="shared" si="5"/>
        <v>2830.2000000000003</v>
      </c>
      <c r="E14" s="10">
        <f t="shared" si="5"/>
        <v>2243.6017999999999</v>
      </c>
      <c r="F14" s="10">
        <f t="shared" si="5"/>
        <v>1180</v>
      </c>
      <c r="G14" s="10">
        <f t="shared" si="5"/>
        <v>75666.303099999903</v>
      </c>
      <c r="H14" s="10">
        <f t="shared" si="5"/>
        <v>56155.123999999902</v>
      </c>
      <c r="I14" s="10">
        <f t="shared" si="5"/>
        <v>19578.180100000001</v>
      </c>
      <c r="J14" s="10">
        <f t="shared" si="5"/>
        <v>54196.069999999992</v>
      </c>
      <c r="K14" s="10">
        <f t="shared" si="5"/>
        <v>52859.519999999997</v>
      </c>
      <c r="L14" s="10">
        <f t="shared" si="5"/>
        <v>4996</v>
      </c>
      <c r="M14" s="10">
        <f t="shared" si="5"/>
        <v>0</v>
      </c>
      <c r="N14" s="11">
        <f t="shared" si="5"/>
        <v>2239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 t="s">
        <v>20</v>
      </c>
      <c r="C15" s="10">
        <v>26186.799999999999</v>
      </c>
      <c r="D15" s="10">
        <v>2563.9</v>
      </c>
      <c r="E15" s="10">
        <v>642.1</v>
      </c>
      <c r="F15" s="10">
        <v>40</v>
      </c>
      <c r="G15" s="10">
        <v>22940.799999999999</v>
      </c>
      <c r="H15" s="10">
        <v>16461.849999999999</v>
      </c>
      <c r="I15" s="10">
        <v>6478.95</v>
      </c>
      <c r="J15" s="10">
        <v>15924.55</v>
      </c>
      <c r="K15" s="10">
        <v>15942</v>
      </c>
      <c r="L15" s="10">
        <v>0</v>
      </c>
      <c r="M15" s="12">
        <v>0</v>
      </c>
      <c r="N15" s="11">
        <v>6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">
      <c r="A16" s="7"/>
      <c r="B16" s="7" t="s">
        <v>21</v>
      </c>
      <c r="C16" s="10">
        <v>55775.299999999901</v>
      </c>
      <c r="D16" s="10">
        <v>266.3</v>
      </c>
      <c r="E16" s="10">
        <v>1601.5018</v>
      </c>
      <c r="F16" s="10">
        <v>1140</v>
      </c>
      <c r="G16" s="10">
        <v>52725.5030999999</v>
      </c>
      <c r="H16" s="10">
        <v>39693.273999999903</v>
      </c>
      <c r="I16" s="10">
        <v>13099.230100000001</v>
      </c>
      <c r="J16" s="10">
        <v>38271.519999999997</v>
      </c>
      <c r="K16" s="10">
        <v>36917.519999999997</v>
      </c>
      <c r="L16" s="10">
        <v>4996</v>
      </c>
      <c r="M16" s="10">
        <v>0</v>
      </c>
      <c r="N16" s="11">
        <v>2233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11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5">
      <c r="A18" s="13" t="s">
        <v>23</v>
      </c>
      <c r="B18" s="7"/>
      <c r="C18" s="10">
        <f t="shared" ref="C18:N18" si="6">SUM(C19:C20)</f>
        <v>125827.09</v>
      </c>
      <c r="D18" s="10">
        <f t="shared" si="6"/>
        <v>1712.7099999999998</v>
      </c>
      <c r="E18" s="10">
        <f t="shared" si="6"/>
        <v>13615.6</v>
      </c>
      <c r="F18" s="10">
        <f t="shared" si="6"/>
        <v>1977.5</v>
      </c>
      <c r="G18" s="10">
        <f t="shared" si="6"/>
        <v>108521.26999999999</v>
      </c>
      <c r="H18" s="10">
        <f t="shared" si="6"/>
        <v>90501.25</v>
      </c>
      <c r="I18" s="10">
        <f t="shared" si="6"/>
        <v>18020.02</v>
      </c>
      <c r="J18" s="10">
        <f t="shared" si="6"/>
        <v>84148.93</v>
      </c>
      <c r="K18" s="10">
        <f t="shared" si="6"/>
        <v>66081.22</v>
      </c>
      <c r="L18" s="10">
        <f t="shared" si="6"/>
        <v>3387.49</v>
      </c>
      <c r="M18" s="10">
        <f t="shared" si="6"/>
        <v>0</v>
      </c>
      <c r="N18" s="11">
        <f t="shared" si="6"/>
        <v>952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 t="s">
        <v>20</v>
      </c>
      <c r="C19" s="10">
        <v>63609.440000000002</v>
      </c>
      <c r="D19" s="10">
        <v>1350.62</v>
      </c>
      <c r="E19" s="10">
        <v>11302.28</v>
      </c>
      <c r="F19" s="10">
        <v>125</v>
      </c>
      <c r="G19" s="10">
        <v>50831.53</v>
      </c>
      <c r="H19" s="10">
        <v>44398.43</v>
      </c>
      <c r="I19" s="10">
        <v>6433.1</v>
      </c>
      <c r="J19" s="10">
        <v>41955.27</v>
      </c>
      <c r="K19" s="10">
        <v>36937.22</v>
      </c>
      <c r="L19" s="10">
        <v>1800.49</v>
      </c>
      <c r="M19" s="10">
        <v>0</v>
      </c>
      <c r="N19" s="11">
        <v>28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">
      <c r="A20" s="7"/>
      <c r="B20" s="7" t="s">
        <v>21</v>
      </c>
      <c r="C20" s="10">
        <v>62217.65</v>
      </c>
      <c r="D20" s="10">
        <v>362.09</v>
      </c>
      <c r="E20" s="10">
        <v>2313.3200000000002</v>
      </c>
      <c r="F20" s="10">
        <v>1852.5</v>
      </c>
      <c r="G20" s="10">
        <v>57689.74</v>
      </c>
      <c r="H20" s="10">
        <v>46102.82</v>
      </c>
      <c r="I20" s="10">
        <v>11586.92</v>
      </c>
      <c r="J20" s="10">
        <v>42193.66</v>
      </c>
      <c r="K20" s="10">
        <v>29144</v>
      </c>
      <c r="L20" s="10">
        <v>1587</v>
      </c>
      <c r="M20" s="12">
        <v>0</v>
      </c>
      <c r="N20" s="11">
        <v>924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5">
      <c r="A22" s="13" t="s">
        <v>24</v>
      </c>
      <c r="B22" s="7"/>
      <c r="C22" s="10">
        <f t="shared" ref="C22:N22" si="7">SUM(C23:C24)</f>
        <v>122050.98028</v>
      </c>
      <c r="D22" s="10">
        <f t="shared" si="7"/>
        <v>249.94837200000001</v>
      </c>
      <c r="E22" s="10">
        <f t="shared" si="7"/>
        <v>788.95361600000001</v>
      </c>
      <c r="F22" s="10">
        <f t="shared" si="7"/>
        <v>3000.1992</v>
      </c>
      <c r="G22" s="10">
        <f t="shared" si="7"/>
        <v>118011.87542200001</v>
      </c>
      <c r="H22" s="10">
        <f t="shared" si="7"/>
        <v>97419.38333099999</v>
      </c>
      <c r="I22" s="10">
        <f t="shared" si="7"/>
        <v>20592.884468</v>
      </c>
      <c r="J22" s="10">
        <f t="shared" si="7"/>
        <v>88665.83</v>
      </c>
      <c r="K22" s="10">
        <f t="shared" si="7"/>
        <v>91094.01999999999</v>
      </c>
      <c r="L22" s="10">
        <f t="shared" si="7"/>
        <v>93.58</v>
      </c>
      <c r="M22" s="10">
        <f t="shared" si="7"/>
        <v>0</v>
      </c>
      <c r="N22" s="11">
        <f t="shared" si="7"/>
        <v>880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 t="s">
        <v>20</v>
      </c>
      <c r="C23" s="10">
        <v>66732.024080000003</v>
      </c>
      <c r="D23" s="10">
        <v>214.85587200000001</v>
      </c>
      <c r="E23" s="10">
        <v>366.82611600000001</v>
      </c>
      <c r="F23" s="10">
        <v>2519.0381000000002</v>
      </c>
      <c r="G23" s="10">
        <v>63631.300322000003</v>
      </c>
      <c r="H23" s="10">
        <v>57284.180230999998</v>
      </c>
      <c r="I23" s="10">
        <v>6347.1142680000003</v>
      </c>
      <c r="J23" s="10">
        <v>49673.01</v>
      </c>
      <c r="K23" s="10">
        <v>51694.14</v>
      </c>
      <c r="L23" s="10">
        <v>93.58</v>
      </c>
      <c r="M23" s="10">
        <v>0</v>
      </c>
      <c r="N23" s="11">
        <v>19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">
      <c r="A24" s="7"/>
      <c r="B24" s="7" t="s">
        <v>21</v>
      </c>
      <c r="C24" s="10">
        <v>55318.956200000001</v>
      </c>
      <c r="D24" s="10">
        <v>35.092500000000001</v>
      </c>
      <c r="E24" s="10">
        <v>422.1275</v>
      </c>
      <c r="F24" s="10">
        <v>481.16109999999998</v>
      </c>
      <c r="G24" s="10">
        <v>54380.575100000002</v>
      </c>
      <c r="H24" s="10">
        <v>40135.203099999999</v>
      </c>
      <c r="I24" s="10">
        <v>14245.770200000001</v>
      </c>
      <c r="J24" s="10">
        <v>38992.82</v>
      </c>
      <c r="K24" s="10">
        <v>39399.879999999997</v>
      </c>
      <c r="L24" s="10">
        <v>0</v>
      </c>
      <c r="M24" s="10">
        <v>0</v>
      </c>
      <c r="N24" s="11">
        <v>861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5">
      <c r="A26" s="13" t="s">
        <v>25</v>
      </c>
      <c r="B26" s="7"/>
      <c r="C26" s="10">
        <f t="shared" ref="C26:N26" si="8">SUM(C27:C29)</f>
        <v>161779.88</v>
      </c>
      <c r="D26" s="10">
        <f t="shared" si="8"/>
        <v>10611.7</v>
      </c>
      <c r="E26" s="10">
        <f t="shared" si="8"/>
        <v>6708.57</v>
      </c>
      <c r="F26" s="10">
        <f t="shared" si="8"/>
        <v>751</v>
      </c>
      <c r="G26" s="10">
        <f t="shared" si="8"/>
        <v>143708.60999999999</v>
      </c>
      <c r="H26" s="10">
        <f t="shared" si="8"/>
        <v>119045.93</v>
      </c>
      <c r="I26" s="10">
        <f t="shared" si="8"/>
        <v>24662.68</v>
      </c>
      <c r="J26" s="10">
        <f t="shared" si="8"/>
        <v>96828.13</v>
      </c>
      <c r="K26" s="10">
        <f t="shared" si="8"/>
        <v>87336.94</v>
      </c>
      <c r="L26" s="10">
        <f t="shared" si="8"/>
        <v>0</v>
      </c>
      <c r="M26" s="10">
        <f t="shared" si="8"/>
        <v>572</v>
      </c>
      <c r="N26" s="11">
        <f t="shared" si="8"/>
        <v>425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 t="s">
        <v>20</v>
      </c>
      <c r="C27" s="10">
        <v>82972.47</v>
      </c>
      <c r="D27" s="10">
        <v>6860.39</v>
      </c>
      <c r="E27" s="10">
        <v>3565.88</v>
      </c>
      <c r="F27" s="10">
        <v>0</v>
      </c>
      <c r="G27" s="10">
        <v>72546.2</v>
      </c>
      <c r="H27" s="10">
        <v>58166.720000000001</v>
      </c>
      <c r="I27" s="10">
        <v>14379.48</v>
      </c>
      <c r="J27" s="10">
        <v>44793.06</v>
      </c>
      <c r="K27" s="10">
        <v>41129.440000000002</v>
      </c>
      <c r="L27" s="10">
        <v>0</v>
      </c>
      <c r="M27" s="12">
        <v>572</v>
      </c>
      <c r="N27" s="11">
        <v>12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">
      <c r="A28" s="7"/>
      <c r="B28" s="7" t="s">
        <v>21</v>
      </c>
      <c r="C28" s="10">
        <v>78792.41</v>
      </c>
      <c r="D28" s="10">
        <v>3751.31</v>
      </c>
      <c r="E28" s="10">
        <v>3142.69</v>
      </c>
      <c r="F28" s="10">
        <v>736</v>
      </c>
      <c r="G28" s="10">
        <v>71162.41</v>
      </c>
      <c r="H28" s="10">
        <v>60879.21</v>
      </c>
      <c r="I28" s="10">
        <v>10283.200000000001</v>
      </c>
      <c r="J28" s="10">
        <v>52035.07</v>
      </c>
      <c r="K28" s="10">
        <v>46207.5</v>
      </c>
      <c r="L28" s="10">
        <v>0</v>
      </c>
      <c r="M28" s="12">
        <v>0</v>
      </c>
      <c r="N28" s="11">
        <v>413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60</v>
      </c>
      <c r="C29" s="10">
        <v>15</v>
      </c>
      <c r="D29" s="10">
        <v>0</v>
      </c>
      <c r="E29" s="10">
        <v>0</v>
      </c>
      <c r="F29" s="10">
        <v>15</v>
      </c>
      <c r="G29" s="10">
        <v>0</v>
      </c>
      <c r="H29" s="10">
        <v>0</v>
      </c>
      <c r="I29" s="10">
        <v>0</v>
      </c>
      <c r="J29" s="10"/>
      <c r="K29" s="10"/>
      <c r="L29" s="10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5">
      <c r="A31" s="13" t="s">
        <v>26</v>
      </c>
      <c r="B31" s="7"/>
      <c r="C31" s="10">
        <f t="shared" ref="C31:N31" si="9">SUM(C32:C33)</f>
        <v>52988</v>
      </c>
      <c r="D31" s="10">
        <f t="shared" si="9"/>
        <v>6318</v>
      </c>
      <c r="E31" s="10">
        <f t="shared" si="9"/>
        <v>4072</v>
      </c>
      <c r="F31" s="10">
        <f t="shared" si="9"/>
        <v>391</v>
      </c>
      <c r="G31" s="10">
        <f t="shared" si="9"/>
        <v>42207</v>
      </c>
      <c r="H31" s="10">
        <f t="shared" si="9"/>
        <v>33875</v>
      </c>
      <c r="I31" s="10">
        <f t="shared" si="9"/>
        <v>8332</v>
      </c>
      <c r="J31" s="10">
        <f t="shared" si="9"/>
        <v>32374</v>
      </c>
      <c r="K31" s="10">
        <f t="shared" si="9"/>
        <v>30548</v>
      </c>
      <c r="L31" s="10">
        <f t="shared" si="9"/>
        <v>211</v>
      </c>
      <c r="M31" s="10">
        <f t="shared" si="9"/>
        <v>1740</v>
      </c>
      <c r="N31" s="11">
        <f t="shared" si="9"/>
        <v>496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7"/>
      <c r="B32" s="7" t="s">
        <v>20</v>
      </c>
      <c r="C32" s="10">
        <v>29034</v>
      </c>
      <c r="D32" s="10">
        <v>5130</v>
      </c>
      <c r="E32" s="10">
        <v>3225</v>
      </c>
      <c r="F32" s="10">
        <v>0</v>
      </c>
      <c r="G32" s="10">
        <v>20679</v>
      </c>
      <c r="H32" s="10">
        <v>16538</v>
      </c>
      <c r="I32" s="10">
        <v>4141</v>
      </c>
      <c r="J32" s="10">
        <v>16433</v>
      </c>
      <c r="K32" s="10">
        <v>14924</v>
      </c>
      <c r="L32" s="10">
        <v>211</v>
      </c>
      <c r="M32" s="12">
        <v>1740</v>
      </c>
      <c r="N32" s="11">
        <v>39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21</v>
      </c>
      <c r="C33" s="10">
        <v>23954</v>
      </c>
      <c r="D33" s="10">
        <v>1188</v>
      </c>
      <c r="E33" s="10">
        <v>847</v>
      </c>
      <c r="F33" s="10">
        <v>391</v>
      </c>
      <c r="G33" s="10">
        <v>21528</v>
      </c>
      <c r="H33" s="10">
        <v>17337</v>
      </c>
      <c r="I33" s="10">
        <v>4191</v>
      </c>
      <c r="J33" s="10">
        <v>15941</v>
      </c>
      <c r="K33" s="10">
        <v>15624</v>
      </c>
      <c r="L33" s="10">
        <v>0</v>
      </c>
      <c r="M33" s="10">
        <v>0</v>
      </c>
      <c r="N33" s="11">
        <v>457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1" t="s">
        <v>49</v>
      </c>
      <c r="B35" s="7"/>
      <c r="C35" s="10">
        <f t="shared" ref="C35:N35" si="10">SUM(C36:C37)</f>
        <v>73440.59</v>
      </c>
      <c r="D35" s="10">
        <f t="shared" si="10"/>
        <v>2280.19</v>
      </c>
      <c r="E35" s="10">
        <f t="shared" si="10"/>
        <v>7913.9400000000005</v>
      </c>
      <c r="F35" s="10">
        <f t="shared" si="10"/>
        <v>2945.6299999999997</v>
      </c>
      <c r="G35" s="10">
        <f t="shared" si="10"/>
        <v>60300.83</v>
      </c>
      <c r="H35" s="10">
        <f t="shared" si="10"/>
        <v>52830.19</v>
      </c>
      <c r="I35" s="10">
        <f t="shared" si="10"/>
        <v>7470.6399999999994</v>
      </c>
      <c r="J35" s="10">
        <f t="shared" si="10"/>
        <v>49240.630000000005</v>
      </c>
      <c r="K35" s="10">
        <f t="shared" si="10"/>
        <v>44670.61</v>
      </c>
      <c r="L35" s="10">
        <f t="shared" si="10"/>
        <v>4545.05</v>
      </c>
      <c r="M35" s="10">
        <f t="shared" si="10"/>
        <v>0</v>
      </c>
      <c r="N35" s="11">
        <f t="shared" si="10"/>
        <v>293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">
      <c r="A36" s="7"/>
      <c r="B36" s="7" t="s">
        <v>20</v>
      </c>
      <c r="C36" s="10">
        <v>30732.46</v>
      </c>
      <c r="D36" s="10">
        <v>859.96</v>
      </c>
      <c r="E36" s="10">
        <v>6787.43</v>
      </c>
      <c r="F36" s="10">
        <v>821.14</v>
      </c>
      <c r="G36" s="10">
        <v>22263.93</v>
      </c>
      <c r="H36" s="10">
        <v>21413.99</v>
      </c>
      <c r="I36" s="10">
        <v>849.94</v>
      </c>
      <c r="J36" s="10">
        <v>20073.43</v>
      </c>
      <c r="K36" s="10">
        <v>17539.39</v>
      </c>
      <c r="L36" s="10">
        <v>1168.93</v>
      </c>
      <c r="M36" s="10">
        <v>0</v>
      </c>
      <c r="N36" s="11">
        <v>12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21</v>
      </c>
      <c r="C37" s="10">
        <v>42708.13</v>
      </c>
      <c r="D37" s="10">
        <v>1420.23</v>
      </c>
      <c r="E37" s="10">
        <v>1126.51</v>
      </c>
      <c r="F37" s="10">
        <v>2124.4899999999998</v>
      </c>
      <c r="G37" s="10">
        <v>38036.9</v>
      </c>
      <c r="H37" s="10">
        <v>31416.2</v>
      </c>
      <c r="I37" s="10">
        <v>6620.7</v>
      </c>
      <c r="J37" s="10">
        <v>29167.200000000001</v>
      </c>
      <c r="K37" s="10">
        <v>27131.22</v>
      </c>
      <c r="L37" s="10">
        <v>3376.12</v>
      </c>
      <c r="M37" s="10">
        <v>0</v>
      </c>
      <c r="N37" s="11">
        <v>281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5">
      <c r="A39" s="13" t="s">
        <v>28</v>
      </c>
      <c r="B39" s="7"/>
      <c r="C39" s="10">
        <f t="shared" ref="C39:N39" si="11">SUM(C40:C41)</f>
        <v>100204.89</v>
      </c>
      <c r="D39" s="10">
        <f t="shared" si="11"/>
        <v>130</v>
      </c>
      <c r="E39" s="10">
        <f t="shared" si="11"/>
        <v>22425.5681</v>
      </c>
      <c r="F39" s="10">
        <f t="shared" si="11"/>
        <v>1727.8</v>
      </c>
      <c r="G39" s="10">
        <f t="shared" si="11"/>
        <v>75921.521000000008</v>
      </c>
      <c r="H39" s="10">
        <f t="shared" si="11"/>
        <v>64934.269499999995</v>
      </c>
      <c r="I39" s="10">
        <f t="shared" si="11"/>
        <v>10987.251399999999</v>
      </c>
      <c r="J39" s="10">
        <f t="shared" si="11"/>
        <v>55960</v>
      </c>
      <c r="K39" s="10">
        <f t="shared" si="11"/>
        <v>54956</v>
      </c>
      <c r="L39" s="10">
        <f t="shared" si="11"/>
        <v>110</v>
      </c>
      <c r="M39" s="10">
        <f t="shared" si="11"/>
        <v>4043</v>
      </c>
      <c r="N39" s="11">
        <f t="shared" si="11"/>
        <v>846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">
      <c r="A40" s="7"/>
      <c r="B40" s="7" t="s">
        <v>20</v>
      </c>
      <c r="C40" s="10">
        <v>24016.05</v>
      </c>
      <c r="D40" s="10">
        <v>0</v>
      </c>
      <c r="E40" s="10">
        <v>14.568099999999999</v>
      </c>
      <c r="F40" s="10">
        <v>0</v>
      </c>
      <c r="G40" s="10">
        <v>24001.481</v>
      </c>
      <c r="H40" s="10">
        <v>23279.111000000001</v>
      </c>
      <c r="I40" s="10">
        <v>722.36990000000003</v>
      </c>
      <c r="J40" s="10">
        <v>20427.169999999998</v>
      </c>
      <c r="K40" s="10">
        <v>19685</v>
      </c>
      <c r="L40" s="10">
        <v>110</v>
      </c>
      <c r="M40" s="12">
        <v>1650</v>
      </c>
      <c r="N40" s="11">
        <v>17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21</v>
      </c>
      <c r="C41" s="10">
        <v>76188.84</v>
      </c>
      <c r="D41" s="10">
        <v>130</v>
      </c>
      <c r="E41" s="10">
        <v>22411</v>
      </c>
      <c r="F41" s="10">
        <v>1727.8</v>
      </c>
      <c r="G41" s="10">
        <v>51920.04</v>
      </c>
      <c r="H41" s="10">
        <v>41655.158499999998</v>
      </c>
      <c r="I41" s="10">
        <v>10264.8815</v>
      </c>
      <c r="J41" s="10">
        <v>35532.83</v>
      </c>
      <c r="K41" s="10">
        <v>35271</v>
      </c>
      <c r="L41" s="10">
        <v>0</v>
      </c>
      <c r="M41" s="12">
        <v>2393</v>
      </c>
      <c r="N41" s="11">
        <v>829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2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5">
      <c r="A43" s="13" t="s">
        <v>29</v>
      </c>
      <c r="B43" s="7"/>
      <c r="C43" s="10">
        <f t="shared" ref="C43:N43" si="12">SUM(C44:C45)</f>
        <v>95113.209999999992</v>
      </c>
      <c r="D43" s="10">
        <f t="shared" si="12"/>
        <v>5888.6100000000006</v>
      </c>
      <c r="E43" s="10">
        <f t="shared" si="12"/>
        <v>6021.6900000000005</v>
      </c>
      <c r="F43" s="10">
        <f t="shared" si="12"/>
        <v>2172</v>
      </c>
      <c r="G43" s="10">
        <f t="shared" si="12"/>
        <v>81138.91</v>
      </c>
      <c r="H43" s="10">
        <f t="shared" si="12"/>
        <v>72510.87</v>
      </c>
      <c r="I43" s="10">
        <f t="shared" si="12"/>
        <v>8572.0400000000009</v>
      </c>
      <c r="J43" s="10">
        <f t="shared" si="12"/>
        <v>67461.119999999995</v>
      </c>
      <c r="K43" s="10">
        <f t="shared" si="12"/>
        <v>57323.65</v>
      </c>
      <c r="L43" s="10">
        <f t="shared" si="12"/>
        <v>7321.93</v>
      </c>
      <c r="M43" s="10">
        <f t="shared" si="12"/>
        <v>2667.4300000000003</v>
      </c>
      <c r="N43" s="11">
        <f t="shared" si="12"/>
        <v>823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">
      <c r="A44" s="7"/>
      <c r="B44" s="7" t="s">
        <v>20</v>
      </c>
      <c r="C44" s="10">
        <v>53885.08</v>
      </c>
      <c r="D44" s="10">
        <v>5004.63</v>
      </c>
      <c r="E44" s="10">
        <v>1821.13</v>
      </c>
      <c r="F44" s="10">
        <v>0</v>
      </c>
      <c r="G44" s="10">
        <v>47059.32</v>
      </c>
      <c r="H44" s="10">
        <v>44954.74</v>
      </c>
      <c r="I44" s="10">
        <v>2104.58</v>
      </c>
      <c r="J44" s="10">
        <v>43916.47</v>
      </c>
      <c r="K44" s="10">
        <v>36181.15</v>
      </c>
      <c r="L44" s="10">
        <v>6404.63</v>
      </c>
      <c r="M44" s="12">
        <v>1062.49</v>
      </c>
      <c r="N44" s="11">
        <v>13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21</v>
      </c>
      <c r="C45" s="10">
        <v>41228.129999999997</v>
      </c>
      <c r="D45" s="10">
        <v>883.98</v>
      </c>
      <c r="E45" s="10">
        <v>4200.5600000000004</v>
      </c>
      <c r="F45" s="10">
        <v>2172</v>
      </c>
      <c r="G45" s="10">
        <v>34079.589999999997</v>
      </c>
      <c r="H45" s="10">
        <v>27556.13</v>
      </c>
      <c r="I45" s="10">
        <v>6467.46</v>
      </c>
      <c r="J45" s="10">
        <v>23544.65</v>
      </c>
      <c r="K45" s="10">
        <v>21142.5</v>
      </c>
      <c r="L45" s="10">
        <v>917.3</v>
      </c>
      <c r="M45" s="10">
        <v>1604.94</v>
      </c>
      <c r="N45" s="11">
        <v>810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1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5">
      <c r="A47" s="13" t="s">
        <v>30</v>
      </c>
      <c r="B47" s="7"/>
      <c r="C47" s="10">
        <f t="shared" ref="C47:N47" si="13">SUM(C48:C50)</f>
        <v>46180.800000000003</v>
      </c>
      <c r="D47" s="10">
        <f t="shared" si="13"/>
        <v>2744.8063999999999</v>
      </c>
      <c r="E47" s="10">
        <f t="shared" si="13"/>
        <v>2636.2444</v>
      </c>
      <c r="F47" s="10">
        <f t="shared" si="13"/>
        <v>3343</v>
      </c>
      <c r="G47" s="10">
        <f t="shared" si="13"/>
        <v>37456.749199999998</v>
      </c>
      <c r="H47" s="10">
        <f t="shared" si="13"/>
        <v>33028.89</v>
      </c>
      <c r="I47" s="10">
        <f t="shared" si="13"/>
        <v>4427.8591999999999</v>
      </c>
      <c r="J47" s="10">
        <f t="shared" si="13"/>
        <v>31546.690000000002</v>
      </c>
      <c r="K47" s="10">
        <f t="shared" si="13"/>
        <v>31536.59</v>
      </c>
      <c r="L47" s="10">
        <f t="shared" si="13"/>
        <v>7760</v>
      </c>
      <c r="M47" s="10">
        <f t="shared" si="13"/>
        <v>0</v>
      </c>
      <c r="N47" s="11">
        <f t="shared" si="13"/>
        <v>485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">
      <c r="A48" s="7"/>
      <c r="B48" s="7" t="s">
        <v>20</v>
      </c>
      <c r="C48" s="10">
        <v>12211.8</v>
      </c>
      <c r="D48" s="10">
        <v>679.80640000000005</v>
      </c>
      <c r="E48" s="10">
        <v>82.244399999999999</v>
      </c>
      <c r="F48" s="10">
        <v>772</v>
      </c>
      <c r="G48" s="10">
        <v>10677.7492</v>
      </c>
      <c r="H48" s="10">
        <v>8701.89</v>
      </c>
      <c r="I48" s="10">
        <v>1975.8592000000001</v>
      </c>
      <c r="J48" s="10">
        <v>8696.69</v>
      </c>
      <c r="K48" s="10">
        <v>8696.59</v>
      </c>
      <c r="L48" s="10">
        <v>2917</v>
      </c>
      <c r="M48" s="12">
        <v>0</v>
      </c>
      <c r="N48" s="11">
        <v>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21</v>
      </c>
      <c r="C49" s="10">
        <v>32030</v>
      </c>
      <c r="D49" s="10">
        <v>2065</v>
      </c>
      <c r="E49" s="10">
        <v>2554</v>
      </c>
      <c r="F49" s="10">
        <v>802</v>
      </c>
      <c r="G49" s="10">
        <v>26609</v>
      </c>
      <c r="H49" s="10">
        <v>24178</v>
      </c>
      <c r="I49" s="10">
        <v>2431</v>
      </c>
      <c r="J49" s="10">
        <v>22820</v>
      </c>
      <c r="K49" s="10">
        <v>22810</v>
      </c>
      <c r="L49" s="10">
        <v>4843</v>
      </c>
      <c r="M49" s="12">
        <v>0</v>
      </c>
      <c r="N49" s="11">
        <v>480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60</v>
      </c>
      <c r="C50" s="10">
        <v>1939</v>
      </c>
      <c r="D50" s="10">
        <v>0</v>
      </c>
      <c r="E50" s="10">
        <v>0</v>
      </c>
      <c r="F50" s="10">
        <v>1769</v>
      </c>
      <c r="G50" s="10">
        <v>170</v>
      </c>
      <c r="H50" s="10">
        <v>149</v>
      </c>
      <c r="I50" s="10">
        <v>21</v>
      </c>
      <c r="J50" s="10">
        <v>30</v>
      </c>
      <c r="K50" s="10">
        <v>30</v>
      </c>
      <c r="L50" s="10">
        <v>0</v>
      </c>
      <c r="M50" s="10">
        <v>0</v>
      </c>
      <c r="N50" s="11">
        <v>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2"/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5">
      <c r="A52" s="13" t="s">
        <v>31</v>
      </c>
      <c r="B52" s="7"/>
      <c r="C52" s="10">
        <f t="shared" ref="C52:N52" si="14">SUM(C53:C56)</f>
        <v>66191.61</v>
      </c>
      <c r="D52" s="10">
        <f t="shared" si="14"/>
        <v>250</v>
      </c>
      <c r="E52" s="10">
        <f t="shared" si="14"/>
        <v>531</v>
      </c>
      <c r="F52" s="10">
        <f t="shared" si="14"/>
        <v>1534</v>
      </c>
      <c r="G52" s="10">
        <f t="shared" si="14"/>
        <v>63876.61</v>
      </c>
      <c r="H52" s="10">
        <f t="shared" si="14"/>
        <v>46285.15</v>
      </c>
      <c r="I52" s="10">
        <f t="shared" si="14"/>
        <v>17591.46</v>
      </c>
      <c r="J52" s="10">
        <f t="shared" si="14"/>
        <v>42817.07</v>
      </c>
      <c r="K52" s="10">
        <f t="shared" si="14"/>
        <v>42803.46</v>
      </c>
      <c r="L52" s="10">
        <f t="shared" si="14"/>
        <v>0</v>
      </c>
      <c r="M52" s="10">
        <f t="shared" si="14"/>
        <v>0</v>
      </c>
      <c r="N52" s="11">
        <f t="shared" si="14"/>
        <v>508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 t="s">
        <v>20</v>
      </c>
      <c r="C53" s="10">
        <v>22653.5</v>
      </c>
      <c r="D53" s="10">
        <v>30</v>
      </c>
      <c r="E53" s="10">
        <v>0</v>
      </c>
      <c r="F53" s="10">
        <v>234</v>
      </c>
      <c r="G53" s="10">
        <v>22389.5</v>
      </c>
      <c r="H53" s="10">
        <v>20575.5</v>
      </c>
      <c r="I53" s="10">
        <v>1814</v>
      </c>
      <c r="J53" s="10">
        <v>19504</v>
      </c>
      <c r="K53" s="10">
        <v>19452</v>
      </c>
      <c r="L53" s="10">
        <v>0</v>
      </c>
      <c r="M53" s="12">
        <v>0</v>
      </c>
      <c r="N53" s="11">
        <v>19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21</v>
      </c>
      <c r="C54" s="10">
        <v>38577.11</v>
      </c>
      <c r="D54" s="10">
        <v>220</v>
      </c>
      <c r="E54" s="10">
        <v>531</v>
      </c>
      <c r="F54" s="10">
        <v>85</v>
      </c>
      <c r="G54" s="10">
        <v>37741.11</v>
      </c>
      <c r="H54" s="10">
        <v>25558.65</v>
      </c>
      <c r="I54" s="10">
        <v>12182.46</v>
      </c>
      <c r="J54" s="10">
        <v>23235.07</v>
      </c>
      <c r="K54" s="10">
        <v>23288.46</v>
      </c>
      <c r="L54" s="10">
        <v>0</v>
      </c>
      <c r="M54" s="12">
        <v>0</v>
      </c>
      <c r="N54" s="11">
        <v>477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 t="s">
        <v>59</v>
      </c>
      <c r="C55" s="10">
        <v>4025</v>
      </c>
      <c r="D55" s="10">
        <v>0</v>
      </c>
      <c r="E55" s="10">
        <v>0</v>
      </c>
      <c r="F55" s="10">
        <v>435</v>
      </c>
      <c r="G55" s="10">
        <v>3590</v>
      </c>
      <c r="H55" s="10">
        <v>110</v>
      </c>
      <c r="I55" s="10">
        <v>3480</v>
      </c>
      <c r="J55" s="10">
        <v>48</v>
      </c>
      <c r="K55" s="10">
        <v>33</v>
      </c>
      <c r="L55" s="10">
        <v>0</v>
      </c>
      <c r="M55" s="12">
        <v>0</v>
      </c>
      <c r="N55" s="11">
        <v>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">
      <c r="A56" s="7"/>
      <c r="B56" s="7" t="s">
        <v>60</v>
      </c>
      <c r="C56" s="10">
        <v>936</v>
      </c>
      <c r="D56" s="10">
        <v>0</v>
      </c>
      <c r="E56" s="10">
        <v>0</v>
      </c>
      <c r="F56" s="10">
        <v>780</v>
      </c>
      <c r="G56" s="10">
        <v>156</v>
      </c>
      <c r="H56" s="10">
        <v>41</v>
      </c>
      <c r="I56" s="10">
        <v>115</v>
      </c>
      <c r="J56" s="10">
        <v>30</v>
      </c>
      <c r="K56" s="10">
        <v>30</v>
      </c>
      <c r="L56" s="10">
        <v>0</v>
      </c>
      <c r="M56" s="12">
        <v>0</v>
      </c>
      <c r="N56" s="11">
        <v>6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2"/>
      <c r="N57" s="11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5">
      <c r="A58" s="13" t="s">
        <v>32</v>
      </c>
      <c r="B58" s="7"/>
      <c r="C58" s="10">
        <f t="shared" ref="C58:N58" si="15">SUM(C59:C62)</f>
        <v>51095.442899999995</v>
      </c>
      <c r="D58" s="10">
        <f t="shared" si="15"/>
        <v>2362.0248999999999</v>
      </c>
      <c r="E58" s="10">
        <f t="shared" si="15"/>
        <v>1329.4092000000001</v>
      </c>
      <c r="F58" s="10">
        <f t="shared" si="15"/>
        <v>6193.75</v>
      </c>
      <c r="G58" s="10">
        <f t="shared" si="15"/>
        <v>41210.258799999996</v>
      </c>
      <c r="H58" s="10">
        <f t="shared" si="15"/>
        <v>31580.713299999999</v>
      </c>
      <c r="I58" s="10">
        <f t="shared" si="15"/>
        <v>9629.5499999999993</v>
      </c>
      <c r="J58" s="10">
        <f t="shared" si="15"/>
        <v>30681.040000000001</v>
      </c>
      <c r="K58" s="10">
        <f t="shared" si="15"/>
        <v>30393.599999999999</v>
      </c>
      <c r="L58" s="10">
        <f t="shared" si="15"/>
        <v>200</v>
      </c>
      <c r="M58" s="10">
        <f t="shared" si="15"/>
        <v>5398</v>
      </c>
      <c r="N58" s="11">
        <f t="shared" si="15"/>
        <v>364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 t="s">
        <v>20</v>
      </c>
      <c r="C59" s="10">
        <v>16408.462899999999</v>
      </c>
      <c r="D59" s="10">
        <v>122.0249</v>
      </c>
      <c r="E59" s="10">
        <v>424.22919999999999</v>
      </c>
      <c r="F59" s="10">
        <v>29</v>
      </c>
      <c r="G59" s="10">
        <v>15833.2088</v>
      </c>
      <c r="H59" s="10">
        <v>13572.0033</v>
      </c>
      <c r="I59" s="10">
        <v>2261.21</v>
      </c>
      <c r="J59" s="10">
        <v>13571.59</v>
      </c>
      <c r="K59" s="10">
        <v>13488.59</v>
      </c>
      <c r="L59" s="10">
        <v>0</v>
      </c>
      <c r="M59" s="12">
        <v>4208</v>
      </c>
      <c r="N59" s="11">
        <v>4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">
      <c r="A60" s="7"/>
      <c r="B60" s="7" t="s">
        <v>21</v>
      </c>
      <c r="C60" s="10">
        <v>31958.98</v>
      </c>
      <c r="D60" s="10">
        <v>2240</v>
      </c>
      <c r="E60" s="10">
        <v>905.18</v>
      </c>
      <c r="F60" s="10">
        <v>3528.75</v>
      </c>
      <c r="G60" s="10">
        <v>25285.05</v>
      </c>
      <c r="H60" s="10">
        <v>17916.71</v>
      </c>
      <c r="I60" s="10">
        <v>7368.34</v>
      </c>
      <c r="J60" s="10">
        <v>17023.45</v>
      </c>
      <c r="K60" s="10">
        <v>16819.009999999998</v>
      </c>
      <c r="L60" s="10">
        <v>200</v>
      </c>
      <c r="M60" s="12">
        <v>1190</v>
      </c>
      <c r="N60" s="11">
        <v>360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59</v>
      </c>
      <c r="C61" s="10">
        <v>2642</v>
      </c>
      <c r="D61" s="10">
        <v>0</v>
      </c>
      <c r="E61" s="10">
        <v>0</v>
      </c>
      <c r="F61" s="10">
        <v>2569</v>
      </c>
      <c r="G61" s="10">
        <v>73</v>
      </c>
      <c r="H61" s="10">
        <v>73</v>
      </c>
      <c r="I61" s="10">
        <v>0</v>
      </c>
      <c r="J61" s="10">
        <v>73</v>
      </c>
      <c r="K61" s="10">
        <v>73</v>
      </c>
      <c r="L61" s="10">
        <v>0</v>
      </c>
      <c r="M61" s="12">
        <v>0</v>
      </c>
      <c r="N61" s="11"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60</v>
      </c>
      <c r="C62" s="10">
        <v>86</v>
      </c>
      <c r="D62" s="10">
        <v>0</v>
      </c>
      <c r="E62" s="10">
        <v>0</v>
      </c>
      <c r="F62" s="10">
        <v>67</v>
      </c>
      <c r="G62" s="10">
        <v>19</v>
      </c>
      <c r="H62" s="10">
        <v>19</v>
      </c>
      <c r="I62" s="10">
        <v>0</v>
      </c>
      <c r="J62" s="10">
        <v>13</v>
      </c>
      <c r="K62" s="10">
        <v>13</v>
      </c>
      <c r="L62" s="10">
        <v>0</v>
      </c>
      <c r="M62" s="12">
        <v>0</v>
      </c>
      <c r="N62" s="11">
        <v>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5">
      <c r="A64" s="13" t="s">
        <v>33</v>
      </c>
      <c r="B64" s="7"/>
      <c r="C64" s="10">
        <f t="shared" ref="C64:N64" si="16">SUM(C65:C68)</f>
        <v>75553.87</v>
      </c>
      <c r="D64" s="10">
        <f t="shared" si="16"/>
        <v>4537.7</v>
      </c>
      <c r="E64" s="10">
        <f t="shared" si="16"/>
        <v>3223.68</v>
      </c>
      <c r="F64" s="10">
        <f t="shared" si="16"/>
        <v>4252</v>
      </c>
      <c r="G64" s="10">
        <f t="shared" si="16"/>
        <v>63540.49</v>
      </c>
      <c r="H64" s="10">
        <f t="shared" si="16"/>
        <v>44734.86</v>
      </c>
      <c r="I64" s="10">
        <f t="shared" si="16"/>
        <v>18805.629999999997</v>
      </c>
      <c r="J64" s="10">
        <f t="shared" si="16"/>
        <v>39140.449999999997</v>
      </c>
      <c r="K64" s="10">
        <f t="shared" si="16"/>
        <v>39016.959999999999</v>
      </c>
      <c r="L64" s="10">
        <f t="shared" si="16"/>
        <v>2164.38</v>
      </c>
      <c r="M64" s="10">
        <f t="shared" si="16"/>
        <v>910</v>
      </c>
      <c r="N64" s="11">
        <f t="shared" si="16"/>
        <v>289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20</v>
      </c>
      <c r="C65" s="10">
        <v>37964.82</v>
      </c>
      <c r="D65" s="10">
        <v>3416.7</v>
      </c>
      <c r="E65" s="10">
        <v>2194.6799999999998</v>
      </c>
      <c r="F65" s="10">
        <v>872</v>
      </c>
      <c r="G65" s="10">
        <v>31481.439999999999</v>
      </c>
      <c r="H65" s="10">
        <v>24276.86</v>
      </c>
      <c r="I65" s="10">
        <v>7204.58</v>
      </c>
      <c r="J65" s="10">
        <v>21547.3</v>
      </c>
      <c r="K65" s="10">
        <v>21032.3</v>
      </c>
      <c r="L65" s="10">
        <v>1479.38</v>
      </c>
      <c r="M65" s="12">
        <v>910</v>
      </c>
      <c r="N65" s="11">
        <v>10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21</v>
      </c>
      <c r="C66" s="10">
        <v>33572.050000000003</v>
      </c>
      <c r="D66" s="10">
        <v>1121</v>
      </c>
      <c r="E66" s="10">
        <v>1029</v>
      </c>
      <c r="F66" s="10">
        <v>512</v>
      </c>
      <c r="G66" s="10">
        <v>30910.05</v>
      </c>
      <c r="H66" s="10">
        <v>20125</v>
      </c>
      <c r="I66" s="10">
        <v>10785.05</v>
      </c>
      <c r="J66" s="10">
        <v>17473.150000000001</v>
      </c>
      <c r="K66" s="10">
        <v>17884.66</v>
      </c>
      <c r="L66" s="10">
        <v>685</v>
      </c>
      <c r="M66" s="10">
        <v>0</v>
      </c>
      <c r="N66" s="11">
        <v>248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 t="s">
        <v>59</v>
      </c>
      <c r="C67" s="10">
        <v>1723</v>
      </c>
      <c r="D67" s="10">
        <v>0</v>
      </c>
      <c r="E67" s="10">
        <v>0</v>
      </c>
      <c r="F67" s="10">
        <v>1176</v>
      </c>
      <c r="G67" s="10">
        <v>547</v>
      </c>
      <c r="H67" s="10">
        <v>120</v>
      </c>
      <c r="I67" s="10">
        <v>427</v>
      </c>
      <c r="J67" s="10">
        <v>120</v>
      </c>
      <c r="K67" s="10">
        <v>100</v>
      </c>
      <c r="L67" s="10">
        <v>0</v>
      </c>
      <c r="M67" s="10">
        <v>0</v>
      </c>
      <c r="N67" s="11">
        <v>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">
      <c r="A68" s="7"/>
      <c r="B68" s="7" t="s">
        <v>60</v>
      </c>
      <c r="C68" s="10">
        <v>2294</v>
      </c>
      <c r="D68" s="10">
        <v>0</v>
      </c>
      <c r="E68" s="10">
        <v>0</v>
      </c>
      <c r="F68" s="10">
        <v>1692</v>
      </c>
      <c r="G68" s="10">
        <v>602</v>
      </c>
      <c r="H68" s="10">
        <v>213</v>
      </c>
      <c r="I68" s="10">
        <v>389</v>
      </c>
      <c r="J68" s="10">
        <v>0</v>
      </c>
      <c r="K68" s="10">
        <v>0</v>
      </c>
      <c r="L68" s="10">
        <v>0</v>
      </c>
      <c r="M68" s="10">
        <v>0</v>
      </c>
      <c r="N68" s="11">
        <v>30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/>
      <c r="N69" s="11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5">
      <c r="A70" s="13" t="s">
        <v>34</v>
      </c>
      <c r="B70" s="7"/>
      <c r="C70" s="10">
        <f t="shared" ref="C70:N70" si="17">SUM(C71:C73)</f>
        <v>69949.87</v>
      </c>
      <c r="D70" s="10">
        <f t="shared" si="17"/>
        <v>1915.12</v>
      </c>
      <c r="E70" s="10">
        <f t="shared" si="17"/>
        <v>806.42</v>
      </c>
      <c r="F70" s="10">
        <f t="shared" si="17"/>
        <v>2590.2799999999997</v>
      </c>
      <c r="G70" s="10">
        <f t="shared" si="17"/>
        <v>64638.05</v>
      </c>
      <c r="H70" s="10">
        <f t="shared" si="17"/>
        <v>56592.229999999996</v>
      </c>
      <c r="I70" s="10">
        <f t="shared" si="17"/>
        <v>8045.82</v>
      </c>
      <c r="J70" s="10">
        <f t="shared" si="17"/>
        <v>51535.509999999995</v>
      </c>
      <c r="K70" s="10">
        <f t="shared" si="17"/>
        <v>51510.880000000005</v>
      </c>
      <c r="L70" s="10">
        <f t="shared" si="17"/>
        <v>0</v>
      </c>
      <c r="M70" s="10">
        <f t="shared" si="17"/>
        <v>10411.98</v>
      </c>
      <c r="N70" s="11">
        <f t="shared" si="17"/>
        <v>163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 t="s">
        <v>20</v>
      </c>
      <c r="C71" s="10">
        <v>38762.769999999997</v>
      </c>
      <c r="D71" s="10">
        <v>1875.12</v>
      </c>
      <c r="E71" s="10">
        <v>806.42</v>
      </c>
      <c r="F71" s="10">
        <v>0</v>
      </c>
      <c r="G71" s="10">
        <v>36081.230000000003</v>
      </c>
      <c r="H71" s="10">
        <v>33802.39</v>
      </c>
      <c r="I71" s="10">
        <v>2278.84</v>
      </c>
      <c r="J71" s="10">
        <v>31119.599999999999</v>
      </c>
      <c r="K71" s="10">
        <v>31093.75</v>
      </c>
      <c r="L71" s="10">
        <v>0</v>
      </c>
      <c r="M71" s="12">
        <v>6082.98</v>
      </c>
      <c r="N71" s="11">
        <v>9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7"/>
      <c r="B72" s="7" t="s">
        <v>21</v>
      </c>
      <c r="C72" s="10">
        <v>29065.1</v>
      </c>
      <c r="D72" s="10">
        <v>40</v>
      </c>
      <c r="E72" s="10">
        <v>0</v>
      </c>
      <c r="F72" s="10">
        <v>847.28</v>
      </c>
      <c r="G72" s="10">
        <v>28177.82</v>
      </c>
      <c r="H72" s="10">
        <v>22410.84</v>
      </c>
      <c r="I72" s="10">
        <v>5766.98</v>
      </c>
      <c r="J72" s="10">
        <v>20386.91</v>
      </c>
      <c r="K72" s="10">
        <v>20388.13</v>
      </c>
      <c r="L72" s="10">
        <v>0</v>
      </c>
      <c r="M72" s="12">
        <v>4329</v>
      </c>
      <c r="N72" s="11">
        <v>125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7"/>
      <c r="B73" s="7" t="s">
        <v>60</v>
      </c>
      <c r="C73" s="10">
        <v>2122</v>
      </c>
      <c r="D73" s="10">
        <v>0</v>
      </c>
      <c r="E73" s="10">
        <v>0</v>
      </c>
      <c r="F73" s="10">
        <v>1743</v>
      </c>
      <c r="G73" s="10">
        <v>379</v>
      </c>
      <c r="H73" s="10">
        <v>379</v>
      </c>
      <c r="I73" s="10">
        <v>0</v>
      </c>
      <c r="J73" s="10">
        <v>29</v>
      </c>
      <c r="K73" s="10">
        <v>29</v>
      </c>
      <c r="L73" s="10">
        <v>0</v>
      </c>
      <c r="M73" s="12">
        <v>0</v>
      </c>
      <c r="N73" s="11">
        <v>29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5">
      <c r="A75" s="13" t="s">
        <v>35</v>
      </c>
      <c r="B75" s="7"/>
      <c r="C75" s="10">
        <f t="shared" ref="C75:N75" si="18">SUM(C76:C77)</f>
        <v>142943.85999999999</v>
      </c>
      <c r="D75" s="10">
        <f t="shared" si="18"/>
        <v>5516.99</v>
      </c>
      <c r="E75" s="10">
        <f t="shared" si="18"/>
        <v>3688.2</v>
      </c>
      <c r="F75" s="10">
        <f t="shared" si="18"/>
        <v>1354.15</v>
      </c>
      <c r="G75" s="10">
        <f t="shared" si="18"/>
        <v>132384.52000000002</v>
      </c>
      <c r="H75" s="10">
        <f t="shared" si="18"/>
        <v>118642.3</v>
      </c>
      <c r="I75" s="10">
        <f t="shared" si="18"/>
        <v>13742.220000000001</v>
      </c>
      <c r="J75" s="10">
        <f t="shared" si="18"/>
        <v>110379.61</v>
      </c>
      <c r="K75" s="10">
        <f t="shared" si="18"/>
        <v>106447.73999999999</v>
      </c>
      <c r="L75" s="10">
        <f t="shared" si="18"/>
        <v>1625.34</v>
      </c>
      <c r="M75" s="10">
        <f t="shared" si="18"/>
        <v>0</v>
      </c>
      <c r="N75" s="11">
        <f t="shared" si="18"/>
        <v>364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7"/>
      <c r="B76" s="7" t="s">
        <v>20</v>
      </c>
      <c r="C76" s="10">
        <v>92243.5</v>
      </c>
      <c r="D76" s="10">
        <v>4598.8999999999996</v>
      </c>
      <c r="E76" s="10">
        <v>1566</v>
      </c>
      <c r="F76" s="10">
        <v>600</v>
      </c>
      <c r="G76" s="10">
        <v>85478.6</v>
      </c>
      <c r="H76" s="10">
        <v>78929.38</v>
      </c>
      <c r="I76" s="10">
        <v>6549.22</v>
      </c>
      <c r="J76" s="10">
        <v>75246.41</v>
      </c>
      <c r="K76" s="10">
        <v>73131.22</v>
      </c>
      <c r="L76" s="10">
        <v>1573.34</v>
      </c>
      <c r="M76" s="10">
        <v>0</v>
      </c>
      <c r="N76" s="11">
        <v>19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21</v>
      </c>
      <c r="C77" s="10">
        <v>50700.36</v>
      </c>
      <c r="D77" s="10">
        <v>918.09</v>
      </c>
      <c r="E77" s="10">
        <v>2122.1999999999998</v>
      </c>
      <c r="F77" s="10">
        <v>754.15</v>
      </c>
      <c r="G77" s="10">
        <v>46905.919999999998</v>
      </c>
      <c r="H77" s="10">
        <v>39712.92</v>
      </c>
      <c r="I77" s="10">
        <v>7193</v>
      </c>
      <c r="J77" s="10">
        <v>35133.199999999997</v>
      </c>
      <c r="K77" s="10">
        <v>33316.519999999997</v>
      </c>
      <c r="L77" s="10">
        <v>52</v>
      </c>
      <c r="M77" s="12">
        <v>0</v>
      </c>
      <c r="N77" s="11">
        <v>345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2"/>
      <c r="N78" s="11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5">
      <c r="A79" s="13" t="s">
        <v>36</v>
      </c>
      <c r="B79" s="7"/>
      <c r="C79" s="10">
        <f t="shared" ref="C79:N79" si="19">SUM(C80:C82)</f>
        <v>62080.7</v>
      </c>
      <c r="D79" s="10">
        <f t="shared" si="19"/>
        <v>1190.1399999999999</v>
      </c>
      <c r="E79" s="10">
        <f t="shared" si="19"/>
        <v>4237.2800000000007</v>
      </c>
      <c r="F79" s="10">
        <f t="shared" si="19"/>
        <v>2823</v>
      </c>
      <c r="G79" s="10">
        <f t="shared" si="19"/>
        <v>52090.42</v>
      </c>
      <c r="H79" s="10">
        <f t="shared" si="19"/>
        <v>38990.910000000003</v>
      </c>
      <c r="I79" s="10">
        <f t="shared" si="19"/>
        <v>13099.369999999999</v>
      </c>
      <c r="J79" s="10">
        <f t="shared" si="19"/>
        <v>33264.720000000001</v>
      </c>
      <c r="K79" s="10">
        <f t="shared" si="19"/>
        <v>31232.83</v>
      </c>
      <c r="L79" s="10">
        <f t="shared" si="19"/>
        <v>0</v>
      </c>
      <c r="M79" s="10">
        <f t="shared" si="19"/>
        <v>395</v>
      </c>
      <c r="N79" s="11">
        <f t="shared" si="19"/>
        <v>252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7"/>
      <c r="B80" s="7" t="s">
        <v>20</v>
      </c>
      <c r="C80" s="10">
        <v>33301.699999999997</v>
      </c>
      <c r="D80" s="10">
        <v>733.14</v>
      </c>
      <c r="E80" s="10">
        <v>3076.78</v>
      </c>
      <c r="F80" s="10">
        <v>469</v>
      </c>
      <c r="G80" s="10">
        <v>29242.92</v>
      </c>
      <c r="H80" s="10">
        <v>24365.91</v>
      </c>
      <c r="I80" s="10">
        <v>4876.87</v>
      </c>
      <c r="J80" s="10">
        <v>21213.68</v>
      </c>
      <c r="K80" s="10">
        <v>21232.18</v>
      </c>
      <c r="L80" s="10">
        <v>0</v>
      </c>
      <c r="M80" s="12">
        <v>395</v>
      </c>
      <c r="N80" s="11">
        <v>10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/>
      <c r="B81" s="7" t="s">
        <v>21</v>
      </c>
      <c r="C81" s="10">
        <v>25479</v>
      </c>
      <c r="D81" s="10">
        <v>457</v>
      </c>
      <c r="E81" s="10">
        <v>1160.5</v>
      </c>
      <c r="F81" s="10">
        <v>152</v>
      </c>
      <c r="G81" s="10">
        <v>22847.5</v>
      </c>
      <c r="H81" s="10">
        <v>14625</v>
      </c>
      <c r="I81" s="10">
        <v>8222.5</v>
      </c>
      <c r="J81" s="10">
        <v>12051.04</v>
      </c>
      <c r="K81" s="10">
        <v>10000.65</v>
      </c>
      <c r="L81" s="10">
        <v>0</v>
      </c>
      <c r="M81" s="10">
        <v>0</v>
      </c>
      <c r="N81" s="11">
        <v>217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6.5" customHeight="1" x14ac:dyDescent="0.2">
      <c r="A82" s="7"/>
      <c r="B82" s="7" t="s">
        <v>60</v>
      </c>
      <c r="C82" s="10">
        <v>3300</v>
      </c>
      <c r="D82" s="10">
        <v>0</v>
      </c>
      <c r="E82" s="10">
        <v>0</v>
      </c>
      <c r="F82" s="10">
        <v>2202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1">
        <v>25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6.5" customHeight="1" x14ac:dyDescent="0.2">
      <c r="A83" s="7"/>
      <c r="B83" s="7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6.5" customHeight="1" x14ac:dyDescent="0.2">
      <c r="A84" s="1" t="s">
        <v>37</v>
      </c>
      <c r="B84" s="7"/>
      <c r="C84" s="10">
        <f t="shared" ref="C84:N84" si="20">SUM(C85:C86)</f>
        <v>100450.85</v>
      </c>
      <c r="D84" s="10">
        <f t="shared" si="20"/>
        <v>5908.7730000000001</v>
      </c>
      <c r="E84" s="10">
        <f t="shared" si="20"/>
        <v>7532.8220000000001</v>
      </c>
      <c r="F84" s="10">
        <f t="shared" si="20"/>
        <v>122</v>
      </c>
      <c r="G84" s="10">
        <f t="shared" si="20"/>
        <v>86887.259000000005</v>
      </c>
      <c r="H84" s="10">
        <f t="shared" si="20"/>
        <v>86690.263000000006</v>
      </c>
      <c r="I84" s="10">
        <f t="shared" si="20"/>
        <v>197</v>
      </c>
      <c r="J84" s="10">
        <f t="shared" si="20"/>
        <v>84984</v>
      </c>
      <c r="K84" s="10">
        <f t="shared" si="20"/>
        <v>84862.77</v>
      </c>
      <c r="L84" s="10">
        <f t="shared" si="20"/>
        <v>0</v>
      </c>
      <c r="M84" s="10">
        <f t="shared" si="20"/>
        <v>17758.05</v>
      </c>
      <c r="N84" s="11">
        <f t="shared" si="20"/>
        <v>3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6.5" customHeight="1" x14ac:dyDescent="0.2">
      <c r="A85" s="1"/>
      <c r="B85" s="7" t="s">
        <v>20</v>
      </c>
      <c r="C85" s="10">
        <v>100450.85</v>
      </c>
      <c r="D85" s="10">
        <v>5908.7730000000001</v>
      </c>
      <c r="E85" s="10">
        <v>7532.8220000000001</v>
      </c>
      <c r="F85" s="10">
        <v>122</v>
      </c>
      <c r="G85" s="10">
        <v>86887.259000000005</v>
      </c>
      <c r="H85" s="10">
        <v>86690.263000000006</v>
      </c>
      <c r="I85" s="10">
        <v>197</v>
      </c>
      <c r="J85" s="10">
        <v>84984</v>
      </c>
      <c r="K85" s="10">
        <v>84862.77</v>
      </c>
      <c r="L85" s="10">
        <v>0</v>
      </c>
      <c r="M85" s="12">
        <v>17758.05</v>
      </c>
      <c r="N85" s="11">
        <v>3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7"/>
      <c r="B86" s="7" t="s">
        <v>21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6.5" customHeight="1" x14ac:dyDescent="0.2">
      <c r="A87" s="7"/>
      <c r="B87" s="7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11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6.5" customHeight="1" x14ac:dyDescent="0.2">
      <c r="A88" s="1" t="s">
        <v>38</v>
      </c>
      <c r="B88" s="7"/>
      <c r="C88" s="10">
        <f t="shared" ref="C88:N88" si="21">SUM(C89:C90)</f>
        <v>136981</v>
      </c>
      <c r="D88" s="10">
        <f t="shared" si="21"/>
        <v>2339.8000000000002</v>
      </c>
      <c r="E88" s="10">
        <f t="shared" si="21"/>
        <v>1373.41</v>
      </c>
      <c r="F88" s="10">
        <f t="shared" si="21"/>
        <v>0</v>
      </c>
      <c r="G88" s="10">
        <f t="shared" si="21"/>
        <v>133267.79</v>
      </c>
      <c r="H88" s="10">
        <f t="shared" si="21"/>
        <v>133030.78</v>
      </c>
      <c r="I88" s="10">
        <f t="shared" si="21"/>
        <v>237.01</v>
      </c>
      <c r="J88" s="10">
        <f t="shared" si="21"/>
        <v>125417.52</v>
      </c>
      <c r="K88" s="10">
        <f t="shared" si="21"/>
        <v>128093.13</v>
      </c>
      <c r="L88" s="10">
        <f t="shared" si="21"/>
        <v>4180.0600000000004</v>
      </c>
      <c r="M88" s="10">
        <f t="shared" si="21"/>
        <v>25216.39</v>
      </c>
      <c r="N88" s="11">
        <f t="shared" si="21"/>
        <v>21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7"/>
      <c r="B89" s="7" t="s">
        <v>20</v>
      </c>
      <c r="C89" s="10">
        <v>136981</v>
      </c>
      <c r="D89" s="10">
        <v>2339.8000000000002</v>
      </c>
      <c r="E89" s="10">
        <v>1373.41</v>
      </c>
      <c r="F89" s="10">
        <v>0</v>
      </c>
      <c r="G89" s="10">
        <v>133267.79</v>
      </c>
      <c r="H89" s="10">
        <v>133030.78</v>
      </c>
      <c r="I89" s="10">
        <v>237.01</v>
      </c>
      <c r="J89" s="10">
        <v>125417.52</v>
      </c>
      <c r="K89" s="10">
        <v>128093.13</v>
      </c>
      <c r="L89" s="10">
        <v>4180.0600000000004</v>
      </c>
      <c r="M89" s="12">
        <v>25216.39</v>
      </c>
      <c r="N89" s="11">
        <v>21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14"/>
      <c r="B90" s="14" t="s">
        <v>21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6.5" customHeight="1" x14ac:dyDescent="0.2">
      <c r="A91" s="16" t="s">
        <v>39</v>
      </c>
      <c r="B91" s="7"/>
      <c r="C91" s="17"/>
      <c r="D91" s="17"/>
      <c r="E91" s="17"/>
      <c r="F91" s="17"/>
      <c r="G91" s="17"/>
      <c r="H91" s="17"/>
      <c r="I91" s="17"/>
      <c r="J91" s="18"/>
      <c r="K91" s="17"/>
      <c r="L91" s="17"/>
      <c r="M91" s="17"/>
      <c r="N91" s="19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 x14ac:dyDescent="0.2">
      <c r="A92" s="20" t="s">
        <v>40</v>
      </c>
      <c r="B92" s="7"/>
      <c r="C92" s="19"/>
      <c r="D92" s="19"/>
      <c r="E92" s="19"/>
      <c r="F92" s="19"/>
      <c r="G92" s="21"/>
      <c r="H92" s="21"/>
      <c r="I92" s="21"/>
      <c r="J92" s="21"/>
      <c r="K92" s="19"/>
      <c r="L92" s="19"/>
      <c r="M92" s="19"/>
      <c r="N92" s="21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6.5" customHeight="1" x14ac:dyDescent="0.2">
      <c r="A93" s="7" t="s">
        <v>41</v>
      </c>
      <c r="B93" s="19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ht="16.5" customHeight="1" x14ac:dyDescent="0.2">
      <c r="A94" s="7" t="s">
        <v>42</v>
      </c>
      <c r="B94" s="19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6.5" customHeight="1" x14ac:dyDescent="0.2">
      <c r="A95" s="7" t="s">
        <v>43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22"/>
    </row>
    <row r="96" spans="1:31" ht="16.5" customHeight="1" x14ac:dyDescent="0.2">
      <c r="A96" s="7" t="s">
        <v>44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22"/>
    </row>
    <row r="97" spans="1:31" ht="16.5" customHeight="1" x14ac:dyDescent="0.2">
      <c r="A97" s="7" t="s">
        <v>61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22"/>
    </row>
    <row r="98" spans="1:31" ht="16.5" customHeight="1" x14ac:dyDescent="0.2">
      <c r="A98" s="7" t="s">
        <v>62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22"/>
    </row>
    <row r="99" spans="1:31" ht="16.5" customHeight="1" x14ac:dyDescent="0.2">
      <c r="A99" s="23" t="s">
        <v>45</v>
      </c>
      <c r="B99" s="7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6.5" customHeight="1" x14ac:dyDescent="0.2">
      <c r="A100" s="7" t="s">
        <v>46</v>
      </c>
      <c r="B100" s="22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ht="16.5" customHeight="1" x14ac:dyDescent="0.2">
      <c r="A101" s="22"/>
      <c r="B101" s="2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6.5" customHeight="1" x14ac:dyDescent="0.2">
      <c r="A102" s="22"/>
      <c r="B102" s="22"/>
      <c r="C102" s="22"/>
      <c r="D102" s="22"/>
      <c r="E102" s="22"/>
      <c r="F102" s="19"/>
      <c r="G102" s="19"/>
      <c r="H102" s="19"/>
      <c r="I102" s="19"/>
      <c r="J102" s="19"/>
      <c r="K102" s="19"/>
      <c r="L102" s="19"/>
      <c r="M102" s="19"/>
      <c r="N102" s="19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6.5" customHeight="1" x14ac:dyDescent="0.2">
      <c r="A103" s="22"/>
      <c r="B103" s="22"/>
      <c r="C103" s="22"/>
      <c r="D103" s="22"/>
      <c r="E103" s="22"/>
      <c r="F103" s="19"/>
      <c r="G103" s="19"/>
      <c r="H103" s="19"/>
      <c r="I103" s="19"/>
      <c r="J103" s="19"/>
      <c r="K103" s="19"/>
      <c r="L103" s="19"/>
      <c r="M103" s="19"/>
      <c r="N103" s="19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6.5" customHeight="1" x14ac:dyDescent="0.2">
      <c r="A104" s="22"/>
      <c r="B104" s="22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65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66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SUM(C9:C12)</f>
        <v>1620317.0637139999</v>
      </c>
      <c r="D8" s="8">
        <f t="shared" si="0"/>
        <v>57162.210676999995</v>
      </c>
      <c r="E8" s="8">
        <f t="shared" si="0"/>
        <v>93371.207269000006</v>
      </c>
      <c r="F8" s="8">
        <f t="shared" si="0"/>
        <v>52207.828499999996</v>
      </c>
      <c r="G8" s="8">
        <f t="shared" si="0"/>
        <v>1417575.827668</v>
      </c>
      <c r="H8" s="8">
        <f t="shared" si="0"/>
        <v>1214933.6486999998</v>
      </c>
      <c r="I8" s="8">
        <f t="shared" si="0"/>
        <v>202642.176767</v>
      </c>
      <c r="J8" s="8">
        <f t="shared" si="0"/>
        <v>1134609.82</v>
      </c>
      <c r="K8" s="8">
        <f t="shared" si="0"/>
        <v>1088607.5999999999</v>
      </c>
      <c r="L8" s="8">
        <f t="shared" si="0"/>
        <v>44827.92</v>
      </c>
      <c r="M8" s="8">
        <f t="shared" si="0"/>
        <v>50746.8</v>
      </c>
      <c r="N8" s="9">
        <f t="shared" si="0"/>
        <v>9766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SUM(C15,C19,C23,C27,C32,C36,C40,C44,C49,C54,C60,C66,C72,C77,C81,C86,C90)</f>
        <v>901405.61701400008</v>
      </c>
      <c r="D9" s="10">
        <f t="shared" si="1"/>
        <v>41745.332476999996</v>
      </c>
      <c r="E9" s="10">
        <f t="shared" si="1"/>
        <v>43999.160669000004</v>
      </c>
      <c r="F9" s="10">
        <f t="shared" si="1"/>
        <v>13762.5807</v>
      </c>
      <c r="G9" s="10">
        <f t="shared" si="1"/>
        <v>801898.54866800003</v>
      </c>
      <c r="H9" s="10">
        <f t="shared" si="1"/>
        <v>735298.43339999998</v>
      </c>
      <c r="I9" s="10">
        <f t="shared" si="1"/>
        <v>66600.115267000001</v>
      </c>
      <c r="J9" s="10">
        <f t="shared" si="1"/>
        <v>689743.44000000006</v>
      </c>
      <c r="K9" s="10">
        <f t="shared" si="1"/>
        <v>672641.42999999993</v>
      </c>
      <c r="L9" s="10">
        <f t="shared" si="1"/>
        <v>31247.78</v>
      </c>
      <c r="M9" s="10">
        <f t="shared" si="1"/>
        <v>45963.72</v>
      </c>
      <c r="N9" s="11">
        <f t="shared" si="1"/>
        <v>247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SUM(C16,C20,C24,C28,C33,C37,C41,C45,C50,C55,C61,C67,C73,C78,C82,C87,C91)</f>
        <v>692355.54669999983</v>
      </c>
      <c r="D10" s="10">
        <f t="shared" si="2"/>
        <v>15416.878199999999</v>
      </c>
      <c r="E10" s="10">
        <f t="shared" si="2"/>
        <v>49372.046600000001</v>
      </c>
      <c r="F10" s="10">
        <f t="shared" si="2"/>
        <v>19048.347799999996</v>
      </c>
      <c r="G10" s="10">
        <f t="shared" si="2"/>
        <v>608518.27899999998</v>
      </c>
      <c r="H10" s="10">
        <f t="shared" si="2"/>
        <v>477941.21529999987</v>
      </c>
      <c r="I10" s="10">
        <f t="shared" si="2"/>
        <v>130577.06149999998</v>
      </c>
      <c r="J10" s="10">
        <f t="shared" si="2"/>
        <v>444357.38</v>
      </c>
      <c r="K10" s="10">
        <f t="shared" si="2"/>
        <v>415298.12</v>
      </c>
      <c r="L10" s="10">
        <f t="shared" si="2"/>
        <v>13580.14</v>
      </c>
      <c r="M10" s="10">
        <f t="shared" si="2"/>
        <v>4783.08</v>
      </c>
      <c r="N10" s="11">
        <f t="shared" si="2"/>
        <v>9399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 t="s">
        <v>59</v>
      </c>
      <c r="C11" s="10">
        <f t="shared" ref="C11:N11" si="3">SUM(C46,C56,C62,C68)</f>
        <v>9773.15</v>
      </c>
      <c r="D11" s="10">
        <f t="shared" si="3"/>
        <v>0</v>
      </c>
      <c r="E11" s="10">
        <f t="shared" si="3"/>
        <v>0</v>
      </c>
      <c r="F11" s="10">
        <f t="shared" si="3"/>
        <v>5555.15</v>
      </c>
      <c r="G11" s="10">
        <f t="shared" si="3"/>
        <v>4218</v>
      </c>
      <c r="H11" s="10">
        <f t="shared" si="3"/>
        <v>445</v>
      </c>
      <c r="I11" s="10">
        <f t="shared" si="3"/>
        <v>3773</v>
      </c>
      <c r="J11" s="10">
        <f t="shared" si="3"/>
        <v>303</v>
      </c>
      <c r="K11" s="10">
        <f t="shared" si="3"/>
        <v>288</v>
      </c>
      <c r="L11" s="10">
        <f t="shared" si="3"/>
        <v>0</v>
      </c>
      <c r="M11" s="10">
        <f t="shared" si="3"/>
        <v>0</v>
      </c>
      <c r="N11" s="11">
        <f t="shared" si="3"/>
        <v>8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7"/>
      <c r="B12" s="7" t="s">
        <v>60</v>
      </c>
      <c r="C12" s="10">
        <f t="shared" ref="C12:N12" si="4">SUM(C29,C51,C57,C63,C69,C74,C83)</f>
        <v>16782.75</v>
      </c>
      <c r="D12" s="10">
        <f t="shared" si="4"/>
        <v>0</v>
      </c>
      <c r="E12" s="10">
        <f t="shared" si="4"/>
        <v>0</v>
      </c>
      <c r="F12" s="10">
        <f t="shared" si="4"/>
        <v>13841.75</v>
      </c>
      <c r="G12" s="10">
        <f t="shared" si="4"/>
        <v>2941</v>
      </c>
      <c r="H12" s="10">
        <f t="shared" si="4"/>
        <v>1249</v>
      </c>
      <c r="I12" s="10">
        <f t="shared" si="4"/>
        <v>1692</v>
      </c>
      <c r="J12" s="10">
        <f t="shared" si="4"/>
        <v>206</v>
      </c>
      <c r="K12" s="10">
        <f t="shared" si="4"/>
        <v>380.05</v>
      </c>
      <c r="L12" s="10">
        <f t="shared" si="4"/>
        <v>0</v>
      </c>
      <c r="M12" s="10">
        <f t="shared" si="4"/>
        <v>0</v>
      </c>
      <c r="N12" s="11">
        <f t="shared" si="4"/>
        <v>112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1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1" t="s">
        <v>22</v>
      </c>
      <c r="B14" s="7"/>
      <c r="C14" s="10">
        <f t="shared" ref="C14:N14" si="5">SUM(C15:C16)</f>
        <v>85487.199999999895</v>
      </c>
      <c r="D14" s="10">
        <f t="shared" si="5"/>
        <v>2980.4300000000003</v>
      </c>
      <c r="E14" s="10">
        <f t="shared" si="5"/>
        <v>2423.8917999999999</v>
      </c>
      <c r="F14" s="10">
        <f t="shared" si="5"/>
        <v>1301.82</v>
      </c>
      <c r="G14" s="10">
        <f t="shared" si="5"/>
        <v>78781.063099999912</v>
      </c>
      <c r="H14" s="10">
        <f t="shared" si="5"/>
        <v>56823.525999999896</v>
      </c>
      <c r="I14" s="10">
        <f t="shared" si="5"/>
        <v>21957.537100000001</v>
      </c>
      <c r="J14" s="10">
        <f t="shared" si="5"/>
        <v>56835.509999999995</v>
      </c>
      <c r="K14" s="10">
        <f t="shared" si="5"/>
        <v>56740.240000000005</v>
      </c>
      <c r="L14" s="10">
        <f t="shared" si="5"/>
        <v>4000</v>
      </c>
      <c r="M14" s="10">
        <f t="shared" si="5"/>
        <v>0</v>
      </c>
      <c r="N14" s="11">
        <f t="shared" si="5"/>
        <v>2252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7"/>
      <c r="B15" s="7" t="s">
        <v>20</v>
      </c>
      <c r="C15" s="10">
        <v>29740.799999999999</v>
      </c>
      <c r="D15" s="10">
        <v>2557.5500000000002</v>
      </c>
      <c r="E15" s="10">
        <v>642.1</v>
      </c>
      <c r="F15" s="10">
        <v>247</v>
      </c>
      <c r="G15" s="10">
        <v>26294.15</v>
      </c>
      <c r="H15" s="10">
        <v>17956.963</v>
      </c>
      <c r="I15" s="10">
        <v>8337.1869999999999</v>
      </c>
      <c r="J15" s="10">
        <v>18444.48</v>
      </c>
      <c r="K15" s="10">
        <v>18349.490000000002</v>
      </c>
      <c r="L15" s="10">
        <v>0</v>
      </c>
      <c r="M15" s="12">
        <v>0</v>
      </c>
      <c r="N15" s="11">
        <v>4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">
      <c r="A16" s="7"/>
      <c r="B16" s="7" t="s">
        <v>21</v>
      </c>
      <c r="C16" s="10">
        <v>55746.3999999999</v>
      </c>
      <c r="D16" s="10">
        <v>422.88</v>
      </c>
      <c r="E16" s="10">
        <v>1781.7918</v>
      </c>
      <c r="F16" s="10">
        <v>1054.82</v>
      </c>
      <c r="G16" s="10">
        <v>52486.913099999903</v>
      </c>
      <c r="H16" s="10">
        <v>38866.5629999999</v>
      </c>
      <c r="I16" s="10">
        <v>13620.3501</v>
      </c>
      <c r="J16" s="10">
        <v>38391.03</v>
      </c>
      <c r="K16" s="10">
        <v>38390.75</v>
      </c>
      <c r="L16" s="10">
        <v>4000</v>
      </c>
      <c r="M16" s="10">
        <v>0</v>
      </c>
      <c r="N16" s="11">
        <v>2248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11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5">
      <c r="A18" s="13" t="s">
        <v>23</v>
      </c>
      <c r="B18" s="7"/>
      <c r="C18" s="10">
        <f t="shared" ref="C18:N18" si="6">SUM(C19:C20)</f>
        <v>136931.09</v>
      </c>
      <c r="D18" s="10">
        <f t="shared" si="6"/>
        <v>1770.9599999999998</v>
      </c>
      <c r="E18" s="10">
        <f t="shared" si="6"/>
        <v>11990.6</v>
      </c>
      <c r="F18" s="10">
        <f t="shared" si="6"/>
        <v>9320</v>
      </c>
      <c r="G18" s="10">
        <f t="shared" si="6"/>
        <v>113849.53</v>
      </c>
      <c r="H18" s="10">
        <f t="shared" si="6"/>
        <v>97387.209999999992</v>
      </c>
      <c r="I18" s="10">
        <f t="shared" si="6"/>
        <v>16462.32</v>
      </c>
      <c r="J18" s="10">
        <f t="shared" si="6"/>
        <v>90826.05</v>
      </c>
      <c r="K18" s="10">
        <f t="shared" si="6"/>
        <v>71455.66</v>
      </c>
      <c r="L18" s="10">
        <f t="shared" si="6"/>
        <v>5141.21</v>
      </c>
      <c r="M18" s="10">
        <f t="shared" si="6"/>
        <v>0</v>
      </c>
      <c r="N18" s="11">
        <f t="shared" si="6"/>
        <v>1045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 t="s">
        <v>20</v>
      </c>
      <c r="C19" s="10">
        <v>71680.44</v>
      </c>
      <c r="D19" s="10">
        <v>1343.87</v>
      </c>
      <c r="E19" s="10">
        <v>9567.2800000000007</v>
      </c>
      <c r="F19" s="10">
        <v>4740</v>
      </c>
      <c r="G19" s="10">
        <v>56029.29</v>
      </c>
      <c r="H19" s="10">
        <v>51011.19</v>
      </c>
      <c r="I19" s="10">
        <v>5018.1000000000004</v>
      </c>
      <c r="J19" s="10">
        <v>45853.64</v>
      </c>
      <c r="K19" s="10">
        <v>39453.660000000003</v>
      </c>
      <c r="L19" s="10">
        <v>3230.21</v>
      </c>
      <c r="M19" s="10">
        <v>0</v>
      </c>
      <c r="N19" s="11">
        <v>28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">
      <c r="A20" s="7"/>
      <c r="B20" s="7" t="s">
        <v>21</v>
      </c>
      <c r="C20" s="10">
        <v>65250.65</v>
      </c>
      <c r="D20" s="10">
        <v>427.09</v>
      </c>
      <c r="E20" s="10">
        <v>2423.3200000000002</v>
      </c>
      <c r="F20" s="10">
        <v>4580</v>
      </c>
      <c r="G20" s="10">
        <v>57820.24</v>
      </c>
      <c r="H20" s="10">
        <v>46376.02</v>
      </c>
      <c r="I20" s="10">
        <v>11444.22</v>
      </c>
      <c r="J20" s="10">
        <v>44972.41</v>
      </c>
      <c r="K20" s="10">
        <v>32002</v>
      </c>
      <c r="L20" s="10">
        <v>1911</v>
      </c>
      <c r="M20" s="12">
        <v>0</v>
      </c>
      <c r="N20" s="11">
        <v>1017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5">
      <c r="A22" s="13" t="s">
        <v>24</v>
      </c>
      <c r="B22" s="7"/>
      <c r="C22" s="10">
        <f t="shared" ref="C22:N22" si="7">SUM(C23:C24)</f>
        <v>125200.31991400001</v>
      </c>
      <c r="D22" s="10">
        <f t="shared" si="7"/>
        <v>251.59607700000001</v>
      </c>
      <c r="E22" s="10">
        <f t="shared" si="7"/>
        <v>1674.6829690000002</v>
      </c>
      <c r="F22" s="10">
        <f t="shared" si="7"/>
        <v>4141.3585000000003</v>
      </c>
      <c r="G22" s="10">
        <f t="shared" si="7"/>
        <v>119132.67766799999</v>
      </c>
      <c r="H22" s="10">
        <f t="shared" si="7"/>
        <v>99276.629099999991</v>
      </c>
      <c r="I22" s="10">
        <f t="shared" si="7"/>
        <v>19856.046366999999</v>
      </c>
      <c r="J22" s="10">
        <f t="shared" si="7"/>
        <v>90940.55</v>
      </c>
      <c r="K22" s="10">
        <f t="shared" si="7"/>
        <v>96900.14</v>
      </c>
      <c r="L22" s="10">
        <f t="shared" si="7"/>
        <v>0</v>
      </c>
      <c r="M22" s="10">
        <f t="shared" si="7"/>
        <v>0</v>
      </c>
      <c r="N22" s="11">
        <f t="shared" si="7"/>
        <v>947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 t="s">
        <v>20</v>
      </c>
      <c r="C23" s="10">
        <v>70926.198214000004</v>
      </c>
      <c r="D23" s="10">
        <v>235.40787700000001</v>
      </c>
      <c r="E23" s="10">
        <v>1263.9314690000001</v>
      </c>
      <c r="F23" s="10">
        <v>3177.6307000000002</v>
      </c>
      <c r="G23" s="10">
        <v>66249.223467999997</v>
      </c>
      <c r="H23" s="10">
        <v>60825.241000000002</v>
      </c>
      <c r="I23" s="10">
        <v>5423.9824669999998</v>
      </c>
      <c r="J23" s="10">
        <v>50514.79</v>
      </c>
      <c r="K23" s="10">
        <v>56184.74</v>
      </c>
      <c r="L23" s="10">
        <v>0</v>
      </c>
      <c r="M23" s="10">
        <v>0</v>
      </c>
      <c r="N23" s="11">
        <v>22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">
      <c r="A24" s="7"/>
      <c r="B24" s="7" t="s">
        <v>21</v>
      </c>
      <c r="C24" s="10">
        <v>54274.121700000003</v>
      </c>
      <c r="D24" s="10">
        <v>16.188199999999998</v>
      </c>
      <c r="E24" s="10">
        <v>410.75150000000002</v>
      </c>
      <c r="F24" s="10">
        <v>963.7278</v>
      </c>
      <c r="G24" s="10">
        <v>52883.4542</v>
      </c>
      <c r="H24" s="10">
        <v>38451.388099999996</v>
      </c>
      <c r="I24" s="10">
        <v>14432.063899999999</v>
      </c>
      <c r="J24" s="10">
        <v>40425.760000000002</v>
      </c>
      <c r="K24" s="10">
        <v>40715.4</v>
      </c>
      <c r="L24" s="10">
        <v>0</v>
      </c>
      <c r="M24" s="10">
        <v>0</v>
      </c>
      <c r="N24" s="11">
        <v>925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5">
      <c r="A26" s="13" t="s">
        <v>25</v>
      </c>
      <c r="B26" s="7"/>
      <c r="C26" s="10">
        <f t="shared" ref="C26:N26" si="8">SUM(C27:C29)</f>
        <v>165907.03</v>
      </c>
      <c r="D26" s="10">
        <f t="shared" si="8"/>
        <v>9391.4599999999991</v>
      </c>
      <c r="E26" s="10">
        <f t="shared" si="8"/>
        <v>8551.2199999999993</v>
      </c>
      <c r="F26" s="10">
        <f t="shared" si="8"/>
        <v>2338.2600000000002</v>
      </c>
      <c r="G26" s="10">
        <f t="shared" si="8"/>
        <v>145626.09</v>
      </c>
      <c r="H26" s="10">
        <f t="shared" si="8"/>
        <v>122791.20999999999</v>
      </c>
      <c r="I26" s="10">
        <f t="shared" si="8"/>
        <v>22834.880000000001</v>
      </c>
      <c r="J26" s="10">
        <f t="shared" si="8"/>
        <v>105914.69</v>
      </c>
      <c r="K26" s="10">
        <f t="shared" si="8"/>
        <v>96963.77</v>
      </c>
      <c r="L26" s="10">
        <f t="shared" si="8"/>
        <v>738.81</v>
      </c>
      <c r="M26" s="10">
        <f t="shared" si="8"/>
        <v>0</v>
      </c>
      <c r="N26" s="11">
        <f t="shared" si="8"/>
        <v>440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 t="s">
        <v>20</v>
      </c>
      <c r="C27" s="10">
        <v>86909.5</v>
      </c>
      <c r="D27" s="10">
        <v>6719.55</v>
      </c>
      <c r="E27" s="10">
        <v>3478.47</v>
      </c>
      <c r="F27" s="10">
        <v>792</v>
      </c>
      <c r="G27" s="10">
        <v>75919.48</v>
      </c>
      <c r="H27" s="10">
        <v>61980.639999999999</v>
      </c>
      <c r="I27" s="10">
        <v>13938.84</v>
      </c>
      <c r="J27" s="10">
        <v>52320.29</v>
      </c>
      <c r="K27" s="10">
        <v>50217.36</v>
      </c>
      <c r="L27" s="10">
        <v>738.81</v>
      </c>
      <c r="M27" s="12">
        <v>0</v>
      </c>
      <c r="N27" s="11">
        <v>13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">
      <c r="A28" s="7"/>
      <c r="B28" s="7" t="s">
        <v>21</v>
      </c>
      <c r="C28" s="10">
        <v>78982.53</v>
      </c>
      <c r="D28" s="10">
        <v>2671.91</v>
      </c>
      <c r="E28" s="10">
        <v>5072.75</v>
      </c>
      <c r="F28" s="10">
        <v>1531.26</v>
      </c>
      <c r="G28" s="10">
        <v>69706.61</v>
      </c>
      <c r="H28" s="10">
        <v>60810.57</v>
      </c>
      <c r="I28" s="10">
        <v>8896.0400000000009</v>
      </c>
      <c r="J28" s="10">
        <v>53594.400000000001</v>
      </c>
      <c r="K28" s="10">
        <v>46746.41</v>
      </c>
      <c r="L28" s="10">
        <v>0</v>
      </c>
      <c r="M28" s="12">
        <v>0</v>
      </c>
      <c r="N28" s="11">
        <v>427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 t="s">
        <v>60</v>
      </c>
      <c r="C29" s="10">
        <v>15</v>
      </c>
      <c r="D29" s="10">
        <v>0</v>
      </c>
      <c r="E29" s="10">
        <v>0</v>
      </c>
      <c r="F29" s="10">
        <v>15</v>
      </c>
      <c r="G29" s="10">
        <v>0</v>
      </c>
      <c r="H29" s="10">
        <v>0</v>
      </c>
      <c r="I29" s="10">
        <v>0</v>
      </c>
      <c r="J29" s="10"/>
      <c r="K29" s="10"/>
      <c r="L29" s="10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">
      <c r="A30" s="7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5">
      <c r="A31" s="13" t="s">
        <v>26</v>
      </c>
      <c r="B31" s="7"/>
      <c r="C31" s="10">
        <f t="shared" ref="C31:N31" si="9">SUM(C32:C33)</f>
        <v>54271.479999999996</v>
      </c>
      <c r="D31" s="10">
        <f t="shared" si="9"/>
        <v>6642.1299999999992</v>
      </c>
      <c r="E31" s="10">
        <f t="shared" si="9"/>
        <v>4077</v>
      </c>
      <c r="F31" s="10">
        <f t="shared" si="9"/>
        <v>718.48</v>
      </c>
      <c r="G31" s="10">
        <f t="shared" si="9"/>
        <v>42833.87</v>
      </c>
      <c r="H31" s="10">
        <f t="shared" si="9"/>
        <v>34904.400000000001</v>
      </c>
      <c r="I31" s="10">
        <f t="shared" si="9"/>
        <v>7929.4699999999993</v>
      </c>
      <c r="J31" s="10">
        <f t="shared" si="9"/>
        <v>33330</v>
      </c>
      <c r="K31" s="10">
        <f t="shared" si="9"/>
        <v>32553</v>
      </c>
      <c r="L31" s="10">
        <f t="shared" si="9"/>
        <v>382.72</v>
      </c>
      <c r="M31" s="10">
        <f t="shared" si="9"/>
        <v>1780</v>
      </c>
      <c r="N31" s="11">
        <f t="shared" si="9"/>
        <v>523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7"/>
      <c r="B32" s="7" t="s">
        <v>20</v>
      </c>
      <c r="C32" s="10">
        <v>29092.1</v>
      </c>
      <c r="D32" s="10">
        <v>5397.53</v>
      </c>
      <c r="E32" s="10">
        <v>3225</v>
      </c>
      <c r="F32" s="10">
        <v>58.1</v>
      </c>
      <c r="G32" s="10">
        <v>20411.47</v>
      </c>
      <c r="H32" s="10">
        <v>16532</v>
      </c>
      <c r="I32" s="10">
        <v>3879.47</v>
      </c>
      <c r="J32" s="10">
        <v>16410</v>
      </c>
      <c r="K32" s="10">
        <v>16167</v>
      </c>
      <c r="L32" s="10">
        <v>382.72</v>
      </c>
      <c r="M32" s="12">
        <v>1780</v>
      </c>
      <c r="N32" s="11">
        <v>39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21</v>
      </c>
      <c r="C33" s="10">
        <v>25179.38</v>
      </c>
      <c r="D33" s="10">
        <v>1244.5999999999999</v>
      </c>
      <c r="E33" s="10">
        <v>852</v>
      </c>
      <c r="F33" s="10">
        <v>660.38</v>
      </c>
      <c r="G33" s="10">
        <v>22422.400000000001</v>
      </c>
      <c r="H33" s="10">
        <v>18372.400000000001</v>
      </c>
      <c r="I33" s="10">
        <v>4050</v>
      </c>
      <c r="J33" s="10">
        <v>16920</v>
      </c>
      <c r="K33" s="10">
        <v>16386</v>
      </c>
      <c r="L33" s="10">
        <v>0</v>
      </c>
      <c r="M33" s="10">
        <v>0</v>
      </c>
      <c r="N33" s="11">
        <v>484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">
      <c r="A35" s="1" t="s">
        <v>49</v>
      </c>
      <c r="B35" s="7"/>
      <c r="C35" s="10">
        <f t="shared" ref="C35:N35" si="10">SUM(C36:C37)</f>
        <v>76972.09</v>
      </c>
      <c r="D35" s="10">
        <f t="shared" si="10"/>
        <v>2300.69</v>
      </c>
      <c r="E35" s="10">
        <f t="shared" si="10"/>
        <v>7838.33</v>
      </c>
      <c r="F35" s="10">
        <f t="shared" si="10"/>
        <v>2305.6</v>
      </c>
      <c r="G35" s="10">
        <f t="shared" si="10"/>
        <v>64527.47</v>
      </c>
      <c r="H35" s="10">
        <f t="shared" si="10"/>
        <v>57550.67</v>
      </c>
      <c r="I35" s="10">
        <f t="shared" si="10"/>
        <v>6976.8</v>
      </c>
      <c r="J35" s="10">
        <f t="shared" si="10"/>
        <v>54064.3</v>
      </c>
      <c r="K35" s="10">
        <f t="shared" si="10"/>
        <v>51852.61</v>
      </c>
      <c r="L35" s="10">
        <f t="shared" si="10"/>
        <v>2963.67</v>
      </c>
      <c r="M35" s="10">
        <f t="shared" si="10"/>
        <v>0</v>
      </c>
      <c r="N35" s="11">
        <f t="shared" si="10"/>
        <v>306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">
      <c r="A36" s="7"/>
      <c r="B36" s="7" t="s">
        <v>20</v>
      </c>
      <c r="C36" s="10">
        <v>30950.46</v>
      </c>
      <c r="D36" s="10">
        <v>860.46</v>
      </c>
      <c r="E36" s="10">
        <v>6687.43</v>
      </c>
      <c r="F36" s="10">
        <v>218</v>
      </c>
      <c r="G36" s="10">
        <v>23184.57</v>
      </c>
      <c r="H36" s="10">
        <v>22478.23</v>
      </c>
      <c r="I36" s="10">
        <v>706.34</v>
      </c>
      <c r="J36" s="10">
        <v>21283.69</v>
      </c>
      <c r="K36" s="10">
        <v>20321.73</v>
      </c>
      <c r="L36" s="10">
        <v>1273.2</v>
      </c>
      <c r="M36" s="10">
        <v>0</v>
      </c>
      <c r="N36" s="11">
        <v>12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21</v>
      </c>
      <c r="C37" s="10">
        <v>46021.63</v>
      </c>
      <c r="D37" s="10">
        <v>1440.23</v>
      </c>
      <c r="E37" s="10">
        <v>1150.9000000000001</v>
      </c>
      <c r="F37" s="10">
        <v>2087.6</v>
      </c>
      <c r="G37" s="10">
        <v>41342.9</v>
      </c>
      <c r="H37" s="10">
        <v>35072.44</v>
      </c>
      <c r="I37" s="10">
        <v>6270.46</v>
      </c>
      <c r="J37" s="10">
        <v>32780.61</v>
      </c>
      <c r="K37" s="10">
        <v>31530.880000000001</v>
      </c>
      <c r="L37" s="10">
        <v>1690.47</v>
      </c>
      <c r="M37" s="10">
        <v>0</v>
      </c>
      <c r="N37" s="11">
        <v>294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1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5">
      <c r="A39" s="13" t="s">
        <v>28</v>
      </c>
      <c r="B39" s="7"/>
      <c r="C39" s="10">
        <f t="shared" ref="C39:N39" si="11">SUM(C40:C41)</f>
        <v>100647.76</v>
      </c>
      <c r="D39" s="10">
        <f t="shared" si="11"/>
        <v>150.26</v>
      </c>
      <c r="E39" s="10">
        <f t="shared" si="11"/>
        <v>24028.85</v>
      </c>
      <c r="F39" s="10">
        <f t="shared" si="11"/>
        <v>847</v>
      </c>
      <c r="G39" s="10">
        <f t="shared" si="11"/>
        <v>75621.649999999994</v>
      </c>
      <c r="H39" s="10">
        <f t="shared" si="11"/>
        <v>61311.188500000004</v>
      </c>
      <c r="I39" s="10">
        <f t="shared" si="11"/>
        <v>14310.461499999999</v>
      </c>
      <c r="J39" s="10">
        <f t="shared" si="11"/>
        <v>55766.69</v>
      </c>
      <c r="K39" s="10">
        <f t="shared" si="11"/>
        <v>56256.9</v>
      </c>
      <c r="L39" s="10">
        <f t="shared" si="11"/>
        <v>177</v>
      </c>
      <c r="M39" s="10">
        <f t="shared" si="11"/>
        <v>3272.5</v>
      </c>
      <c r="N39" s="11">
        <f t="shared" si="11"/>
        <v>851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">
      <c r="A40" s="7"/>
      <c r="B40" s="7" t="s">
        <v>20</v>
      </c>
      <c r="C40" s="10">
        <v>24018.92</v>
      </c>
      <c r="D40" s="10">
        <v>20.260000000000002</v>
      </c>
      <c r="E40" s="10">
        <v>245.85</v>
      </c>
      <c r="F40" s="10">
        <v>3</v>
      </c>
      <c r="G40" s="10">
        <v>23749.81</v>
      </c>
      <c r="H40" s="10">
        <v>21671.16</v>
      </c>
      <c r="I40" s="10">
        <v>2078.65</v>
      </c>
      <c r="J40" s="10">
        <v>20998.98</v>
      </c>
      <c r="K40" s="10">
        <v>20585.400000000001</v>
      </c>
      <c r="L40" s="10">
        <v>177</v>
      </c>
      <c r="M40" s="12">
        <v>1826</v>
      </c>
      <c r="N40" s="11">
        <v>17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21</v>
      </c>
      <c r="C41" s="10">
        <v>76628.84</v>
      </c>
      <c r="D41" s="10">
        <v>130</v>
      </c>
      <c r="E41" s="10">
        <v>23783</v>
      </c>
      <c r="F41" s="10">
        <v>844</v>
      </c>
      <c r="G41" s="10">
        <v>51871.839999999997</v>
      </c>
      <c r="H41" s="10">
        <v>39640.0285</v>
      </c>
      <c r="I41" s="10">
        <v>12231.8115</v>
      </c>
      <c r="J41" s="10">
        <v>34767.71</v>
      </c>
      <c r="K41" s="10">
        <v>35671.5</v>
      </c>
      <c r="L41" s="10">
        <v>0</v>
      </c>
      <c r="M41" s="12">
        <v>1446.5</v>
      </c>
      <c r="N41" s="11">
        <v>834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2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5">
      <c r="A43" s="13" t="s">
        <v>29</v>
      </c>
      <c r="B43" s="7"/>
      <c r="C43" s="10">
        <f t="shared" ref="C43:N43" si="12">SUM(C44:C46)</f>
        <v>98632.89499999999</v>
      </c>
      <c r="D43" s="10">
        <f t="shared" si="12"/>
        <v>5931.1100000000006</v>
      </c>
      <c r="E43" s="10">
        <f t="shared" si="12"/>
        <v>6001.46</v>
      </c>
      <c r="F43" s="10">
        <f t="shared" si="12"/>
        <v>4038.4700000000003</v>
      </c>
      <c r="G43" s="10">
        <f t="shared" si="12"/>
        <v>82661.85500000001</v>
      </c>
      <c r="H43" s="10">
        <f t="shared" si="12"/>
        <v>74020.14499999999</v>
      </c>
      <c r="I43" s="10">
        <f t="shared" si="12"/>
        <v>8641.7100000000009</v>
      </c>
      <c r="J43" s="10">
        <f t="shared" si="12"/>
        <v>71971.209999999992</v>
      </c>
      <c r="K43" s="10">
        <f t="shared" si="12"/>
        <v>58865.49</v>
      </c>
      <c r="L43" s="10">
        <f t="shared" si="12"/>
        <v>9035.619999999999</v>
      </c>
      <c r="M43" s="10">
        <f t="shared" si="12"/>
        <v>0</v>
      </c>
      <c r="N43" s="11">
        <f t="shared" si="12"/>
        <v>851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">
      <c r="A44" s="7"/>
      <c r="B44" s="7" t="s">
        <v>20</v>
      </c>
      <c r="C44" s="10">
        <v>54211.08</v>
      </c>
      <c r="D44" s="10">
        <v>5004.63</v>
      </c>
      <c r="E44" s="10">
        <v>1807.13</v>
      </c>
      <c r="F44" s="10">
        <v>340</v>
      </c>
      <c r="G44" s="10">
        <v>47059.32</v>
      </c>
      <c r="H44" s="10">
        <v>44883.17</v>
      </c>
      <c r="I44" s="10">
        <v>2176.15</v>
      </c>
      <c r="J44" s="10">
        <v>44485.67</v>
      </c>
      <c r="K44" s="10">
        <v>34597.67</v>
      </c>
      <c r="L44" s="10">
        <v>6785.95</v>
      </c>
      <c r="M44" s="12">
        <v>0</v>
      </c>
      <c r="N44" s="11">
        <v>13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21</v>
      </c>
      <c r="C45" s="10">
        <v>43228.665000000001</v>
      </c>
      <c r="D45" s="10">
        <v>926.48</v>
      </c>
      <c r="E45" s="10">
        <v>4194.33</v>
      </c>
      <c r="F45" s="10">
        <v>2505.3200000000002</v>
      </c>
      <c r="G45" s="10">
        <v>35602.535000000003</v>
      </c>
      <c r="H45" s="10">
        <v>29136.974999999999</v>
      </c>
      <c r="I45" s="10">
        <v>6465.56</v>
      </c>
      <c r="J45" s="10">
        <v>27485.54</v>
      </c>
      <c r="K45" s="10">
        <v>24267.82</v>
      </c>
      <c r="L45" s="10">
        <v>2249.67</v>
      </c>
      <c r="M45" s="10">
        <v>0</v>
      </c>
      <c r="N45" s="11">
        <v>838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59</v>
      </c>
      <c r="C46" s="10">
        <v>1193.1500000000001</v>
      </c>
      <c r="D46" s="10">
        <v>0</v>
      </c>
      <c r="E46" s="10">
        <v>0</v>
      </c>
      <c r="F46" s="10">
        <v>1193.1500000000001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v>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1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5">
      <c r="A48" s="13" t="s">
        <v>30</v>
      </c>
      <c r="B48" s="7"/>
      <c r="C48" s="10">
        <f t="shared" ref="C48:N48" si="13">SUM(C49:C51)</f>
        <v>47659.8</v>
      </c>
      <c r="D48" s="10">
        <f t="shared" si="13"/>
        <v>2851.8063999999999</v>
      </c>
      <c r="E48" s="10">
        <f t="shared" si="13"/>
        <v>2706.2444</v>
      </c>
      <c r="F48" s="10">
        <f t="shared" si="13"/>
        <v>3063</v>
      </c>
      <c r="G48" s="10">
        <f t="shared" si="13"/>
        <v>39038.749199999998</v>
      </c>
      <c r="H48" s="10">
        <f t="shared" si="13"/>
        <v>34639.89</v>
      </c>
      <c r="I48" s="10">
        <f t="shared" si="13"/>
        <v>4398.8591999999999</v>
      </c>
      <c r="J48" s="10">
        <f t="shared" si="13"/>
        <v>28349.14</v>
      </c>
      <c r="K48" s="10">
        <f t="shared" si="13"/>
        <v>32888.89</v>
      </c>
      <c r="L48" s="10">
        <f t="shared" si="13"/>
        <v>3647</v>
      </c>
      <c r="M48" s="10">
        <f t="shared" si="13"/>
        <v>0</v>
      </c>
      <c r="N48" s="11">
        <f t="shared" si="13"/>
        <v>518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">
      <c r="A49" s="7"/>
      <c r="B49" s="7" t="s">
        <v>20</v>
      </c>
      <c r="C49" s="10">
        <v>12237.8</v>
      </c>
      <c r="D49" s="10">
        <v>679.80640000000005</v>
      </c>
      <c r="E49" s="10">
        <v>82.244399999999999</v>
      </c>
      <c r="F49" s="10">
        <v>708</v>
      </c>
      <c r="G49" s="10">
        <v>10767.7492</v>
      </c>
      <c r="H49" s="10">
        <v>8806.89</v>
      </c>
      <c r="I49" s="10">
        <v>1960.8592000000001</v>
      </c>
      <c r="J49" s="10">
        <v>6091.14</v>
      </c>
      <c r="K49" s="10">
        <v>8761.89</v>
      </c>
      <c r="L49" s="10">
        <v>0</v>
      </c>
      <c r="M49" s="12">
        <v>0</v>
      </c>
      <c r="N49" s="11">
        <v>4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21</v>
      </c>
      <c r="C50" s="10">
        <v>33709</v>
      </c>
      <c r="D50" s="10">
        <v>2172</v>
      </c>
      <c r="E50" s="10">
        <v>2624</v>
      </c>
      <c r="F50" s="10">
        <v>898</v>
      </c>
      <c r="G50" s="10">
        <v>28015</v>
      </c>
      <c r="H50" s="10">
        <v>25601</v>
      </c>
      <c r="I50" s="10">
        <v>2414</v>
      </c>
      <c r="J50" s="10">
        <v>22248</v>
      </c>
      <c r="K50" s="10">
        <v>24063</v>
      </c>
      <c r="L50" s="10">
        <v>3647</v>
      </c>
      <c r="M50" s="12">
        <v>0</v>
      </c>
      <c r="N50" s="11">
        <v>504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 t="s">
        <v>60</v>
      </c>
      <c r="C51" s="10">
        <v>1713</v>
      </c>
      <c r="D51" s="10">
        <v>0</v>
      </c>
      <c r="E51" s="10">
        <v>0</v>
      </c>
      <c r="F51" s="10">
        <v>1457</v>
      </c>
      <c r="G51" s="10">
        <v>256</v>
      </c>
      <c r="H51" s="10">
        <v>232</v>
      </c>
      <c r="I51" s="10">
        <v>24</v>
      </c>
      <c r="J51" s="10">
        <v>10</v>
      </c>
      <c r="K51" s="10">
        <v>64</v>
      </c>
      <c r="L51" s="10">
        <v>0</v>
      </c>
      <c r="M51" s="10">
        <v>0</v>
      </c>
      <c r="N51" s="11">
        <v>10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">
      <c r="A52" s="7"/>
      <c r="B52" s="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2"/>
      <c r="N52" s="11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5">
      <c r="A53" s="13" t="s">
        <v>31</v>
      </c>
      <c r="B53" s="7"/>
      <c r="C53" s="10">
        <f t="shared" ref="C53:N53" si="14">SUM(C54:C57)</f>
        <v>67573.489999999991</v>
      </c>
      <c r="D53" s="10">
        <f t="shared" si="14"/>
        <v>250</v>
      </c>
      <c r="E53" s="10">
        <f t="shared" si="14"/>
        <v>531</v>
      </c>
      <c r="F53" s="10">
        <f t="shared" si="14"/>
        <v>1120.8800000000001</v>
      </c>
      <c r="G53" s="10">
        <f t="shared" si="14"/>
        <v>65671.61</v>
      </c>
      <c r="H53" s="10">
        <f t="shared" si="14"/>
        <v>46952.53</v>
      </c>
      <c r="I53" s="10">
        <f t="shared" si="14"/>
        <v>18719.079999999998</v>
      </c>
      <c r="J53" s="10">
        <f t="shared" si="14"/>
        <v>43825.41</v>
      </c>
      <c r="K53" s="10">
        <f t="shared" si="14"/>
        <v>43430.490000000005</v>
      </c>
      <c r="L53" s="10">
        <f t="shared" si="14"/>
        <v>0</v>
      </c>
      <c r="M53" s="10">
        <f t="shared" si="14"/>
        <v>0</v>
      </c>
      <c r="N53" s="11">
        <f t="shared" si="14"/>
        <v>523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">
      <c r="A54" s="7"/>
      <c r="B54" s="7" t="s">
        <v>20</v>
      </c>
      <c r="C54" s="10">
        <v>22653.5</v>
      </c>
      <c r="D54" s="10">
        <v>30</v>
      </c>
      <c r="E54" s="10">
        <v>0</v>
      </c>
      <c r="F54" s="10">
        <v>0</v>
      </c>
      <c r="G54" s="10">
        <v>22623.5</v>
      </c>
      <c r="H54" s="10">
        <v>20746.88</v>
      </c>
      <c r="I54" s="10">
        <v>1876.62</v>
      </c>
      <c r="J54" s="10">
        <v>19819.38</v>
      </c>
      <c r="K54" s="10">
        <v>19563.38</v>
      </c>
      <c r="L54" s="10">
        <v>0</v>
      </c>
      <c r="M54" s="12">
        <v>0</v>
      </c>
      <c r="N54" s="11">
        <v>19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 t="s">
        <v>21</v>
      </c>
      <c r="C55" s="10">
        <v>39609.99</v>
      </c>
      <c r="D55" s="10">
        <v>220</v>
      </c>
      <c r="E55" s="10">
        <v>531</v>
      </c>
      <c r="F55" s="10">
        <v>465.88</v>
      </c>
      <c r="G55" s="10">
        <v>38393.11</v>
      </c>
      <c r="H55" s="10">
        <v>25943.65</v>
      </c>
      <c r="I55" s="10">
        <v>12449.46</v>
      </c>
      <c r="J55" s="10">
        <v>23896.03</v>
      </c>
      <c r="K55" s="10">
        <v>23772.11</v>
      </c>
      <c r="L55" s="10">
        <v>0</v>
      </c>
      <c r="M55" s="12">
        <v>0</v>
      </c>
      <c r="N55" s="11">
        <v>484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">
      <c r="A56" s="7"/>
      <c r="B56" s="7" t="s">
        <v>59</v>
      </c>
      <c r="C56" s="10">
        <v>4215</v>
      </c>
      <c r="D56" s="10">
        <v>0</v>
      </c>
      <c r="E56" s="10">
        <v>0</v>
      </c>
      <c r="F56" s="10">
        <v>190</v>
      </c>
      <c r="G56" s="10">
        <v>4025</v>
      </c>
      <c r="H56" s="10">
        <v>252</v>
      </c>
      <c r="I56" s="10">
        <v>3773</v>
      </c>
      <c r="J56" s="10">
        <v>110</v>
      </c>
      <c r="K56" s="10">
        <v>95</v>
      </c>
      <c r="L56" s="10">
        <v>0</v>
      </c>
      <c r="M56" s="12">
        <v>0</v>
      </c>
      <c r="N56" s="11">
        <v>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60</v>
      </c>
      <c r="C57" s="10">
        <v>1095</v>
      </c>
      <c r="D57" s="10">
        <v>0</v>
      </c>
      <c r="E57" s="10">
        <v>0</v>
      </c>
      <c r="F57" s="10">
        <v>465</v>
      </c>
      <c r="G57" s="10">
        <v>630</v>
      </c>
      <c r="H57" s="10">
        <v>10</v>
      </c>
      <c r="I57" s="10">
        <v>620</v>
      </c>
      <c r="J57" s="10">
        <v>0</v>
      </c>
      <c r="K57" s="10">
        <v>0</v>
      </c>
      <c r="L57" s="10">
        <v>0</v>
      </c>
      <c r="M57" s="12">
        <v>0</v>
      </c>
      <c r="N57" s="11">
        <v>13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2"/>
      <c r="N58" s="11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5">
      <c r="A59" s="13" t="s">
        <v>32</v>
      </c>
      <c r="B59" s="7"/>
      <c r="C59" s="10">
        <f t="shared" ref="C59:N59" si="15">SUM(C60:C63)</f>
        <v>51709.868799999997</v>
      </c>
      <c r="D59" s="10">
        <f t="shared" si="15"/>
        <v>2317.0252</v>
      </c>
      <c r="E59" s="10">
        <f t="shared" si="15"/>
        <v>1595.3933</v>
      </c>
      <c r="F59" s="10">
        <f t="shared" si="15"/>
        <v>5049.5</v>
      </c>
      <c r="G59" s="10">
        <f t="shared" si="15"/>
        <v>42747.949699999997</v>
      </c>
      <c r="H59" s="10">
        <f t="shared" si="15"/>
        <v>34024.187100000003</v>
      </c>
      <c r="I59" s="10">
        <f t="shared" si="15"/>
        <v>8723.7626</v>
      </c>
      <c r="J59" s="10">
        <f t="shared" si="15"/>
        <v>33666.239999999998</v>
      </c>
      <c r="K59" s="10">
        <f t="shared" si="15"/>
        <v>32002.030000000002</v>
      </c>
      <c r="L59" s="10">
        <f t="shared" si="15"/>
        <v>641.04999999999995</v>
      </c>
      <c r="M59" s="10">
        <f t="shared" si="15"/>
        <v>2575</v>
      </c>
      <c r="N59" s="11">
        <f t="shared" si="15"/>
        <v>367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">
      <c r="A60" s="7"/>
      <c r="B60" s="7" t="s">
        <v>20</v>
      </c>
      <c r="C60" s="10">
        <v>16408.388800000001</v>
      </c>
      <c r="D60" s="10">
        <v>122.0252</v>
      </c>
      <c r="E60" s="10">
        <v>424.19929999999999</v>
      </c>
      <c r="F60" s="10">
        <v>0</v>
      </c>
      <c r="G60" s="10">
        <v>15862.163699999999</v>
      </c>
      <c r="H60" s="10">
        <v>15075.2171</v>
      </c>
      <c r="I60" s="10">
        <v>786.94659999999999</v>
      </c>
      <c r="J60" s="10">
        <v>15075.22</v>
      </c>
      <c r="K60" s="10">
        <v>15025.04</v>
      </c>
      <c r="L60" s="10">
        <v>641.04999999999995</v>
      </c>
      <c r="M60" s="12">
        <v>2500</v>
      </c>
      <c r="N60" s="11">
        <v>4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">
      <c r="A61" s="7"/>
      <c r="B61" s="7" t="s">
        <v>21</v>
      </c>
      <c r="C61" s="10">
        <v>30590.98</v>
      </c>
      <c r="D61" s="10">
        <v>2195</v>
      </c>
      <c r="E61" s="10">
        <v>1171.194</v>
      </c>
      <c r="F61" s="10">
        <v>417</v>
      </c>
      <c r="G61" s="10">
        <v>26807.786</v>
      </c>
      <c r="H61" s="10">
        <v>18870.97</v>
      </c>
      <c r="I61" s="10">
        <v>7936.8159999999998</v>
      </c>
      <c r="J61" s="10">
        <v>18513.02</v>
      </c>
      <c r="K61" s="10">
        <v>16903.990000000002</v>
      </c>
      <c r="L61" s="10">
        <v>0</v>
      </c>
      <c r="M61" s="12">
        <v>75</v>
      </c>
      <c r="N61" s="11">
        <v>363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59</v>
      </c>
      <c r="C62" s="10">
        <v>2642</v>
      </c>
      <c r="D62" s="10">
        <v>0</v>
      </c>
      <c r="E62" s="10">
        <v>0</v>
      </c>
      <c r="F62" s="10">
        <v>2569</v>
      </c>
      <c r="G62" s="10">
        <v>73</v>
      </c>
      <c r="H62" s="10">
        <v>73</v>
      </c>
      <c r="I62" s="10">
        <v>0</v>
      </c>
      <c r="J62" s="10">
        <v>73</v>
      </c>
      <c r="K62" s="10">
        <v>73</v>
      </c>
      <c r="L62" s="10">
        <v>0</v>
      </c>
      <c r="M62" s="12">
        <v>0</v>
      </c>
      <c r="N62" s="11">
        <v>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 t="s">
        <v>60</v>
      </c>
      <c r="C63" s="10">
        <v>2068.5</v>
      </c>
      <c r="D63" s="10">
        <v>0</v>
      </c>
      <c r="E63" s="10">
        <v>0</v>
      </c>
      <c r="F63" s="10">
        <v>2063.5</v>
      </c>
      <c r="G63" s="10">
        <v>5</v>
      </c>
      <c r="H63" s="10">
        <v>5</v>
      </c>
      <c r="I63" s="10">
        <v>0</v>
      </c>
      <c r="J63" s="10">
        <v>5</v>
      </c>
      <c r="K63" s="10">
        <v>0</v>
      </c>
      <c r="L63" s="10">
        <v>0</v>
      </c>
      <c r="M63" s="12">
        <v>0</v>
      </c>
      <c r="N63" s="11">
        <v>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2"/>
      <c r="N64" s="11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5">
      <c r="A65" s="13" t="s">
        <v>33</v>
      </c>
      <c r="B65" s="7"/>
      <c r="C65" s="10">
        <f t="shared" ref="C65:N65" si="16">SUM(C66:C69)</f>
        <v>79822.149999999994</v>
      </c>
      <c r="D65" s="10">
        <f t="shared" si="16"/>
        <v>5533.25</v>
      </c>
      <c r="E65" s="10">
        <f t="shared" si="16"/>
        <v>3315.8099999999995</v>
      </c>
      <c r="F65" s="10">
        <f t="shared" si="16"/>
        <v>7447.52</v>
      </c>
      <c r="G65" s="10">
        <f t="shared" si="16"/>
        <v>63525.570000000007</v>
      </c>
      <c r="H65" s="10">
        <f t="shared" si="16"/>
        <v>45764.95</v>
      </c>
      <c r="I65" s="10">
        <f t="shared" si="16"/>
        <v>17760.62</v>
      </c>
      <c r="J65" s="10">
        <f t="shared" si="16"/>
        <v>43148.210000000006</v>
      </c>
      <c r="K65" s="10">
        <f t="shared" si="16"/>
        <v>39163.74</v>
      </c>
      <c r="L65" s="10">
        <f t="shared" si="16"/>
        <v>1116.29</v>
      </c>
      <c r="M65" s="10">
        <f t="shared" si="16"/>
        <v>910</v>
      </c>
      <c r="N65" s="11">
        <f t="shared" si="16"/>
        <v>310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20</v>
      </c>
      <c r="C66" s="10">
        <v>39544.29</v>
      </c>
      <c r="D66" s="10">
        <v>3472.24</v>
      </c>
      <c r="E66" s="10">
        <v>2138.7199999999998</v>
      </c>
      <c r="F66" s="10">
        <v>2251</v>
      </c>
      <c r="G66" s="10">
        <v>31682.33</v>
      </c>
      <c r="H66" s="10">
        <v>24834.53</v>
      </c>
      <c r="I66" s="10">
        <v>6847.8</v>
      </c>
      <c r="J66" s="10">
        <v>23658.13</v>
      </c>
      <c r="K66" s="10">
        <v>20202.21</v>
      </c>
      <c r="L66" s="10">
        <v>1034.29</v>
      </c>
      <c r="M66" s="12">
        <v>910</v>
      </c>
      <c r="N66" s="11">
        <v>10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 t="s">
        <v>21</v>
      </c>
      <c r="C67" s="10">
        <v>34582.86</v>
      </c>
      <c r="D67" s="10">
        <v>2061.0100000000002</v>
      </c>
      <c r="E67" s="10">
        <v>1177.0899999999999</v>
      </c>
      <c r="F67" s="10">
        <v>625.52</v>
      </c>
      <c r="G67" s="10">
        <v>30719.24</v>
      </c>
      <c r="H67" s="10">
        <v>20574.419999999998</v>
      </c>
      <c r="I67" s="10">
        <v>10144.82</v>
      </c>
      <c r="J67" s="10">
        <v>19294.080000000002</v>
      </c>
      <c r="K67" s="10">
        <v>18765.53</v>
      </c>
      <c r="L67" s="10">
        <v>82</v>
      </c>
      <c r="M67" s="10">
        <v>0</v>
      </c>
      <c r="N67" s="11">
        <v>256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">
      <c r="A68" s="7"/>
      <c r="B68" s="7" t="s">
        <v>59</v>
      </c>
      <c r="C68" s="10">
        <v>1723</v>
      </c>
      <c r="D68" s="10">
        <v>0</v>
      </c>
      <c r="E68" s="10">
        <v>0</v>
      </c>
      <c r="F68" s="10">
        <v>1603</v>
      </c>
      <c r="G68" s="10">
        <v>120</v>
      </c>
      <c r="H68" s="10">
        <v>120</v>
      </c>
      <c r="I68" s="10">
        <v>0</v>
      </c>
      <c r="J68" s="10">
        <v>120</v>
      </c>
      <c r="K68" s="10">
        <v>120</v>
      </c>
      <c r="L68" s="10">
        <v>0</v>
      </c>
      <c r="M68" s="10">
        <v>0</v>
      </c>
      <c r="N68" s="11">
        <v>1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60</v>
      </c>
      <c r="C69" s="10">
        <v>3972</v>
      </c>
      <c r="D69" s="10">
        <v>0</v>
      </c>
      <c r="E69" s="10">
        <v>0</v>
      </c>
      <c r="F69" s="10">
        <v>2968</v>
      </c>
      <c r="G69" s="10">
        <v>1004</v>
      </c>
      <c r="H69" s="10">
        <v>236</v>
      </c>
      <c r="I69" s="10">
        <v>768</v>
      </c>
      <c r="J69" s="10">
        <v>76</v>
      </c>
      <c r="K69" s="10">
        <v>76</v>
      </c>
      <c r="L69" s="10">
        <v>0</v>
      </c>
      <c r="M69" s="10">
        <v>0</v>
      </c>
      <c r="N69" s="11">
        <v>43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/>
      <c r="N70" s="11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5">
      <c r="A71" s="13" t="s">
        <v>34</v>
      </c>
      <c r="B71" s="7"/>
      <c r="C71" s="10">
        <f t="shared" ref="C71:N71" si="17">SUM(C72:C74)</f>
        <v>70744.47</v>
      </c>
      <c r="D71" s="10">
        <f t="shared" si="17"/>
        <v>1915.12</v>
      </c>
      <c r="E71" s="10">
        <f t="shared" si="17"/>
        <v>806.42</v>
      </c>
      <c r="F71" s="10">
        <f t="shared" si="17"/>
        <v>2323.0299999999997</v>
      </c>
      <c r="G71" s="10">
        <f t="shared" si="17"/>
        <v>65699.899999999994</v>
      </c>
      <c r="H71" s="10">
        <f t="shared" si="17"/>
        <v>57957.479999999996</v>
      </c>
      <c r="I71" s="10">
        <f t="shared" si="17"/>
        <v>7742.42</v>
      </c>
      <c r="J71" s="10">
        <f t="shared" si="17"/>
        <v>52710.8</v>
      </c>
      <c r="K71" s="10">
        <f t="shared" si="17"/>
        <v>51733.279999999999</v>
      </c>
      <c r="L71" s="10">
        <f t="shared" si="17"/>
        <v>0</v>
      </c>
      <c r="M71" s="10">
        <f t="shared" si="17"/>
        <v>9813.84</v>
      </c>
      <c r="N71" s="11">
        <f t="shared" si="17"/>
        <v>166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7"/>
      <c r="B72" s="7" t="s">
        <v>20</v>
      </c>
      <c r="C72" s="10">
        <v>38769.74</v>
      </c>
      <c r="D72" s="10">
        <v>1875.12</v>
      </c>
      <c r="E72" s="10">
        <v>806.42</v>
      </c>
      <c r="F72" s="10">
        <v>0</v>
      </c>
      <c r="G72" s="10">
        <v>36088.199999999997</v>
      </c>
      <c r="H72" s="10">
        <v>33947.46</v>
      </c>
      <c r="I72" s="10">
        <v>2140.7399999999998</v>
      </c>
      <c r="J72" s="10">
        <v>31253.57</v>
      </c>
      <c r="K72" s="10">
        <v>29951.67</v>
      </c>
      <c r="L72" s="10">
        <v>0</v>
      </c>
      <c r="M72" s="12">
        <v>6552.26</v>
      </c>
      <c r="N72" s="11">
        <v>9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7"/>
      <c r="B73" s="7" t="s">
        <v>21</v>
      </c>
      <c r="C73" s="10">
        <v>29671.73</v>
      </c>
      <c r="D73" s="10">
        <v>40</v>
      </c>
      <c r="E73" s="10">
        <v>0</v>
      </c>
      <c r="F73" s="10">
        <v>786.03</v>
      </c>
      <c r="G73" s="10">
        <v>28845.7</v>
      </c>
      <c r="H73" s="10">
        <v>23244.02</v>
      </c>
      <c r="I73" s="10">
        <v>5601.68</v>
      </c>
      <c r="J73" s="10">
        <v>21342.23</v>
      </c>
      <c r="K73" s="10">
        <v>21541.56</v>
      </c>
      <c r="L73" s="10">
        <v>0</v>
      </c>
      <c r="M73" s="12">
        <v>3261.58</v>
      </c>
      <c r="N73" s="11">
        <v>130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 t="s">
        <v>60</v>
      </c>
      <c r="C74" s="10">
        <v>2303</v>
      </c>
      <c r="D74" s="10">
        <v>0</v>
      </c>
      <c r="E74" s="10">
        <v>0</v>
      </c>
      <c r="F74" s="10">
        <v>1537</v>
      </c>
      <c r="G74" s="10">
        <v>766</v>
      </c>
      <c r="H74" s="10">
        <v>766</v>
      </c>
      <c r="I74" s="10">
        <v>0</v>
      </c>
      <c r="J74" s="10">
        <v>115</v>
      </c>
      <c r="K74" s="10">
        <v>240.05</v>
      </c>
      <c r="L74" s="10">
        <v>0</v>
      </c>
      <c r="M74" s="12">
        <v>0</v>
      </c>
      <c r="N74" s="11">
        <v>27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">
      <c r="A75" s="7"/>
      <c r="B75" s="7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5">
      <c r="A76" s="13" t="s">
        <v>35</v>
      </c>
      <c r="B76" s="7"/>
      <c r="C76" s="10">
        <f t="shared" ref="C76:N76" si="18">SUM(C77:C78)</f>
        <v>144424.79</v>
      </c>
      <c r="D76" s="10">
        <f t="shared" si="18"/>
        <v>5588.7699999999995</v>
      </c>
      <c r="E76" s="10">
        <f t="shared" si="18"/>
        <v>3691.2</v>
      </c>
      <c r="F76" s="10">
        <f t="shared" si="18"/>
        <v>1669.58</v>
      </c>
      <c r="G76" s="10">
        <f t="shared" si="18"/>
        <v>133475.24</v>
      </c>
      <c r="H76" s="10">
        <f t="shared" si="18"/>
        <v>119589.23</v>
      </c>
      <c r="I76" s="10">
        <f t="shared" si="18"/>
        <v>13886.009999999998</v>
      </c>
      <c r="J76" s="10">
        <f t="shared" si="18"/>
        <v>113246.93</v>
      </c>
      <c r="K76" s="10">
        <f t="shared" si="18"/>
        <v>110118.89000000001</v>
      </c>
      <c r="L76" s="10">
        <f t="shared" si="18"/>
        <v>3495.68</v>
      </c>
      <c r="M76" s="10">
        <f t="shared" si="18"/>
        <v>0</v>
      </c>
      <c r="N76" s="11">
        <f t="shared" si="18"/>
        <v>381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20</v>
      </c>
      <c r="C77" s="10">
        <v>92672.52</v>
      </c>
      <c r="D77" s="10">
        <v>4640.28</v>
      </c>
      <c r="E77" s="10">
        <v>1574.8</v>
      </c>
      <c r="F77" s="10">
        <v>504.98</v>
      </c>
      <c r="G77" s="10">
        <v>85952.46</v>
      </c>
      <c r="H77" s="10">
        <v>79439.31</v>
      </c>
      <c r="I77" s="10">
        <v>6513.15</v>
      </c>
      <c r="J77" s="10">
        <v>76855.399999999994</v>
      </c>
      <c r="K77" s="10">
        <v>76047.63</v>
      </c>
      <c r="L77" s="10">
        <v>3495.68</v>
      </c>
      <c r="M77" s="10">
        <v>0</v>
      </c>
      <c r="N77" s="11">
        <v>19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7"/>
      <c r="B78" s="7" t="s">
        <v>21</v>
      </c>
      <c r="C78" s="10">
        <v>51752.27</v>
      </c>
      <c r="D78" s="10">
        <v>948.49</v>
      </c>
      <c r="E78" s="10">
        <v>2116.4</v>
      </c>
      <c r="F78" s="10">
        <v>1164.5999999999999</v>
      </c>
      <c r="G78" s="10">
        <v>47522.78</v>
      </c>
      <c r="H78" s="10">
        <v>40149.919999999998</v>
      </c>
      <c r="I78" s="10">
        <v>7372.86</v>
      </c>
      <c r="J78" s="10">
        <v>36391.53</v>
      </c>
      <c r="K78" s="10">
        <v>34071.26</v>
      </c>
      <c r="L78" s="10">
        <v>0</v>
      </c>
      <c r="M78" s="12">
        <v>0</v>
      </c>
      <c r="N78" s="11">
        <v>362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2"/>
      <c r="N79" s="1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5">
      <c r="A80" s="13" t="s">
        <v>36</v>
      </c>
      <c r="B80" s="7"/>
      <c r="C80" s="10">
        <f t="shared" ref="C80:N80" si="19">SUM(C81:C83)</f>
        <v>66770.13</v>
      </c>
      <c r="D80" s="10">
        <f t="shared" si="19"/>
        <v>1045.3400000000001</v>
      </c>
      <c r="E80" s="10">
        <f t="shared" si="19"/>
        <v>5210.2993000000006</v>
      </c>
      <c r="F80" s="10">
        <f t="shared" si="19"/>
        <v>5800.46</v>
      </c>
      <c r="G80" s="10">
        <f t="shared" si="19"/>
        <v>54714.030700000003</v>
      </c>
      <c r="H80" s="10">
        <f t="shared" si="19"/>
        <v>42683.840700000001</v>
      </c>
      <c r="I80" s="10">
        <f t="shared" si="19"/>
        <v>12030.19</v>
      </c>
      <c r="J80" s="10">
        <f t="shared" si="19"/>
        <v>36760.49</v>
      </c>
      <c r="K80" s="10">
        <f t="shared" si="19"/>
        <v>33871.699999999997</v>
      </c>
      <c r="L80" s="10">
        <f t="shared" si="19"/>
        <v>0</v>
      </c>
      <c r="M80" s="10">
        <f t="shared" si="19"/>
        <v>376</v>
      </c>
      <c r="N80" s="11">
        <f t="shared" si="19"/>
        <v>262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">
      <c r="A81" s="7"/>
      <c r="B81" s="7" t="s">
        <v>20</v>
      </c>
      <c r="C81" s="10">
        <v>34027.379999999997</v>
      </c>
      <c r="D81" s="10">
        <v>544.34</v>
      </c>
      <c r="E81" s="10">
        <v>3126.78</v>
      </c>
      <c r="F81" s="10">
        <v>0</v>
      </c>
      <c r="G81" s="10">
        <v>30356.26</v>
      </c>
      <c r="H81" s="10">
        <v>25852.99</v>
      </c>
      <c r="I81" s="10">
        <v>4503.2700000000004</v>
      </c>
      <c r="J81" s="10">
        <v>23425.46</v>
      </c>
      <c r="K81" s="10">
        <v>23401.79</v>
      </c>
      <c r="L81" s="10">
        <v>0</v>
      </c>
      <c r="M81" s="12">
        <v>376</v>
      </c>
      <c r="N81" s="11">
        <v>10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6.5" customHeight="1" x14ac:dyDescent="0.2">
      <c r="A82" s="7"/>
      <c r="B82" s="7" t="s">
        <v>21</v>
      </c>
      <c r="C82" s="10">
        <v>27126.5</v>
      </c>
      <c r="D82" s="10">
        <v>501</v>
      </c>
      <c r="E82" s="10">
        <v>2083.5192999999999</v>
      </c>
      <c r="F82" s="10">
        <v>464.21</v>
      </c>
      <c r="G82" s="10">
        <v>24077.770700000001</v>
      </c>
      <c r="H82" s="10">
        <v>16830.850699999999</v>
      </c>
      <c r="I82" s="10">
        <v>7246.92</v>
      </c>
      <c r="J82" s="10">
        <v>13335.03</v>
      </c>
      <c r="K82" s="10">
        <v>10469.91</v>
      </c>
      <c r="L82" s="10">
        <v>0</v>
      </c>
      <c r="M82" s="10">
        <v>0</v>
      </c>
      <c r="N82" s="11">
        <v>233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6.5" customHeight="1" x14ac:dyDescent="0.2">
      <c r="A83" s="7"/>
      <c r="B83" s="7" t="s">
        <v>60</v>
      </c>
      <c r="C83" s="10">
        <v>5616.25</v>
      </c>
      <c r="D83" s="10">
        <v>0</v>
      </c>
      <c r="E83" s="10">
        <v>0</v>
      </c>
      <c r="F83" s="10">
        <v>5336.25</v>
      </c>
      <c r="G83" s="10">
        <v>280</v>
      </c>
      <c r="H83" s="10">
        <v>0</v>
      </c>
      <c r="I83" s="10">
        <v>280</v>
      </c>
      <c r="J83" s="10">
        <v>0</v>
      </c>
      <c r="K83" s="10">
        <v>0</v>
      </c>
      <c r="L83" s="10">
        <v>0</v>
      </c>
      <c r="M83" s="10">
        <v>0</v>
      </c>
      <c r="N83" s="11">
        <v>19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6.5" customHeight="1" x14ac:dyDescent="0.2">
      <c r="A84" s="7"/>
      <c r="B84" s="7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6.5" customHeight="1" x14ac:dyDescent="0.2">
      <c r="A85" s="1" t="s">
        <v>37</v>
      </c>
      <c r="B85" s="7"/>
      <c r="C85" s="10">
        <f t="shared" ref="C85:N85" si="20">SUM(C86:C87)</f>
        <v>100472.85</v>
      </c>
      <c r="D85" s="10">
        <f t="shared" si="20"/>
        <v>5920.2929999999997</v>
      </c>
      <c r="E85" s="10">
        <f t="shared" si="20"/>
        <v>7566.8220000000001</v>
      </c>
      <c r="F85" s="10">
        <f t="shared" si="20"/>
        <v>22</v>
      </c>
      <c r="G85" s="10">
        <f t="shared" si="20"/>
        <v>86963.743000000002</v>
      </c>
      <c r="H85" s="10">
        <f t="shared" si="20"/>
        <v>86788.743000000002</v>
      </c>
      <c r="I85" s="10">
        <f t="shared" si="20"/>
        <v>175</v>
      </c>
      <c r="J85" s="10">
        <f t="shared" si="20"/>
        <v>85335.81</v>
      </c>
      <c r="K85" s="10">
        <f t="shared" si="20"/>
        <v>85067.94</v>
      </c>
      <c r="L85" s="10">
        <f t="shared" si="20"/>
        <v>9643</v>
      </c>
      <c r="M85" s="10">
        <f t="shared" si="20"/>
        <v>9162</v>
      </c>
      <c r="N85" s="11">
        <f t="shared" si="20"/>
        <v>3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">
      <c r="A86" s="1"/>
      <c r="B86" s="7" t="s">
        <v>20</v>
      </c>
      <c r="C86" s="10">
        <v>100472.85</v>
      </c>
      <c r="D86" s="10">
        <v>5920.2929999999997</v>
      </c>
      <c r="E86" s="10">
        <v>7566.8220000000001</v>
      </c>
      <c r="F86" s="10">
        <v>22</v>
      </c>
      <c r="G86" s="10">
        <v>86963.743000000002</v>
      </c>
      <c r="H86" s="10">
        <v>86788.743000000002</v>
      </c>
      <c r="I86" s="10">
        <v>175</v>
      </c>
      <c r="J86" s="10">
        <v>85335.81</v>
      </c>
      <c r="K86" s="10">
        <v>85067.94</v>
      </c>
      <c r="L86" s="10">
        <v>9643</v>
      </c>
      <c r="M86" s="12">
        <v>9162</v>
      </c>
      <c r="N86" s="11">
        <v>3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6.5" customHeight="1" x14ac:dyDescent="0.2">
      <c r="A87" s="7"/>
      <c r="B87" s="7" t="s">
        <v>21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6.5" customHeight="1" x14ac:dyDescent="0.2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1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1" t="s">
        <v>38</v>
      </c>
      <c r="B89" s="7"/>
      <c r="C89" s="10">
        <f t="shared" ref="C89:N89" si="21">SUM(C90:C91)</f>
        <v>147089.65</v>
      </c>
      <c r="D89" s="10">
        <f t="shared" si="21"/>
        <v>2321.9699999999998</v>
      </c>
      <c r="E89" s="10">
        <f t="shared" si="21"/>
        <v>1361.9835</v>
      </c>
      <c r="F89" s="10">
        <f t="shared" si="21"/>
        <v>700.87</v>
      </c>
      <c r="G89" s="10">
        <f t="shared" si="21"/>
        <v>142704.82930000001</v>
      </c>
      <c r="H89" s="10">
        <f t="shared" si="21"/>
        <v>142467.8193</v>
      </c>
      <c r="I89" s="10">
        <f t="shared" si="21"/>
        <v>237.01</v>
      </c>
      <c r="J89" s="10">
        <f t="shared" si="21"/>
        <v>137917.79</v>
      </c>
      <c r="K89" s="10">
        <f t="shared" si="21"/>
        <v>138742.82999999999</v>
      </c>
      <c r="L89" s="10">
        <f t="shared" si="21"/>
        <v>3845.87</v>
      </c>
      <c r="M89" s="10">
        <f t="shared" si="21"/>
        <v>22857.46</v>
      </c>
      <c r="N89" s="11">
        <f t="shared" si="21"/>
        <v>21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7"/>
      <c r="B90" s="7" t="s">
        <v>20</v>
      </c>
      <c r="C90" s="10">
        <v>147089.65</v>
      </c>
      <c r="D90" s="10">
        <v>2321.9699999999998</v>
      </c>
      <c r="E90" s="10">
        <v>1361.9835</v>
      </c>
      <c r="F90" s="10">
        <v>700.87</v>
      </c>
      <c r="G90" s="10">
        <v>142704.82930000001</v>
      </c>
      <c r="H90" s="10">
        <v>142467.8193</v>
      </c>
      <c r="I90" s="10">
        <v>237.01</v>
      </c>
      <c r="J90" s="10">
        <v>137917.79</v>
      </c>
      <c r="K90" s="10">
        <v>138742.82999999999</v>
      </c>
      <c r="L90" s="10">
        <v>3845.87</v>
      </c>
      <c r="M90" s="12">
        <v>22857.46</v>
      </c>
      <c r="N90" s="11">
        <v>21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6.5" customHeight="1" x14ac:dyDescent="0.2">
      <c r="A91" s="14"/>
      <c r="B91" s="14" t="s">
        <v>21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 x14ac:dyDescent="0.2">
      <c r="A92" s="16" t="s">
        <v>39</v>
      </c>
      <c r="B92" s="7"/>
      <c r="C92" s="17"/>
      <c r="D92" s="17"/>
      <c r="E92" s="17"/>
      <c r="F92" s="17"/>
      <c r="G92" s="17"/>
      <c r="H92" s="17"/>
      <c r="I92" s="17"/>
      <c r="J92" s="18"/>
      <c r="K92" s="17"/>
      <c r="L92" s="17"/>
      <c r="M92" s="17"/>
      <c r="N92" s="19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6.5" customHeight="1" x14ac:dyDescent="0.2">
      <c r="A93" s="20" t="s">
        <v>40</v>
      </c>
      <c r="B93" s="7"/>
      <c r="C93" s="19"/>
      <c r="D93" s="19"/>
      <c r="E93" s="19"/>
      <c r="F93" s="19"/>
      <c r="G93" s="21"/>
      <c r="H93" s="21"/>
      <c r="I93" s="21"/>
      <c r="J93" s="21"/>
      <c r="K93" s="19"/>
      <c r="L93" s="19"/>
      <c r="M93" s="19"/>
      <c r="N93" s="21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6.5" customHeight="1" x14ac:dyDescent="0.2">
      <c r="A94" s="7" t="s">
        <v>41</v>
      </c>
      <c r="B94" s="19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16.5" customHeight="1" x14ac:dyDescent="0.2">
      <c r="A95" s="7" t="s">
        <v>42</v>
      </c>
      <c r="B95" s="19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16.5" customHeight="1" x14ac:dyDescent="0.2">
      <c r="A96" s="7" t="s">
        <v>43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22"/>
    </row>
    <row r="97" spans="1:31" ht="16.5" customHeight="1" x14ac:dyDescent="0.2">
      <c r="A97" s="7" t="s">
        <v>44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22"/>
    </row>
    <row r="98" spans="1:31" ht="16.5" customHeight="1" x14ac:dyDescent="0.2">
      <c r="A98" s="7" t="s">
        <v>61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22"/>
    </row>
    <row r="99" spans="1:31" ht="16.5" customHeight="1" x14ac:dyDescent="0.2">
      <c r="A99" s="7" t="s">
        <v>62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22"/>
    </row>
    <row r="100" spans="1:31" ht="16.5" customHeight="1" x14ac:dyDescent="0.2">
      <c r="A100" s="23" t="s">
        <v>45</v>
      </c>
      <c r="B100" s="7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6.5" customHeight="1" x14ac:dyDescent="0.2">
      <c r="A101" s="7" t="s">
        <v>46</v>
      </c>
      <c r="B101" s="22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ht="16.5" customHeight="1" x14ac:dyDescent="0.2">
      <c r="A102" s="22"/>
      <c r="B102" s="22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ht="16.5" customHeight="1" x14ac:dyDescent="0.2">
      <c r="A103" s="22"/>
      <c r="B103" s="22"/>
      <c r="C103" s="22"/>
      <c r="D103" s="22"/>
      <c r="E103" s="22"/>
      <c r="F103" s="19"/>
      <c r="G103" s="19"/>
      <c r="H103" s="19"/>
      <c r="I103" s="19"/>
      <c r="J103" s="19"/>
      <c r="K103" s="19"/>
      <c r="L103" s="19"/>
      <c r="M103" s="19"/>
      <c r="N103" s="19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6.5" customHeight="1" x14ac:dyDescent="0.2">
      <c r="A104" s="22"/>
      <c r="B104" s="22"/>
      <c r="C104" s="22"/>
      <c r="D104" s="22"/>
      <c r="E104" s="22"/>
      <c r="F104" s="19"/>
      <c r="G104" s="19"/>
      <c r="H104" s="19"/>
      <c r="I104" s="19"/>
      <c r="J104" s="19"/>
      <c r="K104" s="19"/>
      <c r="L104" s="19"/>
      <c r="M104" s="19"/>
      <c r="N104" s="19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6.5" customHeight="1" x14ac:dyDescent="0.2">
      <c r="A105" s="22"/>
      <c r="B105" s="22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ht="16.5" customHeight="1" x14ac:dyDescent="0.2">
      <c r="A106" s="22"/>
      <c r="B106" s="22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ht="16.5" customHeight="1" x14ac:dyDescent="0.2">
      <c r="A107" s="22"/>
      <c r="B107" s="2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ht="16.5" customHeight="1" x14ac:dyDescent="0.2">
      <c r="A108" s="22"/>
      <c r="B108" s="22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22"/>
      <c r="B109" s="2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22"/>
      <c r="B110" s="2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ht="16.5" customHeight="1" x14ac:dyDescent="0.2">
      <c r="A111" s="22"/>
      <c r="B111" s="22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ht="16.5" customHeight="1" x14ac:dyDescent="0.2">
      <c r="A112" s="22"/>
      <c r="B112" s="22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ht="16.5" customHeight="1" x14ac:dyDescent="0.2">
      <c r="A113" s="22"/>
      <c r="B113" s="22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ht="16.5" customHeight="1" x14ac:dyDescent="0.2">
      <c r="A114" s="22"/>
      <c r="B114" s="22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ht="16.5" customHeight="1" x14ac:dyDescent="0.2">
      <c r="A115" s="22"/>
      <c r="B115" s="22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ht="16.5" customHeight="1" x14ac:dyDescent="0.2">
      <c r="A116" s="22"/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ht="16.5" customHeight="1" x14ac:dyDescent="0.2">
      <c r="A119" s="22"/>
      <c r="B119" s="22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000"/>
  <sheetViews>
    <sheetView showGridLines="0" zoomScale="80" zoomScaleNormal="80" workbookViewId="0"/>
  </sheetViews>
  <sheetFormatPr defaultColWidth="12.625" defaultRowHeight="15" customHeight="1" x14ac:dyDescent="0.2"/>
  <cols>
    <col min="1" max="1" width="33.375" customWidth="1"/>
    <col min="2" max="4" width="15.625" customWidth="1"/>
    <col min="5" max="6" width="20.625" customWidth="1"/>
    <col min="7" max="14" width="15.625" customWidth="1"/>
    <col min="15" max="31" width="7.625" customWidth="1"/>
  </cols>
  <sheetData>
    <row r="1" spans="1:31" ht="16.5" customHeight="1" x14ac:dyDescent="0.2">
      <c r="A1" s="1" t="s">
        <v>67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6.5" customHeight="1" x14ac:dyDescent="0.2">
      <c r="A3" s="3" t="s">
        <v>68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6.5" customHeight="1" x14ac:dyDescent="0.2">
      <c r="A4" s="3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6.5" customHeight="1" x14ac:dyDescent="0.2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30" t="s">
        <v>13</v>
      </c>
      <c r="K6" s="31"/>
      <c r="L6" s="31"/>
      <c r="M6" s="32"/>
      <c r="N6" s="28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3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5" t="s">
        <v>15</v>
      </c>
      <c r="K7" s="5" t="s">
        <v>16</v>
      </c>
      <c r="L7" s="5" t="s">
        <v>17</v>
      </c>
      <c r="M7" s="5" t="s">
        <v>18</v>
      </c>
      <c r="N7" s="2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2">
      <c r="A8" s="1" t="s">
        <v>19</v>
      </c>
      <c r="B8" s="7"/>
      <c r="C8" s="8">
        <f t="shared" ref="C8:N8" si="0">SUM(C9:C13)</f>
        <v>1659110.9866689995</v>
      </c>
      <c r="D8" s="8">
        <f t="shared" si="0"/>
        <v>60744.508176999996</v>
      </c>
      <c r="E8" s="8">
        <f t="shared" si="0"/>
        <v>98289.45386899999</v>
      </c>
      <c r="F8" s="8">
        <f t="shared" si="0"/>
        <v>52285.352299999999</v>
      </c>
      <c r="G8" s="8">
        <f t="shared" si="0"/>
        <v>1447791.6813679999</v>
      </c>
      <c r="H8" s="8">
        <f t="shared" si="0"/>
        <v>1260021.3538999998</v>
      </c>
      <c r="I8" s="8">
        <f t="shared" si="0"/>
        <v>187770.31716700003</v>
      </c>
      <c r="J8" s="8">
        <f t="shared" si="0"/>
        <v>1189436.9394</v>
      </c>
      <c r="K8" s="8">
        <f t="shared" si="0"/>
        <v>1123595.9209999999</v>
      </c>
      <c r="L8" s="8">
        <f t="shared" si="0"/>
        <v>45217.569199999998</v>
      </c>
      <c r="M8" s="8">
        <f t="shared" si="0"/>
        <v>36057.942900000002</v>
      </c>
      <c r="N8" s="9">
        <f t="shared" si="0"/>
        <v>10177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6.5" customHeight="1" x14ac:dyDescent="0.2">
      <c r="A9" s="7"/>
      <c r="B9" s="7" t="s">
        <v>20</v>
      </c>
      <c r="C9" s="10">
        <f t="shared" ref="C9:N9" si="1">SUM(C16,C21,C27,C31,C36,C41,C45,C50,C55,C62,C69,C76,C82,C87,C93,C98,C102)</f>
        <v>917562.46756899997</v>
      </c>
      <c r="D9" s="10">
        <f t="shared" si="1"/>
        <v>45181.135976999998</v>
      </c>
      <c r="E9" s="10">
        <f t="shared" si="1"/>
        <v>45060.108969000001</v>
      </c>
      <c r="F9" s="10">
        <f t="shared" si="1"/>
        <v>11318.6445</v>
      </c>
      <c r="G9" s="10">
        <f t="shared" si="1"/>
        <v>816002.57826799992</v>
      </c>
      <c r="H9" s="10">
        <f t="shared" si="1"/>
        <v>758146.12829999998</v>
      </c>
      <c r="I9" s="10">
        <f t="shared" si="1"/>
        <v>57856.443667000007</v>
      </c>
      <c r="J9" s="10">
        <f t="shared" si="1"/>
        <v>724227.39630000002</v>
      </c>
      <c r="K9" s="10">
        <f t="shared" si="1"/>
        <v>689854.18709999986</v>
      </c>
      <c r="L9" s="10">
        <f t="shared" si="1"/>
        <v>27707.549200000001</v>
      </c>
      <c r="M9" s="10">
        <f t="shared" si="1"/>
        <v>32966.0429</v>
      </c>
      <c r="N9" s="11">
        <f t="shared" si="1"/>
        <v>256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6.5" customHeight="1" x14ac:dyDescent="0.2">
      <c r="A10" s="7"/>
      <c r="B10" s="7" t="s">
        <v>21</v>
      </c>
      <c r="C10" s="10">
        <f t="shared" ref="C10:N10" si="2">SUM(C17,C22,C28,C32,C37,C42,C46,C51,C56,C63,C70,C77,C83,C88,C94,C99)</f>
        <v>703918.54909999971</v>
      </c>
      <c r="D10" s="10">
        <f t="shared" si="2"/>
        <v>15563.372199999998</v>
      </c>
      <c r="E10" s="10">
        <f t="shared" si="2"/>
        <v>53229.344899999996</v>
      </c>
      <c r="F10" s="10">
        <f t="shared" si="2"/>
        <v>14623.067799999999</v>
      </c>
      <c r="G10" s="10">
        <f t="shared" si="2"/>
        <v>620502.77309999987</v>
      </c>
      <c r="H10" s="10">
        <f t="shared" si="2"/>
        <v>495857.27559999994</v>
      </c>
      <c r="I10" s="10">
        <f t="shared" si="2"/>
        <v>124645.49350000001</v>
      </c>
      <c r="J10" s="10">
        <f t="shared" si="2"/>
        <v>463164.89309999999</v>
      </c>
      <c r="K10" s="10">
        <f t="shared" si="2"/>
        <v>431992.6938999999</v>
      </c>
      <c r="L10" s="10">
        <f t="shared" si="2"/>
        <v>17484.739999999998</v>
      </c>
      <c r="M10" s="10">
        <f t="shared" si="2"/>
        <v>3091.9</v>
      </c>
      <c r="N10" s="11">
        <f t="shared" si="2"/>
        <v>9704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6.5" customHeight="1" x14ac:dyDescent="0.2">
      <c r="A11" s="7"/>
      <c r="B11" s="7" t="s">
        <v>59</v>
      </c>
      <c r="C11" s="10">
        <f t="shared" ref="C11:N11" si="3">SUM(C18,C23,C52,C57,C64,C71,C78,C89,C103)</f>
        <v>15445.92</v>
      </c>
      <c r="D11" s="10">
        <f t="shared" si="3"/>
        <v>0</v>
      </c>
      <c r="E11" s="10">
        <f t="shared" si="3"/>
        <v>0</v>
      </c>
      <c r="F11" s="10">
        <f t="shared" si="3"/>
        <v>10270.92</v>
      </c>
      <c r="G11" s="10">
        <f t="shared" si="3"/>
        <v>5175</v>
      </c>
      <c r="H11" s="10">
        <f t="shared" si="3"/>
        <v>1521</v>
      </c>
      <c r="I11" s="10">
        <f t="shared" si="3"/>
        <v>3654</v>
      </c>
      <c r="J11" s="10">
        <f t="shared" si="3"/>
        <v>900.65</v>
      </c>
      <c r="K11" s="10">
        <f t="shared" si="3"/>
        <v>712</v>
      </c>
      <c r="L11" s="10">
        <f t="shared" si="3"/>
        <v>0</v>
      </c>
      <c r="M11" s="10">
        <f t="shared" si="3"/>
        <v>0</v>
      </c>
      <c r="N11" s="11">
        <f t="shared" si="3"/>
        <v>16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6.5" customHeight="1" x14ac:dyDescent="0.2">
      <c r="A12" s="7"/>
      <c r="B12" s="7" t="s">
        <v>60</v>
      </c>
      <c r="C12" s="10">
        <f t="shared" ref="C12:N12" si="4">SUM(C33,C58,C65,C72,C79,C84,C90,C95,C105)</f>
        <v>20080.550000000003</v>
      </c>
      <c r="D12" s="10">
        <f t="shared" si="4"/>
        <v>0</v>
      </c>
      <c r="E12" s="10">
        <f t="shared" si="4"/>
        <v>0</v>
      </c>
      <c r="F12" s="10">
        <f t="shared" si="4"/>
        <v>15037.72</v>
      </c>
      <c r="G12" s="10">
        <f t="shared" si="4"/>
        <v>5042.83</v>
      </c>
      <c r="H12" s="10">
        <f t="shared" si="4"/>
        <v>3898.95</v>
      </c>
      <c r="I12" s="10">
        <f t="shared" si="4"/>
        <v>1143.8800000000001</v>
      </c>
      <c r="J12" s="10">
        <f t="shared" si="4"/>
        <v>1030</v>
      </c>
      <c r="K12" s="10">
        <f t="shared" si="4"/>
        <v>1029.04</v>
      </c>
      <c r="L12" s="10">
        <f t="shared" si="4"/>
        <v>25</v>
      </c>
      <c r="M12" s="10">
        <f t="shared" si="4"/>
        <v>0</v>
      </c>
      <c r="N12" s="11">
        <f t="shared" si="4"/>
        <v>130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6.5" customHeight="1" x14ac:dyDescent="0.2">
      <c r="A13" s="7"/>
      <c r="B13" s="7" t="s">
        <v>69</v>
      </c>
      <c r="C13" s="10">
        <f t="shared" ref="C13:N13" si="5">SUM(C24,C38,C47,C59,C66,C73)</f>
        <v>2103.5</v>
      </c>
      <c r="D13" s="10">
        <f t="shared" si="5"/>
        <v>0</v>
      </c>
      <c r="E13" s="10">
        <f t="shared" si="5"/>
        <v>0</v>
      </c>
      <c r="F13" s="10">
        <f t="shared" si="5"/>
        <v>1035</v>
      </c>
      <c r="G13" s="10">
        <f t="shared" si="5"/>
        <v>1068.5</v>
      </c>
      <c r="H13" s="10">
        <f t="shared" si="5"/>
        <v>598</v>
      </c>
      <c r="I13" s="10">
        <f t="shared" si="5"/>
        <v>470.5</v>
      </c>
      <c r="J13" s="10">
        <f t="shared" si="5"/>
        <v>114</v>
      </c>
      <c r="K13" s="10">
        <f t="shared" si="5"/>
        <v>8</v>
      </c>
      <c r="L13" s="10">
        <f t="shared" si="5"/>
        <v>0.28000000000000003</v>
      </c>
      <c r="M13" s="10">
        <f t="shared" si="5"/>
        <v>0</v>
      </c>
      <c r="N13" s="11">
        <f t="shared" si="5"/>
        <v>71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6.5" customHeight="1" x14ac:dyDescent="0.2">
      <c r="A14" s="7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2"/>
      <c r="N14" s="11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6.5" customHeight="1" x14ac:dyDescent="0.2">
      <c r="A15" s="1" t="s">
        <v>22</v>
      </c>
      <c r="B15" s="7"/>
      <c r="C15" s="10">
        <f t="shared" ref="C15:N15" si="6">SUM(C16:C18)</f>
        <v>87614.449999999895</v>
      </c>
      <c r="D15" s="10">
        <f t="shared" si="6"/>
        <v>2976.4300000000003</v>
      </c>
      <c r="E15" s="10">
        <f t="shared" si="6"/>
        <v>2423.8917999999999</v>
      </c>
      <c r="F15" s="10">
        <f t="shared" si="6"/>
        <v>1662.46</v>
      </c>
      <c r="G15" s="10">
        <f t="shared" si="6"/>
        <v>80551.673099999898</v>
      </c>
      <c r="H15" s="10">
        <f t="shared" si="6"/>
        <v>60421.422999999901</v>
      </c>
      <c r="I15" s="10">
        <f t="shared" si="6"/>
        <v>20130.250100000001</v>
      </c>
      <c r="J15" s="10">
        <f t="shared" si="6"/>
        <v>60053.692999999897</v>
      </c>
      <c r="K15" s="10">
        <f t="shared" si="6"/>
        <v>54126.842999999899</v>
      </c>
      <c r="L15" s="10">
        <f t="shared" si="6"/>
        <v>4665</v>
      </c>
      <c r="M15" s="10">
        <f t="shared" si="6"/>
        <v>0</v>
      </c>
      <c r="N15" s="11">
        <f t="shared" si="6"/>
        <v>2368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.5" customHeight="1" x14ac:dyDescent="0.2">
      <c r="A16" s="7"/>
      <c r="B16" s="7" t="s">
        <v>20</v>
      </c>
      <c r="C16" s="10">
        <v>29756.85</v>
      </c>
      <c r="D16" s="10">
        <v>2553.5500000000002</v>
      </c>
      <c r="E16" s="10">
        <v>642.1</v>
      </c>
      <c r="F16" s="10">
        <v>0</v>
      </c>
      <c r="G16" s="10">
        <v>26561.200000000001</v>
      </c>
      <c r="H16" s="10">
        <v>18860</v>
      </c>
      <c r="I16" s="10">
        <v>7701.2</v>
      </c>
      <c r="J16" s="10">
        <v>19992</v>
      </c>
      <c r="K16" s="10">
        <v>15072</v>
      </c>
      <c r="L16" s="10">
        <v>0</v>
      </c>
      <c r="M16" s="12">
        <v>0</v>
      </c>
      <c r="N16" s="11">
        <v>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6.5" customHeight="1" x14ac:dyDescent="0.2">
      <c r="A17" s="7"/>
      <c r="B17" s="7" t="s">
        <v>21</v>
      </c>
      <c r="C17" s="10">
        <v>57857.599999999897</v>
      </c>
      <c r="D17" s="10">
        <v>422.88</v>
      </c>
      <c r="E17" s="10">
        <v>1781.7918</v>
      </c>
      <c r="F17" s="10">
        <v>1662.46</v>
      </c>
      <c r="G17" s="10">
        <v>53990.473099999901</v>
      </c>
      <c r="H17" s="10">
        <v>41561.422999999901</v>
      </c>
      <c r="I17" s="10">
        <v>12429.0501</v>
      </c>
      <c r="J17" s="10">
        <v>40061.692999999897</v>
      </c>
      <c r="K17" s="10">
        <v>39054.842999999899</v>
      </c>
      <c r="L17" s="10">
        <v>4665</v>
      </c>
      <c r="M17" s="10">
        <v>0</v>
      </c>
      <c r="N17" s="11">
        <v>2363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6.5" customHeight="1" x14ac:dyDescent="0.2">
      <c r="A18" s="7"/>
      <c r="B18" s="7" t="s">
        <v>59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1">
        <v>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.5" customHeight="1" x14ac:dyDescent="0.2">
      <c r="A19" s="7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.5" customHeight="1" x14ac:dyDescent="0.25">
      <c r="A20" s="13" t="s">
        <v>23</v>
      </c>
      <c r="B20" s="7"/>
      <c r="C20" s="10">
        <f t="shared" ref="C20:N20" si="7">SUM(C21:C24)</f>
        <v>142628.09</v>
      </c>
      <c r="D20" s="10">
        <f t="shared" si="7"/>
        <v>1424.59</v>
      </c>
      <c r="E20" s="10">
        <f t="shared" si="7"/>
        <v>12318.6</v>
      </c>
      <c r="F20" s="10">
        <f t="shared" si="7"/>
        <v>6075</v>
      </c>
      <c r="G20" s="10">
        <f t="shared" si="7"/>
        <v>122809.9</v>
      </c>
      <c r="H20" s="10">
        <f t="shared" si="7"/>
        <v>107900.57</v>
      </c>
      <c r="I20" s="10">
        <f t="shared" si="7"/>
        <v>14909.33</v>
      </c>
      <c r="J20" s="10">
        <f t="shared" si="7"/>
        <v>103359.72</v>
      </c>
      <c r="K20" s="10">
        <f t="shared" si="7"/>
        <v>76245.38</v>
      </c>
      <c r="L20" s="10">
        <f t="shared" si="7"/>
        <v>5537.7</v>
      </c>
      <c r="M20" s="10">
        <f t="shared" si="7"/>
        <v>0</v>
      </c>
      <c r="N20" s="11">
        <f t="shared" si="7"/>
        <v>1130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6.5" customHeight="1" x14ac:dyDescent="0.2">
      <c r="A21" s="7"/>
      <c r="B21" s="7" t="s">
        <v>20</v>
      </c>
      <c r="C21" s="10">
        <v>73501.440000000002</v>
      </c>
      <c r="D21" s="10">
        <v>996</v>
      </c>
      <c r="E21" s="10">
        <v>9588.2800000000007</v>
      </c>
      <c r="F21" s="10">
        <v>1843</v>
      </c>
      <c r="G21" s="10">
        <v>61074.16</v>
      </c>
      <c r="H21" s="10">
        <v>57127.91</v>
      </c>
      <c r="I21" s="10">
        <v>3946.25</v>
      </c>
      <c r="J21" s="10">
        <v>54335.86</v>
      </c>
      <c r="K21" s="10">
        <v>41779.379999999997</v>
      </c>
      <c r="L21" s="10">
        <v>3135.7</v>
      </c>
      <c r="M21" s="10">
        <v>0</v>
      </c>
      <c r="N21" s="11">
        <v>28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6.5" customHeight="1" x14ac:dyDescent="0.2">
      <c r="A22" s="7"/>
      <c r="B22" s="7" t="s">
        <v>21</v>
      </c>
      <c r="C22" s="10">
        <v>68911.649999999994</v>
      </c>
      <c r="D22" s="10">
        <v>428.59</v>
      </c>
      <c r="E22" s="10">
        <v>2730.32</v>
      </c>
      <c r="F22" s="10">
        <v>4017</v>
      </c>
      <c r="G22" s="10">
        <v>61735.74</v>
      </c>
      <c r="H22" s="10">
        <v>50772.66</v>
      </c>
      <c r="I22" s="10">
        <v>10963.08</v>
      </c>
      <c r="J22" s="10">
        <v>49023.86</v>
      </c>
      <c r="K22" s="10">
        <v>34466</v>
      </c>
      <c r="L22" s="10">
        <v>2402</v>
      </c>
      <c r="M22" s="12">
        <v>0</v>
      </c>
      <c r="N22" s="11">
        <v>1101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6.5" customHeight="1" x14ac:dyDescent="0.2">
      <c r="A23" s="7"/>
      <c r="B23" s="7" t="s">
        <v>59</v>
      </c>
      <c r="C23" s="10">
        <v>165</v>
      </c>
      <c r="D23" s="10">
        <v>0</v>
      </c>
      <c r="E23" s="10">
        <v>0</v>
      </c>
      <c r="F23" s="10">
        <v>165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2">
        <v>0</v>
      </c>
      <c r="N23" s="11">
        <v>1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6.5" customHeight="1" x14ac:dyDescent="0.2">
      <c r="A24" s="7"/>
      <c r="B24" s="7" t="s">
        <v>69</v>
      </c>
      <c r="C24" s="10">
        <v>50</v>
      </c>
      <c r="D24" s="10">
        <v>0</v>
      </c>
      <c r="E24" s="10">
        <v>0</v>
      </c>
      <c r="F24" s="10">
        <v>50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2">
        <v>0</v>
      </c>
      <c r="N24" s="11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6.5" customHeight="1" x14ac:dyDescent="0.2">
      <c r="A25" s="7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6.5" customHeight="1" x14ac:dyDescent="0.25">
      <c r="A26" s="13" t="s">
        <v>24</v>
      </c>
      <c r="B26" s="7"/>
      <c r="C26" s="10">
        <f t="shared" ref="C26:N26" si="8">SUM(C27:C28)</f>
        <v>127982.19481400002</v>
      </c>
      <c r="D26" s="10">
        <f t="shared" si="8"/>
        <v>409.539377</v>
      </c>
      <c r="E26" s="10">
        <f t="shared" si="8"/>
        <v>4189.0955690000001</v>
      </c>
      <c r="F26" s="10">
        <f t="shared" si="8"/>
        <v>3674.3123000000001</v>
      </c>
      <c r="G26" s="10">
        <f t="shared" si="8"/>
        <v>119709.236468</v>
      </c>
      <c r="H26" s="10">
        <f t="shared" si="8"/>
        <v>102392.08259999999</v>
      </c>
      <c r="I26" s="10">
        <f t="shared" si="8"/>
        <v>17317.147567</v>
      </c>
      <c r="J26" s="10">
        <f t="shared" si="8"/>
        <v>95561.791299999997</v>
      </c>
      <c r="K26" s="10">
        <f t="shared" si="8"/>
        <v>98552.271399999998</v>
      </c>
      <c r="L26" s="10">
        <f t="shared" si="8"/>
        <v>0</v>
      </c>
      <c r="M26" s="10">
        <f t="shared" si="8"/>
        <v>0</v>
      </c>
      <c r="N26" s="11">
        <f t="shared" si="8"/>
        <v>1028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6.5" customHeight="1" x14ac:dyDescent="0.2">
      <c r="A27" s="7"/>
      <c r="B27" s="7" t="s">
        <v>20</v>
      </c>
      <c r="C27" s="10">
        <v>71141.295714000007</v>
      </c>
      <c r="D27" s="10">
        <v>391.10717699999998</v>
      </c>
      <c r="E27" s="10">
        <v>1263.9314690000001</v>
      </c>
      <c r="F27" s="10">
        <v>2695.0844999999999</v>
      </c>
      <c r="G27" s="10">
        <v>66791.161468000006</v>
      </c>
      <c r="H27" s="10">
        <v>62001.763500000001</v>
      </c>
      <c r="I27" s="10">
        <v>4789.3916669999999</v>
      </c>
      <c r="J27" s="10">
        <v>57625.103199999998</v>
      </c>
      <c r="K27" s="10">
        <v>60150.120999999999</v>
      </c>
      <c r="L27" s="10">
        <v>0</v>
      </c>
      <c r="M27" s="10">
        <v>0</v>
      </c>
      <c r="N27" s="11">
        <v>21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6.5" customHeight="1" x14ac:dyDescent="0.2">
      <c r="A28" s="7"/>
      <c r="B28" s="7" t="s">
        <v>21</v>
      </c>
      <c r="C28" s="10">
        <v>56840.899100000002</v>
      </c>
      <c r="D28" s="10">
        <v>18.432200000000002</v>
      </c>
      <c r="E28" s="10">
        <v>2925.1641</v>
      </c>
      <c r="F28" s="10">
        <v>979.2278</v>
      </c>
      <c r="G28" s="10">
        <v>52918.074999999997</v>
      </c>
      <c r="H28" s="10">
        <v>40390.319100000001</v>
      </c>
      <c r="I28" s="10">
        <v>12527.7559</v>
      </c>
      <c r="J28" s="10">
        <v>37936.688099999999</v>
      </c>
      <c r="K28" s="10">
        <v>38402.150399999999</v>
      </c>
      <c r="L28" s="10">
        <v>0</v>
      </c>
      <c r="M28" s="10">
        <v>0</v>
      </c>
      <c r="N28" s="11">
        <v>1007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6.5" customHeight="1" x14ac:dyDescent="0.2">
      <c r="A29" s="7"/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6.5" customHeight="1" x14ac:dyDescent="0.25">
      <c r="A30" s="13" t="s">
        <v>25</v>
      </c>
      <c r="B30" s="7"/>
      <c r="C30" s="10">
        <f t="shared" ref="C30:N30" si="9">SUM(C31:C33)</f>
        <v>170597.89</v>
      </c>
      <c r="D30" s="10">
        <f t="shared" si="9"/>
        <v>9364.7900000000009</v>
      </c>
      <c r="E30" s="10">
        <f t="shared" si="9"/>
        <v>8345.0999999999985</v>
      </c>
      <c r="F30" s="10">
        <f t="shared" si="9"/>
        <v>2399</v>
      </c>
      <c r="G30" s="10">
        <f t="shared" si="9"/>
        <v>150489</v>
      </c>
      <c r="H30" s="10">
        <f t="shared" si="9"/>
        <v>128443.51000000001</v>
      </c>
      <c r="I30" s="10">
        <f t="shared" si="9"/>
        <v>22045.489999999998</v>
      </c>
      <c r="J30" s="10">
        <f t="shared" si="9"/>
        <v>112388.54000000001</v>
      </c>
      <c r="K30" s="10">
        <f t="shared" si="9"/>
        <v>100971.18</v>
      </c>
      <c r="L30" s="10">
        <f t="shared" si="9"/>
        <v>593.1</v>
      </c>
      <c r="M30" s="10">
        <f t="shared" si="9"/>
        <v>0</v>
      </c>
      <c r="N30" s="11">
        <f t="shared" si="9"/>
        <v>452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6.5" customHeight="1" x14ac:dyDescent="0.2">
      <c r="A31" s="7"/>
      <c r="B31" s="7" t="s">
        <v>20</v>
      </c>
      <c r="C31" s="10">
        <v>88276.69</v>
      </c>
      <c r="D31" s="10">
        <v>6669.88</v>
      </c>
      <c r="E31" s="10">
        <v>3289.45</v>
      </c>
      <c r="F31" s="10">
        <v>20</v>
      </c>
      <c r="G31" s="10">
        <v>78297.36</v>
      </c>
      <c r="H31" s="10">
        <v>65132.78</v>
      </c>
      <c r="I31" s="10">
        <v>13164.58</v>
      </c>
      <c r="J31" s="10">
        <v>54697.21</v>
      </c>
      <c r="K31" s="10">
        <v>47355.96</v>
      </c>
      <c r="L31" s="10">
        <v>593.1</v>
      </c>
      <c r="M31" s="12">
        <v>0</v>
      </c>
      <c r="N31" s="11">
        <v>13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6.5" customHeight="1" x14ac:dyDescent="0.2">
      <c r="A32" s="7"/>
      <c r="B32" s="7" t="s">
        <v>21</v>
      </c>
      <c r="C32" s="10">
        <v>81464.2</v>
      </c>
      <c r="D32" s="10">
        <v>2694.91</v>
      </c>
      <c r="E32" s="10">
        <v>5055.6499999999996</v>
      </c>
      <c r="F32" s="10">
        <v>1522</v>
      </c>
      <c r="G32" s="10">
        <v>72191.64</v>
      </c>
      <c r="H32" s="10">
        <v>63310.73</v>
      </c>
      <c r="I32" s="10">
        <v>8880.91</v>
      </c>
      <c r="J32" s="10">
        <v>57691.33</v>
      </c>
      <c r="K32" s="10">
        <v>53615.22</v>
      </c>
      <c r="L32" s="10">
        <v>0</v>
      </c>
      <c r="M32" s="12">
        <v>0</v>
      </c>
      <c r="N32" s="11">
        <v>439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6.5" customHeight="1" x14ac:dyDescent="0.2">
      <c r="A33" s="7"/>
      <c r="B33" s="7" t="s">
        <v>60</v>
      </c>
      <c r="C33" s="10">
        <v>857</v>
      </c>
      <c r="D33" s="10">
        <v>0</v>
      </c>
      <c r="E33" s="10">
        <v>0</v>
      </c>
      <c r="F33" s="10">
        <v>857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2">
        <v>0</v>
      </c>
      <c r="N33" s="11">
        <v>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6.5" customHeight="1" x14ac:dyDescent="0.2">
      <c r="A34" s="7"/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6.5" customHeight="1" x14ac:dyDescent="0.25">
      <c r="A35" s="13" t="s">
        <v>26</v>
      </c>
      <c r="B35" s="7"/>
      <c r="C35" s="10">
        <f t="shared" ref="C35:N35" si="10">SUM(C36:C38)</f>
        <v>55814.65</v>
      </c>
      <c r="D35" s="10">
        <f t="shared" si="10"/>
        <v>9187.1</v>
      </c>
      <c r="E35" s="10">
        <f t="shared" si="10"/>
        <v>4077</v>
      </c>
      <c r="F35" s="10">
        <f t="shared" si="10"/>
        <v>1506</v>
      </c>
      <c r="G35" s="10">
        <f t="shared" si="10"/>
        <v>41044.550000000003</v>
      </c>
      <c r="H35" s="10">
        <f t="shared" si="10"/>
        <v>35506.449999999997</v>
      </c>
      <c r="I35" s="10">
        <f t="shared" si="10"/>
        <v>5538.1</v>
      </c>
      <c r="J35" s="10">
        <f t="shared" si="10"/>
        <v>30411.360000000001</v>
      </c>
      <c r="K35" s="10">
        <f t="shared" si="10"/>
        <v>30413.59</v>
      </c>
      <c r="L35" s="10">
        <f t="shared" si="10"/>
        <v>171.01</v>
      </c>
      <c r="M35" s="10">
        <f t="shared" si="10"/>
        <v>1690</v>
      </c>
      <c r="N35" s="11">
        <f t="shared" si="10"/>
        <v>550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6.5" customHeight="1" x14ac:dyDescent="0.2">
      <c r="A36" s="7"/>
      <c r="B36" s="7" t="s">
        <v>20</v>
      </c>
      <c r="C36" s="10">
        <v>29428.27</v>
      </c>
      <c r="D36" s="10">
        <v>7942.5</v>
      </c>
      <c r="E36" s="10">
        <v>3225</v>
      </c>
      <c r="F36" s="10">
        <v>299</v>
      </c>
      <c r="G36" s="10">
        <v>17961.77</v>
      </c>
      <c r="H36" s="10">
        <v>16383.35</v>
      </c>
      <c r="I36" s="10">
        <v>1578.42</v>
      </c>
      <c r="J36" s="10">
        <v>13701.8</v>
      </c>
      <c r="K36" s="10">
        <v>13930.59</v>
      </c>
      <c r="L36" s="10">
        <v>171.01</v>
      </c>
      <c r="M36" s="12">
        <v>1690</v>
      </c>
      <c r="N36" s="11">
        <v>39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6.5" customHeight="1" x14ac:dyDescent="0.2">
      <c r="A37" s="7"/>
      <c r="B37" s="7" t="s">
        <v>21</v>
      </c>
      <c r="C37" s="10">
        <v>25727.38</v>
      </c>
      <c r="D37" s="10">
        <v>1244.5999999999999</v>
      </c>
      <c r="E37" s="10">
        <v>852</v>
      </c>
      <c r="F37" s="10">
        <v>548</v>
      </c>
      <c r="G37" s="10">
        <v>23082.78</v>
      </c>
      <c r="H37" s="10">
        <v>19123.099999999999</v>
      </c>
      <c r="I37" s="10">
        <v>3959.68</v>
      </c>
      <c r="J37" s="10">
        <v>16709.560000000001</v>
      </c>
      <c r="K37" s="10">
        <v>16483</v>
      </c>
      <c r="L37" s="10">
        <v>0</v>
      </c>
      <c r="M37" s="10">
        <v>0</v>
      </c>
      <c r="N37" s="11">
        <v>484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6.5" customHeight="1" x14ac:dyDescent="0.2">
      <c r="A38" s="7"/>
      <c r="B38" s="7" t="s">
        <v>69</v>
      </c>
      <c r="C38" s="10">
        <v>659</v>
      </c>
      <c r="D38" s="10">
        <v>0</v>
      </c>
      <c r="E38" s="10">
        <v>0</v>
      </c>
      <c r="F38" s="10">
        <v>659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v>27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6.5" customHeight="1" x14ac:dyDescent="0.2">
      <c r="A39" s="7"/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2"/>
      <c r="N39" s="1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6.5" customHeight="1" x14ac:dyDescent="0.2">
      <c r="A40" s="1" t="s">
        <v>49</v>
      </c>
      <c r="B40" s="7"/>
      <c r="C40" s="10">
        <f t="shared" ref="C40:N40" si="11">SUM(C41:C42)</f>
        <v>83162.63</v>
      </c>
      <c r="D40" s="10">
        <f t="shared" si="11"/>
        <v>2278.59</v>
      </c>
      <c r="E40" s="10">
        <f t="shared" si="11"/>
        <v>7838.33</v>
      </c>
      <c r="F40" s="10">
        <f t="shared" si="11"/>
        <v>4267.05</v>
      </c>
      <c r="G40" s="10">
        <f t="shared" si="11"/>
        <v>68778.66</v>
      </c>
      <c r="H40" s="10">
        <f t="shared" si="11"/>
        <v>62105.34</v>
      </c>
      <c r="I40" s="10">
        <f t="shared" si="11"/>
        <v>6673.3200000000006</v>
      </c>
      <c r="J40" s="10">
        <f t="shared" si="11"/>
        <v>61087.290000000008</v>
      </c>
      <c r="K40" s="10">
        <f t="shared" si="11"/>
        <v>56800.899999999994</v>
      </c>
      <c r="L40" s="10">
        <f t="shared" si="11"/>
        <v>3866.98</v>
      </c>
      <c r="M40" s="10">
        <f t="shared" si="11"/>
        <v>0</v>
      </c>
      <c r="N40" s="11">
        <f t="shared" si="11"/>
        <v>319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6.5" customHeight="1" x14ac:dyDescent="0.2">
      <c r="A41" s="7"/>
      <c r="B41" s="7" t="s">
        <v>20</v>
      </c>
      <c r="C41" s="10">
        <v>35010.46</v>
      </c>
      <c r="D41" s="10">
        <v>860.46</v>
      </c>
      <c r="E41" s="10">
        <v>6687.43</v>
      </c>
      <c r="F41" s="10">
        <v>2137</v>
      </c>
      <c r="G41" s="10">
        <v>25325.57</v>
      </c>
      <c r="H41" s="10">
        <v>24719.27</v>
      </c>
      <c r="I41" s="10">
        <v>606.29999999999995</v>
      </c>
      <c r="J41" s="10">
        <v>24370.49</v>
      </c>
      <c r="K41" s="10">
        <v>21647.3</v>
      </c>
      <c r="L41" s="10">
        <v>870.38</v>
      </c>
      <c r="M41" s="10">
        <v>0</v>
      </c>
      <c r="N41" s="11">
        <v>12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6.5" customHeight="1" x14ac:dyDescent="0.2">
      <c r="A42" s="7"/>
      <c r="B42" s="7" t="s">
        <v>21</v>
      </c>
      <c r="C42" s="10">
        <v>48152.17</v>
      </c>
      <c r="D42" s="10">
        <v>1418.13</v>
      </c>
      <c r="E42" s="10">
        <v>1150.9000000000001</v>
      </c>
      <c r="F42" s="10">
        <v>2130.0500000000002</v>
      </c>
      <c r="G42" s="10">
        <v>43453.09</v>
      </c>
      <c r="H42" s="10">
        <v>37386.07</v>
      </c>
      <c r="I42" s="10">
        <v>6067.02</v>
      </c>
      <c r="J42" s="10">
        <v>36716.800000000003</v>
      </c>
      <c r="K42" s="10">
        <v>35153.599999999999</v>
      </c>
      <c r="L42" s="10">
        <v>2996.6</v>
      </c>
      <c r="M42" s="10">
        <v>0</v>
      </c>
      <c r="N42" s="11">
        <v>307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6.5" customHeight="1" x14ac:dyDescent="0.2">
      <c r="A43" s="7"/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6.5" customHeight="1" x14ac:dyDescent="0.25">
      <c r="A44" s="13" t="s">
        <v>28</v>
      </c>
      <c r="B44" s="7"/>
      <c r="C44" s="10">
        <f t="shared" ref="C44:N44" si="12">SUM(C45:C47)</f>
        <v>101105.48609999999</v>
      </c>
      <c r="D44" s="10">
        <f t="shared" si="12"/>
        <v>150.25720000000001</v>
      </c>
      <c r="E44" s="10">
        <f t="shared" si="12"/>
        <v>24514.958299999998</v>
      </c>
      <c r="F44" s="10">
        <f t="shared" si="12"/>
        <v>502.51</v>
      </c>
      <c r="G44" s="10">
        <f t="shared" si="12"/>
        <v>75937.760599999994</v>
      </c>
      <c r="H44" s="10">
        <f t="shared" si="12"/>
        <v>62774.772899999996</v>
      </c>
      <c r="I44" s="10">
        <f t="shared" si="12"/>
        <v>13162.9877</v>
      </c>
      <c r="J44" s="10">
        <f t="shared" si="12"/>
        <v>60693.142000000007</v>
      </c>
      <c r="K44" s="10">
        <f t="shared" si="12"/>
        <v>59747.420599999998</v>
      </c>
      <c r="L44" s="10">
        <f t="shared" si="12"/>
        <v>0</v>
      </c>
      <c r="M44" s="10">
        <f t="shared" si="12"/>
        <v>1859</v>
      </c>
      <c r="N44" s="11">
        <f t="shared" si="12"/>
        <v>865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6.5" customHeight="1" x14ac:dyDescent="0.2">
      <c r="A45" s="7"/>
      <c r="B45" s="7" t="s">
        <v>20</v>
      </c>
      <c r="C45" s="10">
        <v>24104.646100000002</v>
      </c>
      <c r="D45" s="10">
        <v>20.257200000000001</v>
      </c>
      <c r="E45" s="10">
        <v>245.95830000000001</v>
      </c>
      <c r="F45" s="10">
        <v>85.51</v>
      </c>
      <c r="G45" s="10">
        <v>23752.920600000001</v>
      </c>
      <c r="H45" s="10">
        <v>21385.504400000002</v>
      </c>
      <c r="I45" s="10">
        <v>2367.4162000000001</v>
      </c>
      <c r="J45" s="10">
        <v>21140.02</v>
      </c>
      <c r="K45" s="10">
        <v>20917.390599999999</v>
      </c>
      <c r="L45" s="10">
        <v>0</v>
      </c>
      <c r="M45" s="12">
        <v>1025</v>
      </c>
      <c r="N45" s="11">
        <v>18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6.5" customHeight="1" x14ac:dyDescent="0.2">
      <c r="A46" s="7"/>
      <c r="B46" s="7" t="s">
        <v>21</v>
      </c>
      <c r="C46" s="10">
        <v>76781.84</v>
      </c>
      <c r="D46" s="10">
        <v>130</v>
      </c>
      <c r="E46" s="10">
        <v>24269</v>
      </c>
      <c r="F46" s="10">
        <v>198</v>
      </c>
      <c r="G46" s="10">
        <v>52184.84</v>
      </c>
      <c r="H46" s="10">
        <v>41389.268499999998</v>
      </c>
      <c r="I46" s="10">
        <v>10795.5715</v>
      </c>
      <c r="J46" s="10">
        <v>39553.122000000003</v>
      </c>
      <c r="K46" s="10">
        <v>38830.03</v>
      </c>
      <c r="L46" s="10">
        <v>0</v>
      </c>
      <c r="M46" s="12">
        <v>834</v>
      </c>
      <c r="N46" s="11">
        <v>832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6.5" customHeight="1" x14ac:dyDescent="0.2">
      <c r="A47" s="7"/>
      <c r="B47" s="7" t="s">
        <v>69</v>
      </c>
      <c r="C47" s="10">
        <v>219</v>
      </c>
      <c r="D47" s="10">
        <v>0</v>
      </c>
      <c r="E47" s="10">
        <v>0</v>
      </c>
      <c r="F47" s="10">
        <v>219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2">
        <v>0</v>
      </c>
      <c r="N47" s="11">
        <v>15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6.5" customHeight="1" x14ac:dyDescent="0.2">
      <c r="A48" s="7"/>
      <c r="B48" s="7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1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6.5" customHeight="1" x14ac:dyDescent="0.25">
      <c r="A49" s="13" t="s">
        <v>29</v>
      </c>
      <c r="B49" s="7"/>
      <c r="C49" s="10">
        <f t="shared" ref="C49:N49" si="13">SUM(C50:C52)</f>
        <v>100785.85</v>
      </c>
      <c r="D49" s="10">
        <f t="shared" si="13"/>
        <v>6127.6100000000006</v>
      </c>
      <c r="E49" s="10">
        <f t="shared" si="13"/>
        <v>6034.2849999999999</v>
      </c>
      <c r="F49" s="10">
        <f t="shared" si="13"/>
        <v>3153.15</v>
      </c>
      <c r="G49" s="10">
        <f t="shared" si="13"/>
        <v>85470.804999999993</v>
      </c>
      <c r="H49" s="10">
        <f t="shared" si="13"/>
        <v>76889.864999999991</v>
      </c>
      <c r="I49" s="10">
        <f t="shared" si="13"/>
        <v>8580.94</v>
      </c>
      <c r="J49" s="10">
        <f t="shared" si="13"/>
        <v>72480.39</v>
      </c>
      <c r="K49" s="10">
        <f t="shared" si="13"/>
        <v>64803.940499999997</v>
      </c>
      <c r="L49" s="10">
        <f t="shared" si="13"/>
        <v>9524.84</v>
      </c>
      <c r="M49" s="10">
        <f t="shared" si="13"/>
        <v>0</v>
      </c>
      <c r="N49" s="11">
        <f t="shared" si="13"/>
        <v>921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6.5" customHeight="1" x14ac:dyDescent="0.2">
      <c r="A50" s="7"/>
      <c r="B50" s="7" t="s">
        <v>20</v>
      </c>
      <c r="C50" s="10">
        <v>54519.08</v>
      </c>
      <c r="D50" s="10">
        <v>5173.63</v>
      </c>
      <c r="E50" s="10">
        <v>1807.13</v>
      </c>
      <c r="F50" s="10">
        <v>435</v>
      </c>
      <c r="G50" s="10">
        <v>47103.32</v>
      </c>
      <c r="H50" s="10">
        <v>44923.27</v>
      </c>
      <c r="I50" s="10">
        <v>2180.0500000000002</v>
      </c>
      <c r="J50" s="10">
        <v>44464.31</v>
      </c>
      <c r="K50" s="10">
        <v>40160.46</v>
      </c>
      <c r="L50" s="10">
        <v>6164.84</v>
      </c>
      <c r="M50" s="12">
        <v>0</v>
      </c>
      <c r="N50" s="11">
        <v>13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6.5" customHeight="1" x14ac:dyDescent="0.2">
      <c r="A51" s="7"/>
      <c r="B51" s="7" t="s">
        <v>21</v>
      </c>
      <c r="C51" s="10">
        <v>44163.62</v>
      </c>
      <c r="D51" s="10">
        <v>953.98</v>
      </c>
      <c r="E51" s="10">
        <v>4227.1549999999997</v>
      </c>
      <c r="F51" s="10">
        <v>615</v>
      </c>
      <c r="G51" s="10">
        <v>38367.485000000001</v>
      </c>
      <c r="H51" s="10">
        <v>31966.595000000001</v>
      </c>
      <c r="I51" s="10">
        <v>6400.89</v>
      </c>
      <c r="J51" s="10">
        <v>28016.080000000002</v>
      </c>
      <c r="K51" s="10">
        <v>24643.480500000001</v>
      </c>
      <c r="L51" s="10">
        <v>3360</v>
      </c>
      <c r="M51" s="10">
        <v>0</v>
      </c>
      <c r="N51" s="11">
        <v>908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6.5" customHeight="1" x14ac:dyDescent="0.2">
      <c r="A52" s="7"/>
      <c r="B52" s="7" t="s">
        <v>59</v>
      </c>
      <c r="C52" s="10">
        <v>2103.15</v>
      </c>
      <c r="D52" s="10">
        <v>0</v>
      </c>
      <c r="E52" s="10">
        <v>0</v>
      </c>
      <c r="F52" s="10">
        <v>2103.15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v>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6.5" customHeight="1" x14ac:dyDescent="0.2">
      <c r="A53" s="7"/>
      <c r="B53" s="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"/>
      <c r="N53" s="11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6.5" customHeight="1" x14ac:dyDescent="0.25">
      <c r="A54" s="13" t="s">
        <v>30</v>
      </c>
      <c r="B54" s="7"/>
      <c r="C54" s="10">
        <f t="shared" ref="C54:N54" si="14">SUM(C55:C59)</f>
        <v>49808.800000000003</v>
      </c>
      <c r="D54" s="10">
        <f t="shared" si="14"/>
        <v>2748.8063999999999</v>
      </c>
      <c r="E54" s="10">
        <f t="shared" si="14"/>
        <v>2805.2444</v>
      </c>
      <c r="F54" s="10">
        <f t="shared" si="14"/>
        <v>3633</v>
      </c>
      <c r="G54" s="10">
        <f t="shared" si="14"/>
        <v>40621.749199999998</v>
      </c>
      <c r="H54" s="10">
        <f t="shared" si="14"/>
        <v>35726.89</v>
      </c>
      <c r="I54" s="10">
        <f t="shared" si="14"/>
        <v>4894.8591999999999</v>
      </c>
      <c r="J54" s="10">
        <f t="shared" si="14"/>
        <v>32924.979999999996</v>
      </c>
      <c r="K54" s="10">
        <f t="shared" si="14"/>
        <v>30261.77</v>
      </c>
      <c r="L54" s="10">
        <f t="shared" si="14"/>
        <v>3540.67</v>
      </c>
      <c r="M54" s="10">
        <f t="shared" si="14"/>
        <v>230</v>
      </c>
      <c r="N54" s="11">
        <f t="shared" si="14"/>
        <v>534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6.5" customHeight="1" x14ac:dyDescent="0.2">
      <c r="A55" s="7"/>
      <c r="B55" s="7" t="s">
        <v>20</v>
      </c>
      <c r="C55" s="10">
        <v>16183.8</v>
      </c>
      <c r="D55" s="10">
        <v>959.80640000000005</v>
      </c>
      <c r="E55" s="10">
        <v>207.24440000000001</v>
      </c>
      <c r="F55" s="10">
        <v>17</v>
      </c>
      <c r="G55" s="10">
        <v>14999.7492</v>
      </c>
      <c r="H55" s="10">
        <v>12800.89</v>
      </c>
      <c r="I55" s="10">
        <v>2198.8591999999999</v>
      </c>
      <c r="J55" s="10">
        <v>12029.48</v>
      </c>
      <c r="K55" s="10">
        <v>10389.77</v>
      </c>
      <c r="L55" s="10">
        <v>585</v>
      </c>
      <c r="M55" s="12">
        <v>0</v>
      </c>
      <c r="N55" s="11">
        <v>13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6.5" customHeight="1" x14ac:dyDescent="0.2">
      <c r="A56" s="7"/>
      <c r="B56" s="7" t="s">
        <v>21</v>
      </c>
      <c r="C56" s="10">
        <v>29226</v>
      </c>
      <c r="D56" s="10">
        <v>1789</v>
      </c>
      <c r="E56" s="10">
        <v>2598</v>
      </c>
      <c r="F56" s="10">
        <v>580</v>
      </c>
      <c r="G56" s="10">
        <v>24259</v>
      </c>
      <c r="H56" s="10">
        <v>21587</v>
      </c>
      <c r="I56" s="10">
        <v>2672</v>
      </c>
      <c r="J56" s="10">
        <v>20457.5</v>
      </c>
      <c r="K56" s="10">
        <v>19421</v>
      </c>
      <c r="L56" s="10">
        <v>2930.39</v>
      </c>
      <c r="M56" s="12">
        <v>230</v>
      </c>
      <c r="N56" s="11">
        <v>499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6.5" customHeight="1" x14ac:dyDescent="0.2">
      <c r="A57" s="7"/>
      <c r="B57" s="7" t="s">
        <v>59</v>
      </c>
      <c r="C57" s="10">
        <v>3086</v>
      </c>
      <c r="D57" s="10">
        <v>0</v>
      </c>
      <c r="E57" s="10">
        <v>0</v>
      </c>
      <c r="F57" s="10">
        <v>2245</v>
      </c>
      <c r="G57" s="10">
        <v>841</v>
      </c>
      <c r="H57" s="10">
        <v>838</v>
      </c>
      <c r="I57" s="10">
        <v>3</v>
      </c>
      <c r="J57" s="10">
        <v>290</v>
      </c>
      <c r="K57" s="10">
        <v>318</v>
      </c>
      <c r="L57" s="10">
        <v>0</v>
      </c>
      <c r="M57" s="12">
        <v>0</v>
      </c>
      <c r="N57" s="11">
        <v>5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6.5" customHeight="1" x14ac:dyDescent="0.2">
      <c r="A58" s="7"/>
      <c r="B58" s="7" t="s">
        <v>60</v>
      </c>
      <c r="C58" s="10">
        <v>1151</v>
      </c>
      <c r="D58" s="10">
        <v>0</v>
      </c>
      <c r="E58" s="10">
        <v>0</v>
      </c>
      <c r="F58" s="10">
        <v>749</v>
      </c>
      <c r="G58" s="10">
        <v>402</v>
      </c>
      <c r="H58" s="10">
        <v>381</v>
      </c>
      <c r="I58" s="10">
        <v>21</v>
      </c>
      <c r="J58" s="10">
        <v>133</v>
      </c>
      <c r="K58" s="10">
        <v>133</v>
      </c>
      <c r="L58" s="10">
        <v>25</v>
      </c>
      <c r="M58" s="10">
        <v>0</v>
      </c>
      <c r="N58" s="11">
        <v>9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6.5" customHeight="1" x14ac:dyDescent="0.2">
      <c r="A59" s="7"/>
      <c r="B59" s="7" t="s">
        <v>69</v>
      </c>
      <c r="C59" s="10">
        <v>162</v>
      </c>
      <c r="D59" s="10">
        <v>0</v>
      </c>
      <c r="E59" s="10">
        <v>0</v>
      </c>
      <c r="F59" s="10">
        <v>42</v>
      </c>
      <c r="G59" s="10">
        <v>120</v>
      </c>
      <c r="H59" s="10">
        <v>120</v>
      </c>
      <c r="I59" s="10">
        <v>0</v>
      </c>
      <c r="J59" s="10">
        <v>15</v>
      </c>
      <c r="K59" s="10">
        <v>0</v>
      </c>
      <c r="L59" s="10">
        <v>0.28000000000000003</v>
      </c>
      <c r="M59" s="10">
        <v>0</v>
      </c>
      <c r="N59" s="11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6.5" customHeight="1" x14ac:dyDescent="0.2">
      <c r="A60" s="7"/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1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6.5" customHeight="1" x14ac:dyDescent="0.25">
      <c r="A61" s="13" t="s">
        <v>31</v>
      </c>
      <c r="B61" s="7"/>
      <c r="C61" s="10">
        <f t="shared" ref="C61:N61" si="15">SUM(C62:C66)</f>
        <v>69675.98</v>
      </c>
      <c r="D61" s="10">
        <f t="shared" si="15"/>
        <v>250</v>
      </c>
      <c r="E61" s="10">
        <f t="shared" si="15"/>
        <v>531</v>
      </c>
      <c r="F61" s="10">
        <f t="shared" si="15"/>
        <v>2629.61</v>
      </c>
      <c r="G61" s="10">
        <f t="shared" si="15"/>
        <v>66265.37</v>
      </c>
      <c r="H61" s="10">
        <f t="shared" si="15"/>
        <v>48547.46</v>
      </c>
      <c r="I61" s="10">
        <f t="shared" si="15"/>
        <v>17717.91</v>
      </c>
      <c r="J61" s="10">
        <f t="shared" si="15"/>
        <v>45294.880000000005</v>
      </c>
      <c r="K61" s="10">
        <f t="shared" si="15"/>
        <v>45559.93</v>
      </c>
      <c r="L61" s="10">
        <f t="shared" si="15"/>
        <v>0</v>
      </c>
      <c r="M61" s="10">
        <f t="shared" si="15"/>
        <v>0</v>
      </c>
      <c r="N61" s="11">
        <f t="shared" si="15"/>
        <v>462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6.5" customHeight="1" x14ac:dyDescent="0.2">
      <c r="A62" s="7"/>
      <c r="B62" s="7" t="s">
        <v>20</v>
      </c>
      <c r="C62" s="10">
        <v>23791.5</v>
      </c>
      <c r="D62" s="10">
        <v>30</v>
      </c>
      <c r="E62" s="10">
        <v>0</v>
      </c>
      <c r="F62" s="10">
        <v>1094</v>
      </c>
      <c r="G62" s="10">
        <v>22667.5</v>
      </c>
      <c r="H62" s="10">
        <v>21284.7</v>
      </c>
      <c r="I62" s="10">
        <v>1382.8</v>
      </c>
      <c r="J62" s="10">
        <v>20308.990000000002</v>
      </c>
      <c r="K62" s="10">
        <v>20241.7</v>
      </c>
      <c r="L62" s="10">
        <v>0</v>
      </c>
      <c r="M62" s="12">
        <v>0</v>
      </c>
      <c r="N62" s="11">
        <v>19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6.5" customHeight="1" x14ac:dyDescent="0.2">
      <c r="A63" s="7"/>
      <c r="B63" s="7" t="s">
        <v>21</v>
      </c>
      <c r="C63" s="10">
        <v>39425.47</v>
      </c>
      <c r="D63" s="10">
        <v>220</v>
      </c>
      <c r="E63" s="10">
        <v>531</v>
      </c>
      <c r="F63" s="10">
        <v>124.48</v>
      </c>
      <c r="G63" s="10">
        <v>38549.99</v>
      </c>
      <c r="H63" s="10">
        <v>26510.76</v>
      </c>
      <c r="I63" s="10">
        <v>12039.23</v>
      </c>
      <c r="J63" s="10">
        <v>24498.240000000002</v>
      </c>
      <c r="K63" s="10">
        <v>24716.23</v>
      </c>
      <c r="L63" s="10">
        <v>0</v>
      </c>
      <c r="M63" s="12">
        <v>0</v>
      </c>
      <c r="N63" s="11">
        <v>407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6.5" customHeight="1" x14ac:dyDescent="0.2">
      <c r="A64" s="7"/>
      <c r="B64" s="7" t="s">
        <v>59</v>
      </c>
      <c r="C64" s="10">
        <v>4599</v>
      </c>
      <c r="D64" s="10">
        <v>0</v>
      </c>
      <c r="E64" s="10">
        <v>0</v>
      </c>
      <c r="F64" s="10">
        <v>506</v>
      </c>
      <c r="G64" s="10">
        <v>4093</v>
      </c>
      <c r="H64" s="10">
        <v>442</v>
      </c>
      <c r="I64" s="10">
        <v>3651</v>
      </c>
      <c r="J64" s="10">
        <v>369.65</v>
      </c>
      <c r="K64" s="10">
        <v>394</v>
      </c>
      <c r="L64" s="10">
        <v>0</v>
      </c>
      <c r="M64" s="12">
        <v>0</v>
      </c>
      <c r="N64" s="11">
        <v>7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6.5" customHeight="1" x14ac:dyDescent="0.2">
      <c r="A65" s="7"/>
      <c r="B65" s="7" t="s">
        <v>60</v>
      </c>
      <c r="C65" s="10">
        <v>1803.01</v>
      </c>
      <c r="D65" s="10">
        <v>0</v>
      </c>
      <c r="E65" s="10">
        <v>0</v>
      </c>
      <c r="F65" s="10">
        <v>900.13</v>
      </c>
      <c r="G65" s="10">
        <v>902.88</v>
      </c>
      <c r="H65" s="10">
        <v>258</v>
      </c>
      <c r="I65" s="10">
        <v>644.88</v>
      </c>
      <c r="J65" s="10">
        <v>118</v>
      </c>
      <c r="K65" s="10">
        <v>208</v>
      </c>
      <c r="L65" s="10">
        <v>0</v>
      </c>
      <c r="M65" s="12">
        <v>0</v>
      </c>
      <c r="N65" s="11">
        <v>26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6.5" customHeight="1" x14ac:dyDescent="0.2">
      <c r="A66" s="7"/>
      <c r="B66" s="7" t="s">
        <v>69</v>
      </c>
      <c r="C66" s="10">
        <v>57</v>
      </c>
      <c r="D66" s="10">
        <v>0</v>
      </c>
      <c r="E66" s="10">
        <v>0</v>
      </c>
      <c r="F66" s="10">
        <v>5</v>
      </c>
      <c r="G66" s="10">
        <v>52</v>
      </c>
      <c r="H66" s="10">
        <v>52</v>
      </c>
      <c r="I66" s="10">
        <v>0</v>
      </c>
      <c r="J66" s="10">
        <v>0</v>
      </c>
      <c r="K66" s="10">
        <v>0</v>
      </c>
      <c r="L66" s="10">
        <v>0</v>
      </c>
      <c r="M66" s="12">
        <v>0</v>
      </c>
      <c r="N66" s="11">
        <v>3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6.5" customHeight="1" x14ac:dyDescent="0.2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2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6.5" customHeight="1" x14ac:dyDescent="0.25">
      <c r="A68" s="13" t="s">
        <v>32</v>
      </c>
      <c r="B68" s="7"/>
      <c r="C68" s="10">
        <f t="shared" ref="C68:N68" si="16">SUM(C69:C73)</f>
        <v>51930.874499999998</v>
      </c>
      <c r="D68" s="10">
        <f t="shared" si="16"/>
        <v>2324.0252</v>
      </c>
      <c r="E68" s="10">
        <f t="shared" si="16"/>
        <v>1700.4032999999999</v>
      </c>
      <c r="F68" s="10">
        <f t="shared" si="16"/>
        <v>3972</v>
      </c>
      <c r="G68" s="10">
        <f t="shared" si="16"/>
        <v>43934.453200000004</v>
      </c>
      <c r="H68" s="10">
        <f t="shared" si="16"/>
        <v>33098.686600000001</v>
      </c>
      <c r="I68" s="10">
        <f t="shared" si="16"/>
        <v>10835.7626</v>
      </c>
      <c r="J68" s="10">
        <f t="shared" si="16"/>
        <v>32747.933400000002</v>
      </c>
      <c r="K68" s="10">
        <f t="shared" si="16"/>
        <v>31096.213400000001</v>
      </c>
      <c r="L68" s="10">
        <f t="shared" si="16"/>
        <v>0</v>
      </c>
      <c r="M68" s="10">
        <f t="shared" si="16"/>
        <v>0</v>
      </c>
      <c r="N68" s="11">
        <f t="shared" si="16"/>
        <v>385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6.5" customHeight="1" x14ac:dyDescent="0.2">
      <c r="A69" s="7"/>
      <c r="B69" s="7" t="s">
        <v>20</v>
      </c>
      <c r="C69" s="10">
        <v>16408.394499999999</v>
      </c>
      <c r="D69" s="10">
        <v>119.0252</v>
      </c>
      <c r="E69" s="10">
        <v>453.20929999999998</v>
      </c>
      <c r="F69" s="10">
        <v>0</v>
      </c>
      <c r="G69" s="10">
        <v>15836.163200000001</v>
      </c>
      <c r="H69" s="10">
        <v>15183.2166</v>
      </c>
      <c r="I69" s="10">
        <v>652.94659999999999</v>
      </c>
      <c r="J69" s="10">
        <v>15183.213400000001</v>
      </c>
      <c r="K69" s="10">
        <v>14986.1834</v>
      </c>
      <c r="L69" s="10">
        <v>0</v>
      </c>
      <c r="M69" s="12">
        <v>0</v>
      </c>
      <c r="N69" s="11">
        <v>4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6.5" customHeight="1" x14ac:dyDescent="0.2">
      <c r="A70" s="7"/>
      <c r="B70" s="7" t="s">
        <v>21</v>
      </c>
      <c r="C70" s="10">
        <v>30666.98</v>
      </c>
      <c r="D70" s="10">
        <v>2205</v>
      </c>
      <c r="E70" s="10">
        <v>1247.194</v>
      </c>
      <c r="F70" s="10">
        <v>174</v>
      </c>
      <c r="G70" s="10">
        <v>27040.79</v>
      </c>
      <c r="H70" s="10">
        <v>17368.47</v>
      </c>
      <c r="I70" s="10">
        <v>9672.3160000000007</v>
      </c>
      <c r="J70" s="10">
        <v>17344.72</v>
      </c>
      <c r="K70" s="10">
        <v>16102.03</v>
      </c>
      <c r="L70" s="10">
        <v>0</v>
      </c>
      <c r="M70" s="12">
        <v>0</v>
      </c>
      <c r="N70" s="11">
        <v>363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6.5" customHeight="1" x14ac:dyDescent="0.2">
      <c r="A71" s="7"/>
      <c r="B71" s="7" t="s">
        <v>59</v>
      </c>
      <c r="C71" s="10">
        <v>2642</v>
      </c>
      <c r="D71" s="10">
        <v>0</v>
      </c>
      <c r="E71" s="10">
        <v>0</v>
      </c>
      <c r="F71" s="10">
        <v>2521</v>
      </c>
      <c r="G71" s="10">
        <v>121</v>
      </c>
      <c r="H71" s="10">
        <v>121</v>
      </c>
      <c r="I71" s="10">
        <v>0</v>
      </c>
      <c r="J71" s="10">
        <v>121</v>
      </c>
      <c r="K71" s="10">
        <v>0</v>
      </c>
      <c r="L71" s="10">
        <v>0</v>
      </c>
      <c r="M71" s="12">
        <v>0</v>
      </c>
      <c r="N71" s="11">
        <v>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6.5" customHeight="1" x14ac:dyDescent="0.2">
      <c r="A72" s="7"/>
      <c r="B72" s="7" t="s">
        <v>60</v>
      </c>
      <c r="C72" s="10">
        <v>1257</v>
      </c>
      <c r="D72" s="10">
        <v>0</v>
      </c>
      <c r="E72" s="10">
        <v>0</v>
      </c>
      <c r="F72" s="10">
        <v>1217</v>
      </c>
      <c r="G72" s="10">
        <v>40</v>
      </c>
      <c r="H72" s="10">
        <v>0</v>
      </c>
      <c r="I72" s="10">
        <v>40</v>
      </c>
      <c r="J72" s="10">
        <v>0</v>
      </c>
      <c r="K72" s="10">
        <v>0</v>
      </c>
      <c r="L72" s="10">
        <v>0</v>
      </c>
      <c r="M72" s="12">
        <v>0</v>
      </c>
      <c r="N72" s="11">
        <v>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6.5" customHeight="1" x14ac:dyDescent="0.2">
      <c r="A73" s="7"/>
      <c r="B73" s="7" t="s">
        <v>69</v>
      </c>
      <c r="C73" s="10">
        <v>956.5</v>
      </c>
      <c r="D73" s="10">
        <v>0</v>
      </c>
      <c r="E73" s="10">
        <v>0</v>
      </c>
      <c r="F73" s="10">
        <v>60</v>
      </c>
      <c r="G73" s="10">
        <v>896.5</v>
      </c>
      <c r="H73" s="10">
        <v>426</v>
      </c>
      <c r="I73" s="10">
        <v>470.5</v>
      </c>
      <c r="J73" s="10">
        <v>99</v>
      </c>
      <c r="K73" s="10">
        <v>8</v>
      </c>
      <c r="L73" s="10">
        <v>0</v>
      </c>
      <c r="M73" s="12">
        <v>0</v>
      </c>
      <c r="N73" s="11">
        <v>18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6.5" customHeight="1" x14ac:dyDescent="0.2">
      <c r="A74" s="7"/>
      <c r="B74" s="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6.5" customHeight="1" x14ac:dyDescent="0.25">
      <c r="A75" s="13" t="s">
        <v>33</v>
      </c>
      <c r="B75" s="7"/>
      <c r="C75" s="10">
        <f t="shared" ref="C75:N75" si="17">SUM(C76:C79)</f>
        <v>81817.510000000009</v>
      </c>
      <c r="D75" s="10">
        <f t="shared" si="17"/>
        <v>5645.53</v>
      </c>
      <c r="E75" s="10">
        <f t="shared" si="17"/>
        <v>4394.5600000000004</v>
      </c>
      <c r="F75" s="10">
        <f t="shared" si="17"/>
        <v>9115.02</v>
      </c>
      <c r="G75" s="10">
        <f t="shared" si="17"/>
        <v>62662.399999999994</v>
      </c>
      <c r="H75" s="10">
        <f t="shared" si="17"/>
        <v>48419.02</v>
      </c>
      <c r="I75" s="10">
        <f t="shared" si="17"/>
        <v>14243.380000000001</v>
      </c>
      <c r="J75" s="10">
        <f t="shared" si="17"/>
        <v>45358.44</v>
      </c>
      <c r="K75" s="10">
        <f t="shared" si="17"/>
        <v>42779.02</v>
      </c>
      <c r="L75" s="10">
        <f t="shared" si="17"/>
        <v>3048.4700000000003</v>
      </c>
      <c r="M75" s="10">
        <f t="shared" si="17"/>
        <v>0</v>
      </c>
      <c r="N75" s="11">
        <f t="shared" si="17"/>
        <v>319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6.5" customHeight="1" x14ac:dyDescent="0.2">
      <c r="A76" s="7"/>
      <c r="B76" s="7" t="s">
        <v>20</v>
      </c>
      <c r="C76" s="10">
        <v>39659.29</v>
      </c>
      <c r="D76" s="10">
        <v>3639.64</v>
      </c>
      <c r="E76" s="10">
        <v>3213.42</v>
      </c>
      <c r="F76" s="10">
        <v>1887.36</v>
      </c>
      <c r="G76" s="10">
        <v>30918.87</v>
      </c>
      <c r="H76" s="10">
        <v>26891.27</v>
      </c>
      <c r="I76" s="10">
        <v>4027.6</v>
      </c>
      <c r="J76" s="10">
        <v>24921.08</v>
      </c>
      <c r="K76" s="10">
        <v>22922.79</v>
      </c>
      <c r="L76" s="10">
        <v>1998.47</v>
      </c>
      <c r="M76" s="12">
        <v>0</v>
      </c>
      <c r="N76" s="11">
        <v>10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6.5" customHeight="1" x14ac:dyDescent="0.2">
      <c r="A77" s="7"/>
      <c r="B77" s="7" t="s">
        <v>21</v>
      </c>
      <c r="C77" s="10">
        <v>34805.22</v>
      </c>
      <c r="D77" s="10">
        <v>2005.89</v>
      </c>
      <c r="E77" s="10">
        <v>1181.1400000000001</v>
      </c>
      <c r="F77" s="10">
        <v>823.61</v>
      </c>
      <c r="G77" s="10">
        <v>30794.58</v>
      </c>
      <c r="H77" s="10">
        <v>21016.799999999999</v>
      </c>
      <c r="I77" s="10">
        <v>9777.7800000000007</v>
      </c>
      <c r="J77" s="10">
        <v>19959.41</v>
      </c>
      <c r="K77" s="10">
        <v>19801.240000000002</v>
      </c>
      <c r="L77" s="10">
        <v>1050</v>
      </c>
      <c r="M77" s="10">
        <v>0</v>
      </c>
      <c r="N77" s="11">
        <v>259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6.5" customHeight="1" x14ac:dyDescent="0.2">
      <c r="A78" s="7"/>
      <c r="B78" s="7" t="s">
        <v>59</v>
      </c>
      <c r="C78" s="10">
        <v>2176</v>
      </c>
      <c r="D78" s="10">
        <v>0</v>
      </c>
      <c r="E78" s="10">
        <v>0</v>
      </c>
      <c r="F78" s="10">
        <v>2056</v>
      </c>
      <c r="G78" s="10">
        <v>120</v>
      </c>
      <c r="H78" s="10">
        <v>120</v>
      </c>
      <c r="I78" s="10">
        <v>0</v>
      </c>
      <c r="J78" s="10">
        <v>120</v>
      </c>
      <c r="K78" s="10">
        <v>0</v>
      </c>
      <c r="L78" s="10">
        <v>0</v>
      </c>
      <c r="M78" s="10">
        <v>0</v>
      </c>
      <c r="N78" s="11">
        <v>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6.5" customHeight="1" x14ac:dyDescent="0.2">
      <c r="A79" s="7"/>
      <c r="B79" s="7" t="s">
        <v>60</v>
      </c>
      <c r="C79" s="10">
        <v>5177</v>
      </c>
      <c r="D79" s="10">
        <v>0</v>
      </c>
      <c r="E79" s="10">
        <v>0</v>
      </c>
      <c r="F79" s="10">
        <v>4348.05</v>
      </c>
      <c r="G79" s="10">
        <v>828.95</v>
      </c>
      <c r="H79" s="10">
        <v>390.95</v>
      </c>
      <c r="I79" s="10">
        <v>438</v>
      </c>
      <c r="J79" s="10">
        <v>357.95</v>
      </c>
      <c r="K79" s="10">
        <v>54.99</v>
      </c>
      <c r="L79" s="10">
        <v>0</v>
      </c>
      <c r="M79" s="10">
        <v>0</v>
      </c>
      <c r="N79" s="11">
        <v>49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6.5" customHeight="1" x14ac:dyDescent="0.2">
      <c r="A80" s="7"/>
      <c r="B80" s="7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2"/>
      <c r="N80" s="1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6.5" customHeight="1" x14ac:dyDescent="0.25">
      <c r="A81" s="13" t="s">
        <v>34</v>
      </c>
      <c r="B81" s="7"/>
      <c r="C81" s="10">
        <f t="shared" ref="C81:N81" si="18">SUM(C82:C84)</f>
        <v>71685.66</v>
      </c>
      <c r="D81" s="10">
        <f t="shared" si="18"/>
        <v>1915.12</v>
      </c>
      <c r="E81" s="10">
        <f t="shared" si="18"/>
        <v>806.42</v>
      </c>
      <c r="F81" s="10">
        <f t="shared" si="18"/>
        <v>2574.3000000000002</v>
      </c>
      <c r="G81" s="10">
        <f t="shared" si="18"/>
        <v>66389.819999999992</v>
      </c>
      <c r="H81" s="10">
        <f t="shared" si="18"/>
        <v>59100.72</v>
      </c>
      <c r="I81" s="10">
        <f t="shared" si="18"/>
        <v>7289.0999999999995</v>
      </c>
      <c r="J81" s="10">
        <f t="shared" si="18"/>
        <v>52479.11</v>
      </c>
      <c r="K81" s="10">
        <f t="shared" si="18"/>
        <v>52389.310000000005</v>
      </c>
      <c r="L81" s="10">
        <f t="shared" si="18"/>
        <v>0</v>
      </c>
      <c r="M81" s="10">
        <f t="shared" si="18"/>
        <v>5349.9</v>
      </c>
      <c r="N81" s="11">
        <f t="shared" si="18"/>
        <v>166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6.5" customHeight="1" x14ac:dyDescent="0.2">
      <c r="A82" s="7"/>
      <c r="B82" s="7" t="s">
        <v>20</v>
      </c>
      <c r="C82" s="10">
        <v>38813.629999999997</v>
      </c>
      <c r="D82" s="10">
        <v>1875.12</v>
      </c>
      <c r="E82" s="10">
        <v>806.42</v>
      </c>
      <c r="F82" s="10">
        <v>40</v>
      </c>
      <c r="G82" s="10">
        <v>36092.089999999997</v>
      </c>
      <c r="H82" s="10">
        <v>33951.35</v>
      </c>
      <c r="I82" s="10">
        <v>2140.7399999999998</v>
      </c>
      <c r="J82" s="10">
        <v>31312.34</v>
      </c>
      <c r="K82" s="10">
        <v>31271.22</v>
      </c>
      <c r="L82" s="10">
        <v>0</v>
      </c>
      <c r="M82" s="12">
        <v>3322</v>
      </c>
      <c r="N82" s="11">
        <v>9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6.5" customHeight="1" x14ac:dyDescent="0.2">
      <c r="A83" s="7"/>
      <c r="B83" s="7" t="s">
        <v>21</v>
      </c>
      <c r="C83" s="10">
        <v>29807.73</v>
      </c>
      <c r="D83" s="10">
        <v>40</v>
      </c>
      <c r="E83" s="10">
        <v>0</v>
      </c>
      <c r="F83" s="10">
        <v>286</v>
      </c>
      <c r="G83" s="10">
        <v>29481.73</v>
      </c>
      <c r="H83" s="10">
        <v>24333.37</v>
      </c>
      <c r="I83" s="10">
        <v>5148.3599999999997</v>
      </c>
      <c r="J83" s="10">
        <v>20850.72</v>
      </c>
      <c r="K83" s="10">
        <v>20797.04</v>
      </c>
      <c r="L83" s="10">
        <v>0</v>
      </c>
      <c r="M83" s="12">
        <v>2027.9</v>
      </c>
      <c r="N83" s="11">
        <v>130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6.5" customHeight="1" x14ac:dyDescent="0.2">
      <c r="A84" s="7"/>
      <c r="B84" s="7" t="s">
        <v>60</v>
      </c>
      <c r="C84" s="10">
        <v>3064.3</v>
      </c>
      <c r="D84" s="10">
        <v>0</v>
      </c>
      <c r="E84" s="10">
        <v>0</v>
      </c>
      <c r="F84" s="10">
        <v>2248.3000000000002</v>
      </c>
      <c r="G84" s="10">
        <v>816</v>
      </c>
      <c r="H84" s="10">
        <v>816</v>
      </c>
      <c r="I84" s="10">
        <v>0</v>
      </c>
      <c r="J84" s="10">
        <v>316.05</v>
      </c>
      <c r="K84" s="10">
        <v>321.05</v>
      </c>
      <c r="L84" s="10">
        <v>0</v>
      </c>
      <c r="M84" s="12">
        <v>0</v>
      </c>
      <c r="N84" s="11">
        <v>27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6.5" customHeight="1" x14ac:dyDescent="0.2">
      <c r="A85" s="7"/>
      <c r="B85" s="7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2"/>
      <c r="N85" s="1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6.5" customHeight="1" x14ac:dyDescent="0.25">
      <c r="A86" s="13" t="s">
        <v>35</v>
      </c>
      <c r="B86" s="7"/>
      <c r="C86" s="10">
        <f t="shared" ref="C86:N86" si="19">SUM(C87:C90)</f>
        <v>146825.78999999998</v>
      </c>
      <c r="D86" s="10">
        <f t="shared" si="19"/>
        <v>5882.7899999999991</v>
      </c>
      <c r="E86" s="10">
        <f t="shared" si="19"/>
        <v>3902.0699999999997</v>
      </c>
      <c r="F86" s="10">
        <f t="shared" si="19"/>
        <v>2147.2600000000002</v>
      </c>
      <c r="G86" s="10">
        <f t="shared" si="19"/>
        <v>134893.66999999998</v>
      </c>
      <c r="H86" s="10">
        <f t="shared" si="19"/>
        <v>121278.23</v>
      </c>
      <c r="I86" s="10">
        <f t="shared" si="19"/>
        <v>13615.439999999999</v>
      </c>
      <c r="J86" s="10">
        <f t="shared" si="19"/>
        <v>117736.98999999999</v>
      </c>
      <c r="K86" s="10">
        <f t="shared" si="19"/>
        <v>114799.75</v>
      </c>
      <c r="L86" s="10">
        <f t="shared" si="19"/>
        <v>80.75</v>
      </c>
      <c r="M86" s="10">
        <f t="shared" si="19"/>
        <v>0</v>
      </c>
      <c r="N86" s="11">
        <f t="shared" si="19"/>
        <v>387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6.5" customHeight="1" x14ac:dyDescent="0.2">
      <c r="A87" s="7"/>
      <c r="B87" s="7" t="s">
        <v>20</v>
      </c>
      <c r="C87" s="10">
        <v>93641.84</v>
      </c>
      <c r="D87" s="10">
        <v>4685.7299999999996</v>
      </c>
      <c r="E87" s="10">
        <v>1575.55</v>
      </c>
      <c r="F87" s="10">
        <v>703.02</v>
      </c>
      <c r="G87" s="10">
        <v>86677.54</v>
      </c>
      <c r="H87" s="10">
        <v>80243.09</v>
      </c>
      <c r="I87" s="10">
        <v>6434.45</v>
      </c>
      <c r="J87" s="10">
        <v>78833.78</v>
      </c>
      <c r="K87" s="10">
        <v>78434.11</v>
      </c>
      <c r="L87" s="10">
        <v>0</v>
      </c>
      <c r="M87" s="10">
        <v>0</v>
      </c>
      <c r="N87" s="11">
        <v>19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6.5" customHeight="1" x14ac:dyDescent="0.2">
      <c r="A88" s="7"/>
      <c r="B88" s="7" t="s">
        <v>21</v>
      </c>
      <c r="C88" s="10">
        <v>52539.95</v>
      </c>
      <c r="D88" s="10">
        <v>1197.06</v>
      </c>
      <c r="E88" s="10">
        <v>2326.52</v>
      </c>
      <c r="F88" s="10">
        <v>805.24</v>
      </c>
      <c r="G88" s="10">
        <v>48211.13</v>
      </c>
      <c r="H88" s="10">
        <v>41030.14</v>
      </c>
      <c r="I88" s="10">
        <v>7180.99</v>
      </c>
      <c r="J88" s="10">
        <v>38898.21</v>
      </c>
      <c r="K88" s="10">
        <v>36360.639999999999</v>
      </c>
      <c r="L88" s="10">
        <v>80.75</v>
      </c>
      <c r="M88" s="12">
        <v>0</v>
      </c>
      <c r="N88" s="11">
        <v>366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2">
      <c r="A89" s="7"/>
      <c r="B89" s="7" t="s">
        <v>59</v>
      </c>
      <c r="C89" s="10">
        <v>584</v>
      </c>
      <c r="D89" s="10">
        <v>0</v>
      </c>
      <c r="E89" s="10">
        <v>0</v>
      </c>
      <c r="F89" s="10">
        <v>584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2">
        <v>0</v>
      </c>
      <c r="N89" s="11">
        <v>1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6.5" customHeight="1" x14ac:dyDescent="0.2">
      <c r="A90" s="7"/>
      <c r="B90" s="7" t="s">
        <v>60</v>
      </c>
      <c r="C90" s="10">
        <v>60</v>
      </c>
      <c r="D90" s="10">
        <v>0</v>
      </c>
      <c r="E90" s="10">
        <v>0</v>
      </c>
      <c r="F90" s="10">
        <v>55</v>
      </c>
      <c r="G90" s="10">
        <v>5</v>
      </c>
      <c r="H90" s="10">
        <v>5</v>
      </c>
      <c r="I90" s="10">
        <v>0</v>
      </c>
      <c r="J90" s="10">
        <v>5</v>
      </c>
      <c r="K90" s="10">
        <v>5</v>
      </c>
      <c r="L90" s="10">
        <v>0</v>
      </c>
      <c r="M90" s="12">
        <v>0</v>
      </c>
      <c r="N90" s="11">
        <v>1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6.5" customHeight="1" x14ac:dyDescent="0.2">
      <c r="A91" s="7"/>
      <c r="B91" s="7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2"/>
      <c r="N91" s="11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 x14ac:dyDescent="0.25">
      <c r="A92" s="13" t="s">
        <v>36</v>
      </c>
      <c r="B92" s="7"/>
      <c r="C92" s="10">
        <f t="shared" ref="C92:N92" si="20">SUM(C93:C95)</f>
        <v>68661.600000000006</v>
      </c>
      <c r="D92" s="10">
        <f t="shared" si="20"/>
        <v>1604.4099999999999</v>
      </c>
      <c r="E92" s="10">
        <f t="shared" si="20"/>
        <v>5479.6900000000005</v>
      </c>
      <c r="F92" s="10">
        <f t="shared" si="20"/>
        <v>4781.24</v>
      </c>
      <c r="G92" s="10">
        <f t="shared" si="20"/>
        <v>56796.26</v>
      </c>
      <c r="H92" s="10">
        <f t="shared" si="20"/>
        <v>45979.96</v>
      </c>
      <c r="I92" s="10">
        <f t="shared" si="20"/>
        <v>10816.3</v>
      </c>
      <c r="J92" s="10">
        <f t="shared" si="20"/>
        <v>40399.39</v>
      </c>
      <c r="K92" s="10">
        <f t="shared" si="20"/>
        <v>39034.5</v>
      </c>
      <c r="L92" s="10">
        <f t="shared" si="20"/>
        <v>0</v>
      </c>
      <c r="M92" s="10">
        <f t="shared" si="20"/>
        <v>0</v>
      </c>
      <c r="N92" s="11">
        <f t="shared" si="20"/>
        <v>266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6.5" customHeight="1" x14ac:dyDescent="0.2">
      <c r="A93" s="7"/>
      <c r="B93" s="7" t="s">
        <v>20</v>
      </c>
      <c r="C93" s="10">
        <v>34442.519999999997</v>
      </c>
      <c r="D93" s="10">
        <v>809.51</v>
      </c>
      <c r="E93" s="10">
        <v>3126.18</v>
      </c>
      <c r="F93" s="10">
        <v>0</v>
      </c>
      <c r="G93" s="10">
        <v>30506.83</v>
      </c>
      <c r="H93" s="10">
        <v>25821.39</v>
      </c>
      <c r="I93" s="10">
        <v>4685.4399999999996</v>
      </c>
      <c r="J93" s="10">
        <v>24852.43</v>
      </c>
      <c r="K93" s="10">
        <v>24581.31</v>
      </c>
      <c r="L93" s="10">
        <v>0</v>
      </c>
      <c r="M93" s="12">
        <v>0</v>
      </c>
      <c r="N93" s="11">
        <v>10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6.5" customHeight="1" x14ac:dyDescent="0.2">
      <c r="A94" s="7"/>
      <c r="B94" s="7" t="s">
        <v>21</v>
      </c>
      <c r="C94" s="10">
        <v>27547.84</v>
      </c>
      <c r="D94" s="10">
        <v>794.9</v>
      </c>
      <c r="E94" s="10">
        <v>2353.5100000000002</v>
      </c>
      <c r="F94" s="10">
        <v>158</v>
      </c>
      <c r="G94" s="10">
        <v>24241.43</v>
      </c>
      <c r="H94" s="10">
        <v>18110.57</v>
      </c>
      <c r="I94" s="10">
        <v>6130.86</v>
      </c>
      <c r="J94" s="10">
        <v>15446.96</v>
      </c>
      <c r="K94" s="10">
        <v>14146.19</v>
      </c>
      <c r="L94" s="10">
        <v>0</v>
      </c>
      <c r="M94" s="10">
        <v>0</v>
      </c>
      <c r="N94" s="11">
        <v>239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6.5" customHeight="1" x14ac:dyDescent="0.2">
      <c r="A95" s="7"/>
      <c r="B95" s="7" t="s">
        <v>60</v>
      </c>
      <c r="C95" s="10">
        <v>6671.24</v>
      </c>
      <c r="D95" s="10">
        <v>0</v>
      </c>
      <c r="E95" s="10">
        <v>0</v>
      </c>
      <c r="F95" s="10">
        <v>4623.24</v>
      </c>
      <c r="G95" s="10">
        <v>2048</v>
      </c>
      <c r="H95" s="10">
        <v>2048</v>
      </c>
      <c r="I95" s="10">
        <v>0</v>
      </c>
      <c r="J95" s="10">
        <v>100</v>
      </c>
      <c r="K95" s="10">
        <v>307</v>
      </c>
      <c r="L95" s="10">
        <v>0</v>
      </c>
      <c r="M95" s="10">
        <v>0</v>
      </c>
      <c r="N95" s="11">
        <v>17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6.5" customHeight="1" x14ac:dyDescent="0.2">
      <c r="A96" s="7"/>
      <c r="B96" s="7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6.5" customHeight="1" x14ac:dyDescent="0.2">
      <c r="A97" s="1" t="s">
        <v>37</v>
      </c>
      <c r="B97" s="7"/>
      <c r="C97" s="10">
        <f t="shared" ref="C97:N97" si="21">SUM(C98:C99)</f>
        <v>100472.85</v>
      </c>
      <c r="D97" s="10">
        <f t="shared" si="21"/>
        <v>5967.9</v>
      </c>
      <c r="E97" s="10">
        <f t="shared" si="21"/>
        <v>7566.8220000000001</v>
      </c>
      <c r="F97" s="10">
        <f t="shared" si="21"/>
        <v>0</v>
      </c>
      <c r="G97" s="10">
        <f t="shared" si="21"/>
        <v>86938.135999999999</v>
      </c>
      <c r="H97" s="10">
        <f t="shared" si="21"/>
        <v>86938.135999999999</v>
      </c>
      <c r="I97" s="10">
        <f t="shared" si="21"/>
        <v>0</v>
      </c>
      <c r="J97" s="10">
        <f t="shared" si="21"/>
        <v>85686.630999999994</v>
      </c>
      <c r="K97" s="10">
        <f t="shared" si="21"/>
        <v>85524.084000000003</v>
      </c>
      <c r="L97" s="10">
        <f t="shared" si="21"/>
        <v>9706.61</v>
      </c>
      <c r="M97" s="10">
        <f t="shared" si="21"/>
        <v>5032.24</v>
      </c>
      <c r="N97" s="11">
        <f t="shared" si="21"/>
        <v>3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6.5" customHeight="1" x14ac:dyDescent="0.2">
      <c r="A98" s="1"/>
      <c r="B98" s="7" t="s">
        <v>20</v>
      </c>
      <c r="C98" s="10">
        <v>100472.85</v>
      </c>
      <c r="D98" s="10">
        <v>5967.9</v>
      </c>
      <c r="E98" s="10">
        <v>7566.8220000000001</v>
      </c>
      <c r="F98" s="10">
        <v>0</v>
      </c>
      <c r="G98" s="10">
        <v>86938.135999999999</v>
      </c>
      <c r="H98" s="10">
        <v>86938.135999999999</v>
      </c>
      <c r="I98" s="10">
        <v>0</v>
      </c>
      <c r="J98" s="10">
        <v>85686.630999999994</v>
      </c>
      <c r="K98" s="10">
        <v>85524.084000000003</v>
      </c>
      <c r="L98" s="10">
        <v>9706.61</v>
      </c>
      <c r="M98" s="12">
        <v>5032.24</v>
      </c>
      <c r="N98" s="11">
        <v>3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6.5" customHeight="1" x14ac:dyDescent="0.2">
      <c r="A99" s="7"/>
      <c r="B99" s="7" t="s">
        <v>21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6.5" customHeight="1" x14ac:dyDescent="0.2">
      <c r="A100" s="7"/>
      <c r="B100" s="7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2"/>
      <c r="N100" s="11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6.5" customHeight="1" x14ac:dyDescent="0.2">
      <c r="A101" s="1" t="s">
        <v>38</v>
      </c>
      <c r="B101" s="7"/>
      <c r="C101" s="10">
        <f t="shared" ref="C101:N101" si="22">SUM(C102:C103)</f>
        <v>148500.681255</v>
      </c>
      <c r="D101" s="10">
        <f t="shared" si="22"/>
        <v>2487.02</v>
      </c>
      <c r="E101" s="10">
        <f t="shared" si="22"/>
        <v>1361.9835</v>
      </c>
      <c r="F101" s="10">
        <f t="shared" si="22"/>
        <v>153.44</v>
      </c>
      <c r="G101" s="10">
        <f t="shared" si="22"/>
        <v>144498.2378</v>
      </c>
      <c r="H101" s="10">
        <f t="shared" si="22"/>
        <v>144498.2378</v>
      </c>
      <c r="I101" s="10">
        <f t="shared" si="22"/>
        <v>0</v>
      </c>
      <c r="J101" s="10">
        <f t="shared" si="22"/>
        <v>140772.6587</v>
      </c>
      <c r="K101" s="10">
        <f t="shared" si="22"/>
        <v>140489.8181</v>
      </c>
      <c r="L101" s="10">
        <f t="shared" si="22"/>
        <v>4482.4391999999998</v>
      </c>
      <c r="M101" s="10">
        <f t="shared" si="22"/>
        <v>21896.802899999999</v>
      </c>
      <c r="N101" s="11">
        <f t="shared" si="22"/>
        <v>21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6.5" customHeight="1" x14ac:dyDescent="0.2">
      <c r="A102" s="7"/>
      <c r="B102" s="7" t="s">
        <v>20</v>
      </c>
      <c r="C102" s="10">
        <v>148409.91125500001</v>
      </c>
      <c r="D102" s="10">
        <v>2487.02</v>
      </c>
      <c r="E102" s="10">
        <v>1361.9835</v>
      </c>
      <c r="F102" s="10">
        <v>62.67</v>
      </c>
      <c r="G102" s="10">
        <v>144498.2378</v>
      </c>
      <c r="H102" s="10">
        <v>144498.2378</v>
      </c>
      <c r="I102" s="10">
        <v>0</v>
      </c>
      <c r="J102" s="10">
        <v>140772.6587</v>
      </c>
      <c r="K102" s="10">
        <v>140489.8181</v>
      </c>
      <c r="L102" s="10">
        <v>4482.4391999999998</v>
      </c>
      <c r="M102" s="12">
        <v>21896.802899999999</v>
      </c>
      <c r="N102" s="11">
        <v>21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6.5" customHeight="1" x14ac:dyDescent="0.2">
      <c r="A103" s="7"/>
      <c r="B103" s="7" t="s">
        <v>59</v>
      </c>
      <c r="C103" s="10">
        <v>90.77</v>
      </c>
      <c r="D103" s="10">
        <v>0</v>
      </c>
      <c r="E103" s="10">
        <v>0</v>
      </c>
      <c r="F103" s="10">
        <v>90.77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2">
        <v>0</v>
      </c>
      <c r="N103" s="11">
        <v>0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6.5" customHeight="1" x14ac:dyDescent="0.2">
      <c r="A104" s="7"/>
      <c r="B104" s="7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2"/>
      <c r="N104" s="11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6.5" customHeight="1" x14ac:dyDescent="0.2">
      <c r="A105" s="14"/>
      <c r="B105" s="14" t="s">
        <v>60</v>
      </c>
      <c r="C105" s="15">
        <v>40</v>
      </c>
      <c r="D105" s="15">
        <v>0</v>
      </c>
      <c r="E105" s="15">
        <v>0</v>
      </c>
      <c r="F105" s="15">
        <v>40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25">
        <v>0</v>
      </c>
      <c r="N105" s="26">
        <v>1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6.5" customHeight="1" x14ac:dyDescent="0.2">
      <c r="A106" s="16" t="s">
        <v>39</v>
      </c>
      <c r="B106" s="7"/>
      <c r="C106" s="17"/>
      <c r="D106" s="17"/>
      <c r="E106" s="17"/>
      <c r="F106" s="17"/>
      <c r="G106" s="17"/>
      <c r="H106" s="17"/>
      <c r="I106" s="17"/>
      <c r="J106" s="18"/>
      <c r="K106" s="17"/>
      <c r="L106" s="17"/>
      <c r="M106" s="17"/>
      <c r="N106" s="19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6.5" customHeight="1" x14ac:dyDescent="0.2">
      <c r="A107" s="20" t="s">
        <v>40</v>
      </c>
      <c r="B107" s="7"/>
      <c r="C107" s="19"/>
      <c r="D107" s="19"/>
      <c r="E107" s="19"/>
      <c r="F107" s="19"/>
      <c r="G107" s="21"/>
      <c r="H107" s="21"/>
      <c r="I107" s="21"/>
      <c r="J107" s="21"/>
      <c r="K107" s="19"/>
      <c r="L107" s="19"/>
      <c r="M107" s="19"/>
      <c r="N107" s="21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6.5" customHeight="1" x14ac:dyDescent="0.2">
      <c r="A108" s="7" t="s">
        <v>41</v>
      </c>
      <c r="B108" s="19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ht="16.5" customHeight="1" x14ac:dyDescent="0.2">
      <c r="A109" s="7" t="s">
        <v>42</v>
      </c>
      <c r="B109" s="19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ht="16.5" customHeight="1" x14ac:dyDescent="0.2">
      <c r="A110" s="7" t="s">
        <v>43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22"/>
    </row>
    <row r="111" spans="1:31" ht="16.5" customHeight="1" x14ac:dyDescent="0.2">
      <c r="A111" s="7" t="s">
        <v>44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22"/>
    </row>
    <row r="112" spans="1:31" ht="16.5" customHeight="1" x14ac:dyDescent="0.2">
      <c r="A112" s="7" t="s">
        <v>61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22"/>
    </row>
    <row r="113" spans="1:31" ht="16.5" customHeight="1" x14ac:dyDescent="0.2">
      <c r="A113" s="7" t="s">
        <v>62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22"/>
    </row>
    <row r="114" spans="1:31" ht="16.5" customHeight="1" x14ac:dyDescent="0.2">
      <c r="A114" s="7" t="s">
        <v>70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22"/>
    </row>
    <row r="115" spans="1:31" ht="16.5" customHeight="1" x14ac:dyDescent="0.2">
      <c r="A115" s="23" t="s">
        <v>45</v>
      </c>
      <c r="B115" s="7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6.5" customHeight="1" x14ac:dyDescent="0.2">
      <c r="A116" s="7" t="s">
        <v>46</v>
      </c>
      <c r="B116" s="22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ht="16.5" customHeight="1" x14ac:dyDescent="0.2">
      <c r="A117" s="22"/>
      <c r="B117" s="22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ht="16.5" customHeight="1" x14ac:dyDescent="0.2">
      <c r="A118" s="22"/>
      <c r="B118" s="22"/>
      <c r="C118" s="22"/>
      <c r="D118" s="22"/>
      <c r="E118" s="22"/>
      <c r="F118" s="19"/>
      <c r="G118" s="19"/>
      <c r="H118" s="19"/>
      <c r="I118" s="19"/>
      <c r="J118" s="19"/>
      <c r="K118" s="19"/>
      <c r="L118" s="19"/>
      <c r="M118" s="19"/>
      <c r="N118" s="19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6.5" customHeight="1" x14ac:dyDescent="0.2">
      <c r="A119" s="22"/>
      <c r="B119" s="22"/>
      <c r="C119" s="22"/>
      <c r="D119" s="22"/>
      <c r="E119" s="22"/>
      <c r="F119" s="19"/>
      <c r="G119" s="19"/>
      <c r="H119" s="19"/>
      <c r="I119" s="19"/>
      <c r="J119" s="19"/>
      <c r="K119" s="19"/>
      <c r="L119" s="19"/>
      <c r="M119" s="19"/>
      <c r="N119" s="19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6.5" customHeight="1" x14ac:dyDescent="0.2">
      <c r="A120" s="22"/>
      <c r="B120" s="22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ht="16.5" customHeight="1" x14ac:dyDescent="0.2">
      <c r="A121" s="22"/>
      <c r="B121" s="22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ht="16.5" customHeight="1" x14ac:dyDescent="0.2">
      <c r="A122" s="22"/>
      <c r="B122" s="22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16.5" customHeight="1" x14ac:dyDescent="0.2">
      <c r="A123" s="22"/>
      <c r="B123" s="22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ht="16.5" customHeight="1" x14ac:dyDescent="0.2">
      <c r="A124" s="22"/>
      <c r="B124" s="22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16.5" customHeight="1" x14ac:dyDescent="0.2">
      <c r="A125" s="22"/>
      <c r="B125" s="22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ht="16.5" customHeight="1" x14ac:dyDescent="0.2">
      <c r="A126" s="22"/>
      <c r="B126" s="2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16.5" customHeight="1" x14ac:dyDescent="0.2">
      <c r="A127" s="22"/>
      <c r="B127" s="22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ht="16.5" customHeight="1" x14ac:dyDescent="0.2">
      <c r="A128" s="22"/>
      <c r="B128" s="22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16.5" customHeight="1" x14ac:dyDescent="0.2">
      <c r="A129" s="22"/>
      <c r="B129" s="22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ht="16.5" customHeight="1" x14ac:dyDescent="0.2">
      <c r="A130" s="22"/>
      <c r="B130" s="22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16.5" customHeight="1" x14ac:dyDescent="0.2">
      <c r="A131" s="22"/>
      <c r="B131" s="2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ht="16.5" customHeight="1" x14ac:dyDescent="0.2">
      <c r="A132" s="22"/>
      <c r="B132" s="22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ht="16.5" customHeight="1" x14ac:dyDescent="0.2">
      <c r="A133" s="22"/>
      <c r="B133" s="22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ht="16.5" customHeight="1" x14ac:dyDescent="0.2">
      <c r="A134" s="22"/>
      <c r="B134" s="22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ht="16.5" customHeight="1" x14ac:dyDescent="0.2">
      <c r="A135" s="22"/>
      <c r="B135" s="22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ht="16.5" customHeight="1" x14ac:dyDescent="0.2">
      <c r="A136" s="22"/>
      <c r="B136" s="22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16.5" customHeight="1" x14ac:dyDescent="0.2">
      <c r="A137" s="22"/>
      <c r="B137" s="22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ht="16.5" customHeight="1" x14ac:dyDescent="0.2">
      <c r="A138" s="22"/>
      <c r="B138" s="22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ht="16.5" customHeight="1" x14ac:dyDescent="0.2">
      <c r="A139" s="22"/>
      <c r="B139" s="22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ht="16.5" customHeight="1" x14ac:dyDescent="0.2">
      <c r="A140" s="22"/>
      <c r="B140" s="22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ht="16.5" customHeight="1" x14ac:dyDescent="0.2">
      <c r="A141" s="22"/>
      <c r="B141" s="22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ht="16.5" customHeight="1" x14ac:dyDescent="0.2">
      <c r="A142" s="22"/>
      <c r="B142" s="22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ht="16.5" customHeight="1" x14ac:dyDescent="0.2">
      <c r="A143" s="22"/>
      <c r="B143" s="22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ht="16.5" customHeight="1" x14ac:dyDescent="0.2">
      <c r="A144" s="22"/>
      <c r="B144" s="22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ht="16.5" customHeight="1" x14ac:dyDescent="0.2">
      <c r="A145" s="22"/>
      <c r="B145" s="22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ht="16.5" customHeight="1" x14ac:dyDescent="0.2">
      <c r="A146" s="22"/>
      <c r="B146" s="22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ht="16.5" customHeight="1" x14ac:dyDescent="0.2">
      <c r="A147" s="22"/>
      <c r="B147" s="22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ht="16.5" customHeight="1" x14ac:dyDescent="0.2">
      <c r="A148" s="22"/>
      <c r="B148" s="22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ht="16.5" customHeight="1" x14ac:dyDescent="0.2">
      <c r="A149" s="22"/>
      <c r="B149" s="22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ht="16.5" customHeight="1" x14ac:dyDescent="0.2">
      <c r="A150" s="22"/>
      <c r="B150" s="22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ht="16.5" customHeight="1" x14ac:dyDescent="0.2">
      <c r="A151" s="22"/>
      <c r="B151" s="22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ht="16.5" customHeight="1" x14ac:dyDescent="0.2">
      <c r="A152" s="22"/>
      <c r="B152" s="22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16.5" customHeight="1" x14ac:dyDescent="0.2">
      <c r="A153" s="22"/>
      <c r="B153" s="22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ht="16.5" customHeight="1" x14ac:dyDescent="0.2">
      <c r="A154" s="22"/>
      <c r="B154" s="22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ht="16.5" customHeight="1" x14ac:dyDescent="0.2">
      <c r="A155" s="22"/>
      <c r="B155" s="22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ht="16.5" customHeight="1" x14ac:dyDescent="0.2">
      <c r="A156" s="22"/>
      <c r="B156" s="22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16.5" customHeight="1" x14ac:dyDescent="0.2">
      <c r="A157" s="22"/>
      <c r="B157" s="22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ht="16.5" customHeight="1" x14ac:dyDescent="0.2">
      <c r="A158" s="22"/>
      <c r="B158" s="2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16.5" customHeight="1" x14ac:dyDescent="0.2">
      <c r="A159" s="22"/>
      <c r="B159" s="22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ht="16.5" customHeight="1" x14ac:dyDescent="0.2">
      <c r="A160" s="22"/>
      <c r="B160" s="22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16.5" customHeight="1" x14ac:dyDescent="0.2">
      <c r="A161" s="22"/>
      <c r="B161" s="22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ht="16.5" customHeight="1" x14ac:dyDescent="0.2">
      <c r="A162" s="22"/>
      <c r="B162" s="22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ht="16.5" customHeight="1" x14ac:dyDescent="0.2">
      <c r="A163" s="22"/>
      <c r="B163" s="22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ht="16.5" customHeight="1" x14ac:dyDescent="0.2">
      <c r="A164" s="22"/>
      <c r="B164" s="22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ht="16.5" customHeight="1" x14ac:dyDescent="0.2">
      <c r="A165" s="22"/>
      <c r="B165" s="22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ht="16.5" customHeight="1" x14ac:dyDescent="0.2">
      <c r="A166" s="22"/>
      <c r="B166" s="22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ht="16.5" customHeight="1" x14ac:dyDescent="0.2">
      <c r="A167" s="22"/>
      <c r="B167" s="22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ht="16.5" customHeight="1" x14ac:dyDescent="0.2">
      <c r="A168" s="22"/>
      <c r="B168" s="22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ht="16.5" customHeight="1" x14ac:dyDescent="0.2">
      <c r="A169" s="22"/>
      <c r="B169" s="22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ht="16.5" customHeight="1" x14ac:dyDescent="0.2">
      <c r="A170" s="22"/>
      <c r="B170" s="22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ht="16.5" customHeight="1" x14ac:dyDescent="0.2">
      <c r="A171" s="22"/>
      <c r="B171" s="22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ht="16.5" customHeight="1" x14ac:dyDescent="0.2">
      <c r="A172" s="22"/>
      <c r="B172" s="22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ht="16.5" customHeight="1" x14ac:dyDescent="0.2">
      <c r="A173" s="22"/>
      <c r="B173" s="22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ht="16.5" customHeight="1" x14ac:dyDescent="0.2">
      <c r="A174" s="22"/>
      <c r="B174" s="2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ht="16.5" customHeight="1" x14ac:dyDescent="0.2">
      <c r="A175" s="22"/>
      <c r="B175" s="22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ht="16.5" customHeight="1" x14ac:dyDescent="0.2">
      <c r="A176" s="22"/>
      <c r="B176" s="22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ht="16.5" customHeight="1" x14ac:dyDescent="0.2">
      <c r="A177" s="22"/>
      <c r="B177" s="22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6.5" customHeight="1" x14ac:dyDescent="0.2">
      <c r="A178" s="22"/>
      <c r="B178" s="22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ht="16.5" customHeight="1" x14ac:dyDescent="0.2">
      <c r="A179" s="22"/>
      <c r="B179" s="2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ht="16.5" customHeight="1" x14ac:dyDescent="0.2">
      <c r="A180" s="22"/>
      <c r="B180" s="22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ht="16.5" customHeight="1" x14ac:dyDescent="0.2">
      <c r="A181" s="22"/>
      <c r="B181" s="22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ht="16.5" customHeight="1" x14ac:dyDescent="0.2">
      <c r="A182" s="22"/>
      <c r="B182" s="22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ht="16.5" customHeight="1" x14ac:dyDescent="0.2">
      <c r="A183" s="22"/>
      <c r="B183" s="22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ht="16.5" customHeight="1" x14ac:dyDescent="0.2">
      <c r="A184" s="22"/>
      <c r="B184" s="22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ht="16.5" customHeight="1" x14ac:dyDescent="0.2">
      <c r="A185" s="22"/>
      <c r="B185" s="22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ht="16.5" customHeight="1" x14ac:dyDescent="0.2">
      <c r="A186" s="22"/>
      <c r="B186" s="22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ht="16.5" customHeight="1" x14ac:dyDescent="0.2">
      <c r="A187" s="22"/>
      <c r="B187" s="22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ht="16.5" customHeight="1" x14ac:dyDescent="0.2">
      <c r="A188" s="22"/>
      <c r="B188" s="22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ht="16.5" customHeight="1" x14ac:dyDescent="0.2">
      <c r="A189" s="22"/>
      <c r="B189" s="22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ht="16.5" customHeight="1" x14ac:dyDescent="0.2">
      <c r="A190" s="22"/>
      <c r="B190" s="22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ht="16.5" customHeight="1" x14ac:dyDescent="0.2">
      <c r="A191" s="22"/>
      <c r="B191" s="22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ht="16.5" customHeight="1" x14ac:dyDescent="0.2">
      <c r="A192" s="22"/>
      <c r="B192" s="22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ht="16.5" customHeight="1" x14ac:dyDescent="0.2">
      <c r="A193" s="22"/>
      <c r="B193" s="22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ht="16.5" customHeight="1" x14ac:dyDescent="0.2">
      <c r="A194" s="22"/>
      <c r="B194" s="22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ht="16.5" customHeight="1" x14ac:dyDescent="0.2">
      <c r="A195" s="22"/>
      <c r="B195" s="22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ht="16.5" customHeight="1" x14ac:dyDescent="0.2">
      <c r="A196" s="22"/>
      <c r="B196" s="22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ht="16.5" customHeight="1" x14ac:dyDescent="0.2">
      <c r="A197" s="22"/>
      <c r="B197" s="22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ht="16.5" customHeight="1" x14ac:dyDescent="0.2">
      <c r="A198" s="22"/>
      <c r="B198" s="2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ht="16.5" customHeight="1" x14ac:dyDescent="0.2">
      <c r="A199" s="22"/>
      <c r="B199" s="2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ht="16.5" customHeight="1" x14ac:dyDescent="0.2">
      <c r="A200" s="22"/>
      <c r="B200" s="2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ht="16.5" customHeight="1" x14ac:dyDescent="0.2">
      <c r="A201" s="22"/>
      <c r="B201" s="2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ht="16.5" customHeight="1" x14ac:dyDescent="0.2">
      <c r="A202" s="22"/>
      <c r="B202" s="2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ht="16.5" customHeight="1" x14ac:dyDescent="0.2">
      <c r="A203" s="22"/>
      <c r="B203" s="2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ht="16.5" customHeight="1" x14ac:dyDescent="0.2">
      <c r="A204" s="22"/>
      <c r="B204" s="2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ht="16.5" customHeight="1" x14ac:dyDescent="0.2">
      <c r="A205" s="22"/>
      <c r="B205" s="22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ht="16.5" customHeight="1" x14ac:dyDescent="0.2">
      <c r="A206" s="22"/>
      <c r="B206" s="22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ht="16.5" customHeight="1" x14ac:dyDescent="0.2">
      <c r="A207" s="22"/>
      <c r="B207" s="22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ht="16.5" customHeight="1" x14ac:dyDescent="0.2">
      <c r="A208" s="22"/>
      <c r="B208" s="22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ht="16.5" customHeight="1" x14ac:dyDescent="0.2">
      <c r="A209" s="22"/>
      <c r="B209" s="22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ht="16.5" customHeight="1" x14ac:dyDescent="0.2">
      <c r="A210" s="22"/>
      <c r="B210" s="22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ht="16.5" customHeight="1" x14ac:dyDescent="0.2">
      <c r="A211" s="22"/>
      <c r="B211" s="22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6.5" customHeight="1" x14ac:dyDescent="0.2">
      <c r="A212" s="22"/>
      <c r="B212" s="22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6.5" customHeight="1" x14ac:dyDescent="0.2">
      <c r="A213" s="22"/>
      <c r="B213" s="22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6.5" customHeight="1" x14ac:dyDescent="0.2">
      <c r="A214" s="22"/>
      <c r="B214" s="22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ht="16.5" customHeight="1" x14ac:dyDescent="0.2">
      <c r="A215" s="22"/>
      <c r="B215" s="22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ht="16.5" customHeight="1" x14ac:dyDescent="0.2">
      <c r="A216" s="22"/>
      <c r="B216" s="22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ht="16.5" customHeight="1" x14ac:dyDescent="0.2">
      <c r="A217" s="22"/>
      <c r="B217" s="22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ht="16.5" customHeight="1" x14ac:dyDescent="0.2">
      <c r="A218" s="22"/>
      <c r="B218" s="22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ht="16.5" customHeight="1" x14ac:dyDescent="0.2">
      <c r="A219" s="22"/>
      <c r="B219" s="22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ht="16.5" customHeight="1" x14ac:dyDescent="0.2">
      <c r="A220" s="22"/>
      <c r="B220" s="22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ht="16.5" customHeight="1" x14ac:dyDescent="0.2">
      <c r="A221" s="22"/>
      <c r="B221" s="22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ht="16.5" customHeight="1" x14ac:dyDescent="0.2">
      <c r="A222" s="22"/>
      <c r="B222" s="2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ht="16.5" customHeight="1" x14ac:dyDescent="0.2">
      <c r="A223" s="22"/>
      <c r="B223" s="22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ht="16.5" customHeight="1" x14ac:dyDescent="0.2">
      <c r="A224" s="22"/>
      <c r="B224" s="22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ht="16.5" customHeight="1" x14ac:dyDescent="0.2">
      <c r="A225" s="22"/>
      <c r="B225" s="22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ht="16.5" customHeight="1" x14ac:dyDescent="0.2">
      <c r="A226" s="22"/>
      <c r="B226" s="22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ht="16.5" customHeight="1" x14ac:dyDescent="0.2">
      <c r="A227" s="22"/>
      <c r="B227" s="2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ht="16.5" customHeight="1" x14ac:dyDescent="0.2">
      <c r="A228" s="22"/>
      <c r="B228" s="22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ht="16.5" customHeight="1" x14ac:dyDescent="0.2">
      <c r="A229" s="22"/>
      <c r="B229" s="22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ht="16.5" customHeight="1" x14ac:dyDescent="0.2">
      <c r="A230" s="22"/>
      <c r="B230" s="22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ht="16.5" customHeight="1" x14ac:dyDescent="0.2">
      <c r="A231" s="22"/>
      <c r="B231" s="22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ht="16.5" customHeight="1" x14ac:dyDescent="0.2">
      <c r="A232" s="22"/>
      <c r="B232" s="22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ht="16.5" customHeight="1" x14ac:dyDescent="0.2">
      <c r="A233" s="22"/>
      <c r="B233" s="22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ht="16.5" customHeight="1" x14ac:dyDescent="0.2">
      <c r="A234" s="22"/>
      <c r="B234" s="22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ht="16.5" customHeight="1" x14ac:dyDescent="0.2">
      <c r="A235" s="22"/>
      <c r="B235" s="22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6.5" customHeight="1" x14ac:dyDescent="0.2">
      <c r="A236" s="22"/>
      <c r="B236" s="22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ht="16.5" customHeight="1" x14ac:dyDescent="0.2">
      <c r="A237" s="22"/>
      <c r="B237" s="22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ht="16.5" customHeight="1" x14ac:dyDescent="0.2">
      <c r="A238" s="22"/>
      <c r="B238" s="22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ht="16.5" customHeight="1" x14ac:dyDescent="0.2">
      <c r="A239" s="22"/>
      <c r="B239" s="22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ht="16.5" customHeight="1" x14ac:dyDescent="0.2">
      <c r="A240" s="22"/>
      <c r="B240" s="22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ht="16.5" customHeight="1" x14ac:dyDescent="0.2">
      <c r="A241" s="22"/>
      <c r="B241" s="22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ht="16.5" customHeight="1" x14ac:dyDescent="0.2">
      <c r="A242" s="22"/>
      <c r="B242" s="22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ht="16.5" customHeight="1" x14ac:dyDescent="0.2">
      <c r="A243" s="22"/>
      <c r="B243" s="22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ht="16.5" customHeight="1" x14ac:dyDescent="0.2">
      <c r="A244" s="22"/>
      <c r="B244" s="22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ht="16.5" customHeight="1" x14ac:dyDescent="0.2">
      <c r="A245" s="22"/>
      <c r="B245" s="22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ht="16.5" customHeight="1" x14ac:dyDescent="0.2">
      <c r="A246" s="22"/>
      <c r="B246" s="22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ht="16.5" customHeight="1" x14ac:dyDescent="0.2">
      <c r="A247" s="22"/>
      <c r="B247" s="22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ht="16.5" customHeight="1" x14ac:dyDescent="0.2">
      <c r="A248" s="22"/>
      <c r="B248" s="22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ht="16.5" customHeight="1" x14ac:dyDescent="0.2">
      <c r="A249" s="22"/>
      <c r="B249" s="22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ht="16.5" customHeight="1" x14ac:dyDescent="0.2">
      <c r="A250" s="22"/>
      <c r="B250" s="22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ht="16.5" customHeight="1" x14ac:dyDescent="0.2">
      <c r="A251" s="22"/>
      <c r="B251" s="22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ht="16.5" customHeight="1" x14ac:dyDescent="0.2">
      <c r="A252" s="22"/>
      <c r="B252" s="22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6.5" customHeight="1" x14ac:dyDescent="0.2">
      <c r="A253" s="22"/>
      <c r="B253" s="22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ht="16.5" customHeight="1" x14ac:dyDescent="0.2">
      <c r="A254" s="22"/>
      <c r="B254" s="22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ht="16.5" customHeight="1" x14ac:dyDescent="0.2">
      <c r="A255" s="22"/>
      <c r="B255" s="22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ht="16.5" customHeight="1" x14ac:dyDescent="0.2">
      <c r="A256" s="22"/>
      <c r="B256" s="22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ht="16.5" customHeight="1" x14ac:dyDescent="0.2">
      <c r="A257" s="22"/>
      <c r="B257" s="22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ht="16.5" customHeight="1" x14ac:dyDescent="0.2">
      <c r="A258" s="22"/>
      <c r="B258" s="22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ht="16.5" customHeight="1" x14ac:dyDescent="0.2">
      <c r="A259" s="22"/>
      <c r="B259" s="22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ht="16.5" customHeight="1" x14ac:dyDescent="0.2">
      <c r="A260" s="22"/>
      <c r="B260" s="2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ht="16.5" customHeight="1" x14ac:dyDescent="0.2">
      <c r="A261" s="22"/>
      <c r="B261" s="22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ht="16.5" customHeight="1" x14ac:dyDescent="0.2">
      <c r="A262" s="22"/>
      <c r="B262" s="22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ht="16.5" customHeight="1" x14ac:dyDescent="0.2">
      <c r="A263" s="22"/>
      <c r="B263" s="22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ht="16.5" customHeight="1" x14ac:dyDescent="0.2">
      <c r="A264" s="22"/>
      <c r="B264" s="22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ht="16.5" customHeight="1" x14ac:dyDescent="0.2">
      <c r="A265" s="22"/>
      <c r="B265" s="22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ht="16.5" customHeight="1" x14ac:dyDescent="0.2">
      <c r="A266" s="22"/>
      <c r="B266" s="22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ht="16.5" customHeight="1" x14ac:dyDescent="0.2">
      <c r="A267" s="22"/>
      <c r="B267" s="22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ht="16.5" customHeight="1" x14ac:dyDescent="0.2">
      <c r="A268" s="22"/>
      <c r="B268" s="22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ht="16.5" customHeight="1" x14ac:dyDescent="0.2">
      <c r="A269" s="22"/>
      <c r="B269" s="22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ht="16.5" customHeight="1" x14ac:dyDescent="0.2">
      <c r="A270" s="22"/>
      <c r="B270" s="22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ht="16.5" customHeight="1" x14ac:dyDescent="0.2">
      <c r="A271" s="22"/>
      <c r="B271" s="22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ht="16.5" customHeight="1" x14ac:dyDescent="0.2">
      <c r="A272" s="22"/>
      <c r="B272" s="22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ht="16.5" customHeight="1" x14ac:dyDescent="0.2">
      <c r="A273" s="22"/>
      <c r="B273" s="22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ht="16.5" customHeight="1" x14ac:dyDescent="0.2">
      <c r="A274" s="22"/>
      <c r="B274" s="22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ht="16.5" customHeight="1" x14ac:dyDescent="0.2">
      <c r="A275" s="22"/>
      <c r="B275" s="22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ht="16.5" customHeight="1" x14ac:dyDescent="0.2">
      <c r="A276" s="22"/>
      <c r="B276" s="22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ht="16.5" customHeight="1" x14ac:dyDescent="0.2">
      <c r="A277" s="22"/>
      <c r="B277" s="22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ht="16.5" customHeight="1" x14ac:dyDescent="0.2">
      <c r="A278" s="22"/>
      <c r="B278" s="22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ht="16.5" customHeight="1" x14ac:dyDescent="0.2">
      <c r="A279" s="22"/>
      <c r="B279" s="22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ht="16.5" customHeight="1" x14ac:dyDescent="0.2">
      <c r="A280" s="22"/>
      <c r="B280" s="22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ht="16.5" customHeight="1" x14ac:dyDescent="0.2">
      <c r="A281" s="22"/>
      <c r="B281" s="22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ht="16.5" customHeight="1" x14ac:dyDescent="0.2">
      <c r="A282" s="22"/>
      <c r="B282" s="22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ht="16.5" customHeight="1" x14ac:dyDescent="0.2">
      <c r="A283" s="22"/>
      <c r="B283" s="22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ht="16.5" customHeight="1" x14ac:dyDescent="0.2">
      <c r="A284" s="22"/>
      <c r="B284" s="22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ht="16.5" customHeight="1" x14ac:dyDescent="0.2">
      <c r="A285" s="22"/>
      <c r="B285" s="22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ht="16.5" customHeight="1" x14ac:dyDescent="0.2">
      <c r="A286" s="22"/>
      <c r="B286" s="22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ht="16.5" customHeight="1" x14ac:dyDescent="0.2">
      <c r="A287" s="22"/>
      <c r="B287" s="22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ht="16.5" customHeight="1" x14ac:dyDescent="0.2">
      <c r="A288" s="22"/>
      <c r="B288" s="22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ht="16.5" customHeight="1" x14ac:dyDescent="0.2">
      <c r="A289" s="22"/>
      <c r="B289" s="22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6.5" customHeight="1" x14ac:dyDescent="0.2">
      <c r="A290" s="22"/>
      <c r="B290" s="22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ht="16.5" customHeight="1" x14ac:dyDescent="0.2">
      <c r="A291" s="22"/>
      <c r="B291" s="22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ht="16.5" customHeight="1" x14ac:dyDescent="0.2">
      <c r="A292" s="22"/>
      <c r="B292" s="22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ht="16.5" customHeight="1" x14ac:dyDescent="0.2">
      <c r="A293" s="22"/>
      <c r="B293" s="22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ht="16.5" customHeight="1" x14ac:dyDescent="0.2">
      <c r="A294" s="22"/>
      <c r="B294" s="22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ht="16.5" customHeight="1" x14ac:dyDescent="0.2">
      <c r="A295" s="22"/>
      <c r="B295" s="22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ht="16.5" customHeight="1" x14ac:dyDescent="0.2">
      <c r="A296" s="22"/>
      <c r="B296" s="22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ht="16.5" customHeight="1" x14ac:dyDescent="0.2">
      <c r="A297" s="22"/>
      <c r="B297" s="22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ht="16.5" customHeight="1" x14ac:dyDescent="0.2">
      <c r="A298" s="22"/>
      <c r="B298" s="22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ht="16.5" customHeight="1" x14ac:dyDescent="0.2">
      <c r="A299" s="22"/>
      <c r="B299" s="22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ht="16.5" customHeight="1" x14ac:dyDescent="0.2">
      <c r="A300" s="22"/>
      <c r="B300" s="22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ht="16.5" customHeight="1" x14ac:dyDescent="0.2">
      <c r="A301" s="22"/>
      <c r="B301" s="22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ht="16.5" customHeight="1" x14ac:dyDescent="0.2">
      <c r="A302" s="22"/>
      <c r="B302" s="22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ht="16.5" customHeight="1" x14ac:dyDescent="0.2">
      <c r="A303" s="22"/>
      <c r="B303" s="22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ht="16.5" customHeight="1" x14ac:dyDescent="0.2">
      <c r="A304" s="22"/>
      <c r="B304" s="22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ht="16.5" customHeight="1" x14ac:dyDescent="0.2">
      <c r="A305" s="22"/>
      <c r="B305" s="22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ht="16.5" customHeight="1" x14ac:dyDescent="0.2">
      <c r="A306" s="22"/>
      <c r="B306" s="22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ht="16.5" customHeight="1" x14ac:dyDescent="0.2">
      <c r="A307" s="22"/>
      <c r="B307" s="22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ht="16.5" customHeight="1" x14ac:dyDescent="0.2">
      <c r="A308" s="22"/>
      <c r="B308" s="22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ht="16.5" customHeight="1" x14ac:dyDescent="0.2">
      <c r="A309" s="22"/>
      <c r="B309" s="22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ht="16.5" customHeight="1" x14ac:dyDescent="0.2">
      <c r="A310" s="22"/>
      <c r="B310" s="22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ht="16.5" customHeight="1" x14ac:dyDescent="0.2">
      <c r="A311" s="22"/>
      <c r="B311" s="22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ht="16.5" customHeight="1" x14ac:dyDescent="0.2">
      <c r="A312" s="22"/>
      <c r="B312" s="22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ht="16.5" customHeight="1" x14ac:dyDescent="0.2">
      <c r="A313" s="22"/>
      <c r="B313" s="22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ht="16.5" customHeight="1" x14ac:dyDescent="0.2">
      <c r="A314" s="22"/>
      <c r="B314" s="22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ht="16.5" customHeight="1" x14ac:dyDescent="0.2">
      <c r="A315" s="22"/>
      <c r="B315" s="22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ht="16.5" customHeight="1" x14ac:dyDescent="0.2">
      <c r="A316" s="22"/>
      <c r="B316" s="22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ht="16.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ht="16.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ht="16.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ht="16.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ht="16.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ht="16.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ht="16.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ht="16.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ht="16.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ht="16.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ht="16.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ht="16.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ht="16.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ht="16.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ht="16.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ht="16.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ht="16.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ht="16.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ht="16.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ht="16.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ht="16.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ht="16.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ht="16.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ht="16.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ht="16.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ht="16.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ht="16.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ht="16.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ht="16.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ht="16.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ht="16.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 spans="1:31" ht="16.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 spans="1:31" ht="16.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 spans="1:31" ht="16.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 spans="1:31" ht="16.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 spans="1:31" ht="16.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 spans="1:31" ht="16.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 spans="1:31" ht="16.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 spans="1:31" ht="16.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 spans="1:31" ht="16.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 spans="1:31" ht="16.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 spans="1:31" ht="16.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 spans="1:31" ht="16.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 spans="1:31" ht="16.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 spans="1:31" ht="16.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 spans="1:31" ht="16.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 spans="1:31" ht="16.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 spans="1:31" ht="16.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 spans="1:31" ht="16.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 spans="1:31" ht="16.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 spans="1:31" ht="16.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 spans="1:31" ht="16.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 spans="1:31" ht="16.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 spans="1:31" ht="16.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6.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 spans="1:31" ht="16.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 spans="1:31" ht="16.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 spans="1:31" ht="16.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 spans="1:31" ht="16.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 spans="1:31" ht="16.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 spans="1:31" ht="16.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 spans="1:31" ht="16.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 spans="1:31" ht="16.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 spans="1:31" ht="16.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 spans="1:31" ht="16.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 spans="1:31" ht="16.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 spans="1:31" ht="16.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 spans="1:31" ht="16.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 spans="1:31" ht="16.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 spans="1:31" ht="16.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 spans="1:31" ht="16.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 spans="1:31" ht="16.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 spans="1:31" ht="16.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 spans="1:31" ht="16.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 spans="1:31" ht="16.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 spans="1:31" ht="16.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 spans="1:31" ht="16.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 spans="1:31" ht="16.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 spans="1:31" ht="16.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 spans="1:31" ht="16.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 spans="1:31" ht="16.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 spans="1:31" ht="16.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 spans="1:31" ht="16.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 spans="1:31" ht="16.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 spans="1:31" ht="16.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 spans="1:31" ht="16.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 spans="1:31" ht="16.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 spans="1:31" ht="16.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 spans="1:31" ht="16.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 spans="1:31" ht="16.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 spans="1:31" ht="16.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 spans="1:31" ht="16.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 spans="1:31" ht="16.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 spans="1:31" ht="16.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 spans="1:31" ht="16.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 spans="1:31" ht="16.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 spans="1:31" ht="16.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 spans="1:31" ht="16.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 spans="1:31" ht="16.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 spans="1:31" ht="16.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 spans="1:31" ht="16.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 spans="1:31" ht="16.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 spans="1:31" ht="16.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 spans="1:31" ht="16.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 spans="1:31" ht="16.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 spans="1:31" ht="16.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 spans="1:31" ht="16.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 spans="1:31" ht="16.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 spans="1:31" ht="16.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 spans="1:31" ht="16.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 spans="1:31" ht="16.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 spans="1:31" ht="16.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 spans="1:31" ht="16.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 spans="1:31" ht="16.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 spans="1:31" ht="16.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 spans="1:31" ht="16.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 spans="1:31" ht="16.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 spans="1:31" ht="16.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 spans="1:31" ht="16.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 spans="1:31" ht="16.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 spans="1:31" ht="16.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 spans="1:31" ht="16.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 spans="1:31" ht="16.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 spans="1:31" ht="16.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 spans="1:31" ht="16.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 spans="1:31" ht="16.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 spans="1:31" ht="16.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 spans="1:31" ht="16.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 spans="1:31" ht="16.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 spans="1:31" ht="16.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 spans="1:31" ht="16.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 spans="1:31" ht="16.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 spans="1:31" ht="16.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 spans="1:31" ht="16.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 spans="1:31" ht="16.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 spans="1:31" ht="16.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 spans="1:31" ht="16.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 spans="1:31" ht="16.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 spans="1:31" ht="16.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 spans="1:31" ht="16.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 spans="1:31" ht="16.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 spans="1:31" ht="16.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 spans="1:31" ht="16.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 spans="1:31" ht="16.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 spans="1:31" ht="16.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 spans="1:31" ht="16.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 spans="1:31" ht="16.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 spans="1:31" ht="16.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 spans="1:31" ht="16.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 spans="1:31" ht="16.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 spans="1:31" ht="16.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 spans="1:31" ht="16.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 spans="1:31" ht="16.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 spans="1:31" ht="16.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 spans="1:31" ht="16.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 spans="1:31" ht="16.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 spans="1:31" ht="16.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 spans="1:31" ht="16.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 spans="1:31" ht="16.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 spans="1:31" ht="16.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 spans="1:31" ht="16.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 spans="1:31" ht="16.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 spans="1:31" ht="16.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 spans="1:31" ht="16.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 spans="1:31" ht="16.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 spans="1:31" ht="16.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 spans="1:31" ht="16.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 spans="1:31" ht="16.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 spans="1:31" ht="16.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 spans="1:31" ht="16.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 spans="1:31" ht="16.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 spans="1:31" ht="16.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 spans="1:31" ht="16.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 spans="1:31" ht="16.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 spans="1:31" ht="16.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 spans="1:31" ht="16.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 spans="1:31" ht="16.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 spans="1:31" ht="16.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 spans="1:31" ht="16.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 spans="1:31" ht="16.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 spans="1:31" ht="16.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 spans="1:31" ht="16.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 spans="1:31" ht="16.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 spans="1:31" ht="16.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 spans="1:31" ht="16.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 spans="1:31" ht="16.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 spans="1:31" ht="16.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 spans="1:31" ht="16.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 spans="1:31" ht="16.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 spans="1:31" ht="16.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 spans="1:31" ht="16.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 spans="1:31" ht="16.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 spans="1:31" ht="16.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 spans="1:31" ht="16.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 spans="1:31" ht="16.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 spans="1:31" ht="16.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 spans="1:31" ht="16.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 spans="1:31" ht="16.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 spans="1:31" ht="16.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 spans="1:31" ht="16.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 spans="1:31" ht="16.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 spans="1:31" ht="16.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 spans="1:31" ht="16.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 spans="1:31" ht="16.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 spans="1:31" ht="16.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 spans="1:31" ht="16.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 spans="1:31" ht="16.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 spans="1:31" ht="16.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 spans="1:31" ht="16.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 spans="1:31" ht="16.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 spans="1:31" ht="16.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 spans="1:31" ht="16.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 spans="1:31" ht="16.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 spans="1:31" ht="16.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 spans="1:31" ht="16.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 spans="1:31" ht="16.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 spans="1:31" ht="16.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 spans="1:31" ht="16.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 spans="1:31" ht="16.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 spans="1:31" ht="16.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 spans="1:31" ht="16.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 spans="1:31" ht="16.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 spans="1:31" ht="16.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 spans="1:31" ht="16.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 spans="1:31" ht="16.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 spans="1:31" ht="16.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 spans="1:31" ht="16.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 spans="1:31" ht="16.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 spans="1:31" ht="16.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 spans="1:31" ht="16.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 spans="1:31" ht="16.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 spans="1:31" ht="16.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 spans="1:31" ht="16.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 spans="1:31" ht="16.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 spans="1:31" ht="16.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 spans="1:31" ht="16.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 spans="1:31" ht="16.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 spans="1:31" ht="16.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 spans="1:31" ht="16.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 spans="1:31" ht="16.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 spans="1:31" ht="16.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 spans="1:31" ht="16.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 spans="1:31" ht="16.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 spans="1:31" ht="16.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 spans="1:31" ht="16.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 spans="1:31" ht="16.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 spans="1:31" ht="16.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 spans="1:31" ht="16.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 spans="1:31" ht="16.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 spans="1:31" ht="16.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 spans="1:31" ht="16.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 spans="1:31" ht="16.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 spans="1:31" ht="16.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 spans="1:31" ht="16.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 spans="1:31" ht="16.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 spans="1:31" ht="16.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 spans="1:31" ht="16.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 spans="1:31" ht="16.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 spans="1:31" ht="16.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 spans="1:31" ht="16.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 spans="1:31" ht="16.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 spans="1:31" ht="16.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 spans="1:31" ht="16.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 spans="1:31" ht="16.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 spans="1:31" ht="16.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 spans="1:31" ht="16.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 spans="1:31" ht="16.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 spans="1:31" ht="16.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 spans="1:31" ht="16.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 spans="1:31" ht="16.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 spans="1:31" ht="16.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 spans="1:31" ht="16.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 spans="1:31" ht="16.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 spans="1:31" ht="16.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 spans="1:31" ht="16.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 spans="1:31" ht="16.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 spans="1:31" ht="16.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 spans="1:31" ht="16.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 spans="1:31" ht="16.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 spans="1:31" ht="16.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 spans="1:31" ht="16.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 spans="1:31" ht="16.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 spans="1:31" ht="16.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 spans="1:31" ht="16.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 spans="1:31" ht="16.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 spans="1:31" ht="16.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 spans="1:31" ht="16.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 spans="1:31" ht="16.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 spans="1:31" ht="16.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 spans="1:31" ht="16.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 spans="1:31" ht="16.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 spans="1:31" ht="16.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 spans="1:31" ht="16.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 spans="1:31" ht="16.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 spans="1:31" ht="16.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 spans="1:31" ht="16.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 spans="1:31" ht="16.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 spans="1:31" ht="16.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 spans="1:31" ht="16.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 spans="1:31" ht="16.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 spans="1:31" ht="16.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 spans="1:31" ht="16.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 spans="1:31" ht="16.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 spans="1:31" ht="16.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 spans="1:31" ht="16.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 spans="1:31" ht="16.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 spans="1:31" ht="16.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 spans="1:31" ht="16.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 spans="1:31" ht="16.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 spans="1:31" ht="16.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 spans="1:31" ht="16.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 spans="1:31" ht="16.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 spans="1:31" ht="16.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 spans="1:31" ht="16.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 spans="1:31" ht="16.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 spans="1:31" ht="16.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 spans="1:31" ht="16.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 spans="1:31" ht="16.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 spans="1:31" ht="16.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 spans="1:31" ht="16.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 spans="1:31" ht="16.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 spans="1:31" ht="16.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 spans="1:31" ht="16.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 spans="1:31" ht="16.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 spans="1:31" ht="16.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 spans="1:31" ht="16.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 spans="1:31" ht="16.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 spans="1:31" ht="16.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 spans="1:31" ht="16.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 spans="1:31" ht="16.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 spans="1:31" ht="16.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 spans="1:31" ht="16.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 spans="1:31" ht="16.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 spans="1:31" ht="16.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 spans="1:31" ht="16.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 spans="1:31" ht="16.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 spans="1:31" ht="16.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 spans="1:31" ht="16.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 spans="1:31" ht="16.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 spans="1:31" ht="16.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 spans="1:31" ht="16.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 spans="1:31" ht="16.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 spans="1:31" ht="16.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 spans="1:31" ht="16.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 spans="1:31" ht="16.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 spans="1:31" ht="16.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 spans="1:31" ht="16.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 spans="1:31" ht="16.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 spans="1:31" ht="16.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 spans="1:31" ht="16.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 spans="1:31" ht="16.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 spans="1:31" ht="16.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 spans="1:31" ht="16.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 spans="1:31" ht="16.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 spans="1:31" ht="16.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 spans="1:31" ht="16.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 spans="1:31" ht="16.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 spans="1:31" ht="16.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 spans="1:31" ht="16.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 spans="1:31" ht="16.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 spans="1:31" ht="16.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 spans="1:31" ht="16.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 spans="1:31" ht="16.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 spans="1:31" ht="16.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 spans="1:31" ht="16.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 spans="1:31" ht="16.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 spans="1:31" ht="16.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 spans="1:31" ht="16.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 spans="1:31" ht="16.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 spans="1:31" ht="16.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 spans="1:31" ht="16.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 spans="1:31" ht="16.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 spans="1:31" ht="16.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 spans="1:31" ht="16.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 spans="1:31" ht="16.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 spans="1:31" ht="16.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 spans="1:31" ht="16.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 spans="1:31" ht="16.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 spans="1:31" ht="16.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 spans="1:31" ht="16.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 spans="1:31" ht="16.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 spans="1:31" ht="16.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 spans="1:31" ht="16.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 spans="1:31" ht="16.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 spans="1:31" ht="16.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 spans="1:31" ht="16.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 spans="1:31" ht="16.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 spans="1:31" ht="16.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 spans="1:31" ht="16.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 spans="1:31" ht="16.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 spans="1:31" ht="16.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 spans="1:31" ht="16.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 spans="1:31" ht="16.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 spans="1:31" ht="16.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 spans="1:31" ht="16.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 spans="1:31" ht="16.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 spans="1:31" ht="16.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 spans="1:31" ht="16.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 spans="1:31" ht="16.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 spans="1:31" ht="16.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 spans="1:31" ht="16.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 spans="1:31" ht="16.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 spans="1:31" ht="16.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 spans="1:31" ht="16.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 spans="1:31" ht="16.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 spans="1:31" ht="16.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 spans="1:31" ht="16.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 spans="1:31" ht="16.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 spans="1:31" ht="16.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 spans="1:31" ht="16.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 spans="1:31" ht="16.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 spans="1:31" ht="16.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 spans="1:31" ht="16.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 spans="1:31" ht="16.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 spans="1:31" ht="16.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 spans="1:31" ht="16.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 spans="1:31" ht="16.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 spans="1:31" ht="16.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 spans="1:31" ht="16.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 spans="1:31" ht="16.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 spans="1:31" ht="16.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 spans="1:31" ht="16.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 spans="1:31" ht="16.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 spans="1:31" ht="16.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 spans="1:31" ht="16.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 spans="1:31" ht="16.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 spans="1:31" ht="16.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 spans="1:31" ht="16.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 spans="1:31" ht="16.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 spans="1:31" ht="16.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 spans="1:31" ht="16.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 spans="1:31" ht="16.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 spans="1:31" ht="16.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 spans="1:31" ht="16.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 spans="1:31" ht="16.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 spans="1:31" ht="16.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 spans="1:31" ht="16.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 spans="1:31" ht="16.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 spans="1:31" ht="16.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 spans="1:31" ht="16.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 spans="1:31" ht="16.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 spans="1:31" ht="16.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 spans="1:31" ht="16.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 spans="1:31" ht="16.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 spans="1:31" ht="16.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 spans="1:31" ht="16.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 spans="1:31" ht="16.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 spans="1:31" ht="16.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 spans="1:31" ht="16.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 spans="1:31" ht="16.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 spans="1:31" ht="16.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 spans="1:31" ht="16.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 spans="1:31" ht="16.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 spans="1:31" ht="16.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 spans="1:31" ht="16.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 spans="1:31" ht="16.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 spans="1:31" ht="16.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 spans="1:31" ht="16.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 spans="1:31" ht="16.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 spans="1:31" ht="16.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 spans="1:31" ht="16.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 spans="1:31" ht="16.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 spans="1:31" ht="16.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 spans="1:31" ht="16.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 spans="1:31" ht="16.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 spans="1:31" ht="16.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 spans="1:31" ht="16.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 spans="1:31" ht="16.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 spans="1:31" ht="16.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 spans="1:31" ht="16.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 spans="1:31" ht="16.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 spans="1:31" ht="16.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 spans="1:31" ht="16.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 spans="1:31" ht="16.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 spans="1:31" ht="16.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 spans="1:31" ht="16.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 spans="1:31" ht="16.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 spans="1:31" ht="16.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 spans="1:31" ht="16.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 spans="1:31" ht="16.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 spans="1:31" ht="16.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 spans="1:31" ht="16.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 spans="1:31" ht="16.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 spans="1:31" ht="16.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 spans="1:31" ht="16.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 spans="1:31" ht="16.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 spans="1:31" ht="16.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 spans="1:31" ht="16.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 spans="1:31" ht="16.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 spans="1:31" ht="16.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 spans="1:31" ht="16.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 spans="1:31" ht="16.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 spans="1:31" ht="16.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 spans="1:31" ht="16.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 spans="1:31" ht="16.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 spans="1:31" ht="16.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 spans="1:31" ht="16.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 spans="1:31" ht="16.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 spans="1:31" ht="16.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 spans="1:31" ht="16.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 spans="1:31" ht="16.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 spans="1:31" ht="16.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 spans="1:31" ht="16.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 spans="1:31" ht="16.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 spans="1:31" ht="16.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 spans="1:31" ht="16.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 spans="1:31" ht="16.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 spans="1:31" ht="16.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 spans="1:31" ht="16.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 spans="1:31" ht="16.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 spans="1:31" ht="16.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 spans="1:31" ht="16.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 spans="1:31" ht="16.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 spans="1:31" ht="16.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 spans="1:31" ht="16.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 spans="1:31" ht="16.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 spans="1:31" ht="16.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 spans="1:31" ht="16.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 spans="1:31" ht="16.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 spans="1:31" ht="16.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 spans="1:31" ht="16.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 spans="1:31" ht="16.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 spans="1:31" ht="16.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 spans="1:31" ht="16.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 spans="1:31" ht="16.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 spans="1:31" ht="16.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 spans="1:31" ht="16.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 spans="1:31" ht="16.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 spans="1:31" ht="16.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 spans="1:31" ht="16.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 spans="1:31" ht="16.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 spans="1:31" ht="16.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 spans="1:31" ht="16.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 spans="1:31" ht="16.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 spans="1:31" ht="16.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 spans="1:31" ht="16.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 spans="1:31" ht="16.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 spans="1:31" ht="16.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 spans="1:31" ht="16.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 spans="1:31" ht="16.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 spans="1:31" ht="16.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 spans="1:31" ht="16.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 spans="1:31" ht="16.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 spans="1:31" ht="16.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 spans="1:31" ht="16.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 spans="1:31" ht="16.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 spans="1:31" ht="16.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 spans="1:31" ht="16.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 spans="1:31" ht="16.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 spans="1:31" ht="16.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 spans="1:31" ht="16.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 spans="1:31" ht="16.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 spans="1:31" ht="16.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 spans="1:31" ht="16.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 spans="1:31" ht="16.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 spans="1:31" ht="16.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 spans="1:31" ht="16.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 spans="1:31" ht="16.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 spans="1:31" ht="16.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 spans="1:31" ht="16.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 spans="1:31" ht="16.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 spans="1:31" ht="16.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 spans="1:31" ht="16.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 spans="1:31" ht="16.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 spans="1:31" ht="16.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 spans="1:31" ht="16.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 spans="1:31" ht="16.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 spans="1:31" ht="16.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 spans="1:31" ht="16.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 spans="1:31" ht="16.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 spans="1:31" ht="16.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 spans="1:31" ht="16.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 spans="1:31" ht="16.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 spans="1:31" ht="16.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 spans="1:31" ht="16.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 spans="1:31" ht="16.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 spans="1:31" ht="16.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 spans="1:31" ht="16.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 spans="1:31" ht="16.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 spans="1:31" ht="16.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 spans="1:31" ht="16.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 spans="1:31" ht="16.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 spans="1:31" ht="16.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 spans="1:31" ht="16.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 spans="1:31" ht="16.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 spans="1:31" ht="16.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 spans="1:31" ht="16.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 spans="1:31" ht="16.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 spans="1:31" ht="16.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 spans="1:31" ht="16.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 spans="1:31" ht="16.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 spans="1:31" ht="16.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 spans="1:31" ht="16.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 spans="1:31" ht="16.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 spans="1:31" ht="16.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 spans="1:31" ht="16.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 spans="1:31" ht="16.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 spans="1:31" ht="16.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 spans="1:31" ht="16.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 spans="1:31" ht="16.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 spans="1:31" ht="16.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 spans="1:31" ht="16.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 spans="1:31" ht="16.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 spans="1:31" ht="16.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 spans="1:31" ht="16.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 spans="1:31" ht="16.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 spans="1:31" ht="16.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 spans="1:31" ht="16.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 spans="1:31" ht="16.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 spans="1:31" ht="16.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 spans="1:31" ht="16.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 spans="1:31" ht="16.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 spans="1:31" ht="16.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 spans="1:31" ht="16.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 spans="1:31" ht="16.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 spans="1:31" ht="16.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 spans="1:31" ht="16.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 spans="1:31" ht="16.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 spans="1:31" ht="16.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 spans="1:31" ht="16.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 spans="1:31" ht="16.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 spans="1:31" ht="16.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 spans="1:31" ht="16.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 spans="1:31" ht="16.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 spans="1:31" ht="16.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 spans="1:31" ht="16.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 spans="1:31" ht="16.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 spans="1:31" ht="16.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 spans="1:31" ht="16.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 spans="1:31" ht="16.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 spans="1:31" ht="16.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 spans="1:31" ht="16.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 spans="1:31" ht="16.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 spans="1:31" ht="16.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 spans="1:31" ht="16.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 spans="1:31" ht="16.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 spans="1:31" ht="16.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 spans="1:31" ht="16.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 spans="1:31" ht="16.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 spans="1:31" ht="16.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 spans="1:31" ht="16.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 spans="1:31" ht="16.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 spans="1:31" ht="16.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 spans="1:31" ht="16.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 spans="1:31" ht="16.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 spans="1:31" ht="16.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 spans="1:31" ht="16.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 spans="1:31" ht="16.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 spans="1:31" ht="16.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 spans="1:31" ht="16.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 spans="1:31" ht="16.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 spans="1:31" ht="16.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 spans="1:31" ht="16.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 spans="1:31" ht="16.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 spans="1:31" ht="16.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 spans="1:31" ht="16.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 spans="1:31" ht="16.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 spans="1:31" ht="16.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 spans="1:31" ht="16.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 spans="1:31" ht="16.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 spans="1:31" ht="16.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 spans="1:31" ht="16.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 spans="1:31" ht="16.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 spans="1:31" ht="16.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 spans="1:31" ht="16.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 spans="1:31" ht="16.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 spans="1:31" ht="16.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 spans="1:31" ht="16.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 spans="1:31" ht="16.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 spans="1:31" ht="16.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 spans="1:31" ht="16.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 spans="1:31" ht="16.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 spans="1:31" ht="16.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 spans="1:31" ht="16.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 spans="1:31" ht="16.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 spans="1:31" ht="16.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 spans="1:31" ht="16.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 spans="1:31" ht="16.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 spans="1:31" ht="16.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 spans="1:31" ht="16.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 spans="1:31" ht="16.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 spans="1:31" ht="16.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 spans="1:31" ht="16.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 spans="1:31" ht="16.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</sheetData>
  <mergeCells count="11">
    <mergeCell ref="H6:H7"/>
    <mergeCell ref="I6:I7"/>
    <mergeCell ref="J6:M6"/>
    <mergeCell ref="N6:N7"/>
    <mergeCell ref="A6:A7"/>
    <mergeCell ref="B6:B7"/>
    <mergeCell ref="C6:C7"/>
    <mergeCell ref="D6:D7"/>
    <mergeCell ref="E6:E7"/>
    <mergeCell ref="F6:F7"/>
    <mergeCell ref="G6:G7"/>
  </mergeCells>
  <pageMargins left="0.51181102362204722" right="0.47244094488188981" top="0.39370078740157483" bottom="0.39370078740157483" header="0" footer="0"/>
  <pageSetup paperSize="9" orientation="portrait"/>
  <colBreaks count="1" manualBreakCount="1"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ENRAD-MAS</dc:creator>
  <cp:lastModifiedBy>Nic</cp:lastModifiedBy>
  <dcterms:created xsi:type="dcterms:W3CDTF">2019-02-12T03:41:30Z</dcterms:created>
  <dcterms:modified xsi:type="dcterms:W3CDTF">2023-11-22T01:31:44Z</dcterms:modified>
</cp:coreProperties>
</file>