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4 2023 Bldg Permits\"/>
    </mc:Choice>
  </mc:AlternateContent>
  <xr:revisionPtr revIDLastSave="0" documentId="13_ncr:1_{5F14B5F5-0870-40FB-A0FA-E12E17F29288}" xr6:coauthVersionLast="47" xr6:coauthVersionMax="47" xr10:uidLastSave="{00000000-0000-0000-0000-000000000000}"/>
  <bookViews>
    <workbookView xWindow="-120" yWindow="-120" windowWidth="29040" windowHeight="15720" tabRatio="815" activeTab="1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67" l="1"/>
  <c r="I12" i="67"/>
  <c r="J9" i="68" l="1"/>
  <c r="J51" i="67"/>
  <c r="J50" i="67"/>
  <c r="J44" i="68"/>
  <c r="J48" i="68"/>
  <c r="J54" i="68"/>
  <c r="K9" i="68"/>
  <c r="K15" i="67"/>
  <c r="J36" i="67" l="1"/>
  <c r="J29" i="67"/>
  <c r="J22" i="67"/>
  <c r="J15" i="67"/>
  <c r="J16" i="68" l="1"/>
  <c r="J17" i="68"/>
  <c r="J18" i="68"/>
  <c r="J30" i="67"/>
  <c r="J31" i="67"/>
  <c r="K11" i="68"/>
  <c r="J55" i="68" l="1"/>
  <c r="J49" i="68"/>
  <c r="J50" i="68"/>
  <c r="J17" i="67"/>
  <c r="J16" i="67"/>
  <c r="J10" i="68"/>
  <c r="J11" i="68"/>
  <c r="J10" i="67"/>
  <c r="J9" i="67"/>
  <c r="K10" i="67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J30" i="68"/>
  <c r="I27" i="68"/>
  <c r="K27" i="68" s="1"/>
  <c r="I26" i="68"/>
  <c r="K26" i="68" s="1"/>
  <c r="K25" i="68"/>
  <c r="J25" i="68"/>
  <c r="K24" i="68"/>
  <c r="J24" i="68"/>
  <c r="K23" i="68"/>
  <c r="J23" i="68"/>
  <c r="I20" i="68"/>
  <c r="K20" i="68" s="1"/>
  <c r="I19" i="68"/>
  <c r="K19" i="68" s="1"/>
  <c r="K18" i="68"/>
  <c r="K17" i="68"/>
  <c r="K16" i="68"/>
  <c r="I13" i="68"/>
  <c r="K13" i="68" s="1"/>
  <c r="I12" i="68"/>
  <c r="K12" i="68" s="1"/>
  <c r="K10" i="68"/>
  <c r="I53" i="67"/>
  <c r="K53" i="67" s="1"/>
  <c r="K52" i="67"/>
  <c r="K51" i="67"/>
  <c r="K50" i="67"/>
  <c r="I47" i="67"/>
  <c r="K47" i="67" s="1"/>
  <c r="I46" i="67"/>
  <c r="K46" i="67" s="1"/>
  <c r="K45" i="67"/>
  <c r="J45" i="67"/>
  <c r="K44" i="67"/>
  <c r="J44" i="67"/>
  <c r="K43" i="67"/>
  <c r="J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K31" i="67"/>
  <c r="K30" i="67"/>
  <c r="K29" i="67"/>
  <c r="I26" i="67"/>
  <c r="K26" i="67" s="1"/>
  <c r="I25" i="67"/>
  <c r="K25" i="67" s="1"/>
  <c r="K24" i="67"/>
  <c r="J24" i="67"/>
  <c r="K23" i="67"/>
  <c r="J23" i="67"/>
  <c r="K22" i="67"/>
  <c r="I19" i="67"/>
  <c r="K19" i="67" s="1"/>
  <c r="I18" i="67"/>
  <c r="K18" i="67" s="1"/>
  <c r="K17" i="67"/>
  <c r="K16" i="67"/>
  <c r="K12" i="67"/>
  <c r="K11" i="67"/>
  <c r="J11" i="6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<sst xmlns="http://schemas.openxmlformats.org/spreadsheetml/2006/main" count="122" uniqueCount="43">
  <si>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</si>
  <si>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</si>
  <si>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</si>
  <si>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</si>
  <si>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</si>
  <si>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</si>
  <si>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</si>
  <si>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</si>
  <si>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</si>
  <si>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</si>
  <si>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</si>
  <si>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</si>
  <si>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</si>
  <si>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</si>
  <si>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</si>
  <si>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</si>
  <si>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</si>
  <si>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</si>
  <si>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</si>
  <si>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</si>
  <si>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</si>
  <si>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</si>
  <si>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</si>
  <si>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</si>
  <si>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</si>
  <si>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</si>
  <si>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</si>
  <si>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</si>
  <si>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>Third Quarter 2023</t>
    </r>
    <r>
      <rPr>
        <b/>
        <vertAlign val="superscript"/>
        <sz val="10"/>
        <color theme="1"/>
        <rFont val="Arial Narrow"/>
        <family val="2"/>
      </rPr>
      <t>r</t>
    </r>
  </si>
  <si>
    <r>
      <t>Fourth Quarter 2023</t>
    </r>
    <r>
      <rPr>
        <b/>
        <vertAlign val="superscript"/>
        <sz val="10"/>
        <color theme="1"/>
        <rFont val="Arial Narrow"/>
        <family val="2"/>
      </rPr>
      <t>p</t>
    </r>
  </si>
  <si>
    <t>Fourth Quarter 2022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</si>
  <si>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</si>
  <si>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</si>
  <si>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</si>
  <si>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</t>
    </r>
  </si>
  <si>
    <t>Source:   Philippine Statistics Authority, Approved Building Permits</t>
  </si>
  <si>
    <t>p - preliminary</t>
  </si>
  <si>
    <t>r - revised</t>
  </si>
  <si>
    <t>Value (PhP 1,000)</t>
  </si>
  <si>
    <r>
      <t>Fourth Quarter 2022, Third Quarterr 2023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Fourth Quarter 2023</t>
    </r>
    <r>
      <rPr>
        <b/>
        <vertAlign val="superscript"/>
        <sz val="10"/>
        <color theme="1"/>
        <rFont val="Arial Narrow"/>
        <family val="2"/>
      </rPr>
      <t>p</t>
    </r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</si>
  <si>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</t>
    </r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</si>
  <si>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</si>
  <si>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t>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</si>
</sst>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  <numFmt numFmtId="172" formatCode="_(* #,##0.00_);_(* \(#,##0.00\);_(* &quot;-&quot;_);_(@_)"/>
  </numFmts>
  <fonts count="46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8" fontId="36" fillId="0" borderId="0" xfId="135" applyNumberFormat="1" applyFont="1" applyAlignment="1">
      <alignment horizontal="right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3" fontId="36" fillId="0" borderId="0" xfId="135" applyNumberFormat="1" applyFont="1"/>
    <xf numFmtId="166" fontId="36" fillId="0" borderId="0" xfId="135" applyNumberFormat="1" applyFont="1"/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11" fillId="0" borderId="0" xfId="135" applyNumberFormat="1" applyFont="1"/>
    <xf numFmtId="168" fontId="37" fillId="0" borderId="0" xfId="135" applyNumberFormat="1" applyFont="1"/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164" fontId="30" fillId="0" borderId="0" xfId="135" applyNumberFormat="1" applyFont="1"/>
    <xf numFmtId="3" fontId="40" fillId="0" borderId="0" xfId="135" applyNumberFormat="1" applyFont="1"/>
    <xf numFmtId="3" fontId="30" fillId="0" borderId="0" xfId="135" applyNumberFormat="1" applyFont="1"/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166" fontId="33" fillId="0" borderId="0" xfId="135" applyNumberFormat="1" applyFont="1"/>
    <xf numFmtId="0" fontId="11" fillId="0" borderId="10" xfId="135" applyFont="1" applyBorder="1" applyAlignment="1">
      <alignment horizontal="left"/>
    </xf>
    <xf numFmtId="164" fontId="11" fillId="0" borderId="10" xfId="135" applyNumberFormat="1" applyFont="1" applyBorder="1"/>
    <xf numFmtId="168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8" fillId="0" borderId="0" xfId="135" applyFont="1"/>
    <xf numFmtId="43" fontId="33" fillId="0" borderId="0" xfId="137" applyFont="1"/>
    <xf numFmtId="164" fontId="11" fillId="0" borderId="0" xfId="136" applyNumberFormat="1" applyFont="1"/>
    <xf numFmtId="3" fontId="36" fillId="0" borderId="0" xfId="136" applyNumberFormat="1" applyFont="1"/>
    <xf numFmtId="166" fontId="36" fillId="0" borderId="0" xfId="136" applyNumberFormat="1" applyFont="1"/>
    <xf numFmtId="164" fontId="36" fillId="0" borderId="0" xfId="136" applyNumberFormat="1" applyFont="1"/>
    <xf numFmtId="169" fontId="11" fillId="0" borderId="0" xfId="136" applyNumberFormat="1" applyFont="1"/>
    <xf numFmtId="164" fontId="11" fillId="0" borderId="0" xfId="136" applyNumberFormat="1" applyFont="1" applyAlignment="1">
      <alignment horizontal="left" vertical="center"/>
    </xf>
    <xf numFmtId="171" fontId="36" fillId="0" borderId="0" xfId="136" applyNumberFormat="1" applyFont="1"/>
    <xf numFmtId="0" fontId="38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9" fillId="0" borderId="0" xfId="135" applyFont="1" applyAlignment="1">
      <alignment horizontal="left"/>
    </xf>
    <xf numFmtId="0" fontId="39" fillId="0" borderId="0" xfId="135" applyFont="1"/>
    <xf numFmtId="167" fontId="33" fillId="0" borderId="0" xfId="135" applyNumberFormat="1" applyFont="1"/>
    <xf numFmtId="4" fontId="11" fillId="0" borderId="0" xfId="136" applyNumberFormat="1" applyFont="1"/>
    <xf numFmtId="4" fontId="11" fillId="0" borderId="0" xfId="137" applyNumberFormat="1" applyFont="1"/>
    <xf numFmtId="4" fontId="36" fillId="0" borderId="0" xfId="136" applyNumberFormat="1" applyFont="1"/>
    <xf numFmtId="4" fontId="36" fillId="0" borderId="0" xfId="137" applyNumberFormat="1" applyFont="1"/>
    <xf numFmtId="164" fontId="11" fillId="0" borderId="0" xfId="1" applyNumberFormat="1" applyFont="1"/>
    <xf numFmtId="0" fontId="33" fillId="0" borderId="0" xfId="1" applyFont="1"/>
    <xf numFmtId="3" fontId="45" fillId="0" borderId="0" xfId="1" applyNumberFormat="1" applyFont="1"/>
    <xf numFmtId="166" fontId="45" fillId="0" borderId="0" xfId="2" applyNumberFormat="1" applyFont="1"/>
    <xf numFmtId="172" fontId="33" fillId="0" borderId="0" xfId="136" applyNumberFormat="1" applyFont="1"/>
    <xf numFmtId="172" fontId="11" fillId="0" borderId="0" xfId="1" applyNumberFormat="1" applyFont="1"/>
    <xf numFmtId="3" fontId="11" fillId="0" borderId="0" xfId="136" applyNumberFormat="1" applyFont="1"/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3" fontId="12" fillId="0" borderId="12" xfId="135" applyNumberFormat="1" applyFont="1" applyBorder="1" applyAlignment="1">
      <alignment horizontal="center" vertical="center" wrapText="1"/>
    </xf>
    <xf numFmtId="0" fontId="32" fillId="0" borderId="12" xfId="135" applyFont="1" applyBorder="1"/>
    <xf numFmtId="0" fontId="32" fillId="0" borderId="13" xfId="135" applyFont="1" applyBorder="1"/>
    <xf numFmtId="0" fontId="38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zoomScaleNormal="100" workbookViewId="0">
      <selection activeCell="I20" sqref="I20"/>
    </sheetView>
  </sheetViews>
  <sheetFormatPr defaultColWidth="14.42578125" defaultRowHeight="15" customHeight="1" x14ac:dyDescent="0.2"/>
  <cols>
    <col min="1" max="1" width="2" style="2" customWidth="1"/>
    <col min="2" max="2" width="29.7109375" style="2" customWidth="1"/>
    <col min="3" max="3" width="13.140625" style="2" bestFit="1" customWidth="1"/>
    <col min="4" max="4" width="9.85546875" style="2" customWidth="1"/>
    <col min="5" max="5" width="11" style="2" customWidth="1"/>
    <col min="6" max="6" width="13.140625" style="2" bestFit="1" customWidth="1"/>
    <col min="7" max="7" width="9.85546875" style="2" customWidth="1"/>
    <col min="8" max="8" width="11" style="2" customWidth="1"/>
    <col min="9" max="9" width="13.140625" style="2" bestFit="1" customWidth="1"/>
    <col min="10" max="10" width="9.85546875" style="2" customWidth="1"/>
    <col min="11" max="11" width="11" style="2" customWidth="1"/>
    <col min="12" max="12" width="15.5703125" style="2" customWidth="1"/>
    <col min="13" max="14" width="14.140625" style="2" customWidth="1"/>
    <col min="15" max="26" width="10.28515625" style="2" customWidth="1"/>
    <col min="27" max="16384" width="14.42578125" style="2"/>
  </cols>
  <sheetData>
    <row r="1" spans="1:26" ht="15.75" customHeight="1" x14ac:dyDescent="0.2">
      <c r="A1" s="1"/>
      <c r="B1" s="77" t="s">
        <v>25</v>
      </c>
      <c r="C1" s="77"/>
      <c r="D1" s="77"/>
      <c r="E1" s="77"/>
      <c r="F1" s="77"/>
      <c r="G1" s="77"/>
      <c r="H1" s="77"/>
      <c r="I1" s="77"/>
      <c r="J1" s="77"/>
      <c r="K1" s="7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78" t="s">
        <v>39</v>
      </c>
      <c r="C2" s="78"/>
      <c r="D2" s="78"/>
      <c r="E2" s="78"/>
      <c r="F2" s="78"/>
      <c r="G2" s="78"/>
      <c r="H2" s="78"/>
      <c r="I2" s="78"/>
      <c r="J2" s="78"/>
      <c r="K2" s="78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"/>
      <c r="B4" s="6"/>
      <c r="C4" s="59"/>
      <c r="D4" s="59"/>
      <c r="E4" s="59"/>
      <c r="F4" s="59"/>
      <c r="G4" s="59"/>
      <c r="H4" s="59"/>
      <c r="I4" s="59"/>
      <c r="J4" s="59"/>
      <c r="K4" s="5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">
      <c r="A5" s="6"/>
      <c r="B5" s="79" t="s">
        <v>14</v>
      </c>
      <c r="C5" s="81" t="s">
        <v>30</v>
      </c>
      <c r="D5" s="82"/>
      <c r="E5" s="82"/>
      <c r="F5" s="81" t="s">
        <v>28</v>
      </c>
      <c r="G5" s="82"/>
      <c r="H5" s="82"/>
      <c r="I5" s="81" t="s">
        <v>29</v>
      </c>
      <c r="J5" s="82"/>
      <c r="K5" s="83"/>
      <c r="L5" s="5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0"/>
      <c r="C6" s="60" t="s">
        <v>21</v>
      </c>
      <c r="D6" s="60" t="s">
        <v>22</v>
      </c>
      <c r="E6" s="61" t="s">
        <v>23</v>
      </c>
      <c r="F6" s="60" t="s">
        <v>21</v>
      </c>
      <c r="G6" s="60" t="s">
        <v>22</v>
      </c>
      <c r="H6" s="61" t="s">
        <v>23</v>
      </c>
      <c r="I6" s="60" t="s">
        <v>21</v>
      </c>
      <c r="J6" s="60" t="s">
        <v>22</v>
      </c>
      <c r="K6" s="62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13" t="s">
        <v>1</v>
      </c>
      <c r="C9" s="51">
        <v>38909</v>
      </c>
      <c r="D9" s="14">
        <v>100</v>
      </c>
      <c r="E9" s="8">
        <v>-5.3930507938823649</v>
      </c>
      <c r="F9" s="51">
        <v>39052</v>
      </c>
      <c r="G9" s="15">
        <v>100</v>
      </c>
      <c r="H9" s="8">
        <v>-15.517577068685776</v>
      </c>
      <c r="I9" s="12">
        <v>34675</v>
      </c>
      <c r="J9" s="8">
        <f>(I9/I$9)*100</f>
        <v>100</v>
      </c>
      <c r="K9" s="8">
        <f>(I9-C9)/C9*100</f>
        <v>-10.881801125703564</v>
      </c>
      <c r="L9" s="70"/>
      <c r="M9" s="70"/>
      <c r="N9" s="70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13" t="s">
        <v>2</v>
      </c>
      <c r="C10" s="76">
        <v>9840149</v>
      </c>
      <c r="D10" s="8">
        <v>100</v>
      </c>
      <c r="E10" s="8">
        <v>14.702224594978471</v>
      </c>
      <c r="F10" s="76">
        <v>11141757</v>
      </c>
      <c r="G10" s="15">
        <v>100</v>
      </c>
      <c r="H10" s="8">
        <v>14.327818929188163</v>
      </c>
      <c r="I10" s="7">
        <v>9695136</v>
      </c>
      <c r="J10" s="8">
        <f>(I10/I$10)*100</f>
        <v>100</v>
      </c>
      <c r="K10" s="8">
        <f>(I10-C10)/C10*100</f>
        <v>-1.473687034617057</v>
      </c>
      <c r="L10" s="70"/>
      <c r="M10" s="70"/>
      <c r="N10" s="7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13" t="s">
        <v>38</v>
      </c>
      <c r="C11" s="66">
        <v>108280375.15799999</v>
      </c>
      <c r="D11" s="14">
        <v>100</v>
      </c>
      <c r="E11" s="8">
        <v>3.1266422101329514</v>
      </c>
      <c r="F11" s="66">
        <v>121161526.41499999</v>
      </c>
      <c r="G11" s="15">
        <v>100</v>
      </c>
      <c r="H11" s="8">
        <v>1.5841076948498278</v>
      </c>
      <c r="I11" s="67">
        <v>111139121.765</v>
      </c>
      <c r="J11" s="8">
        <f>(I11/I$11)*100</f>
        <v>100</v>
      </c>
      <c r="K11" s="8">
        <f>(I11-C11)/C11*100</f>
        <v>2.6401336371697988</v>
      </c>
      <c r="L11" s="70"/>
      <c r="M11" s="70"/>
      <c r="N11" s="70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B12" s="16" t="s">
        <v>31</v>
      </c>
      <c r="C12" s="74">
        <v>10113.935134518795</v>
      </c>
      <c r="D12" s="17"/>
      <c r="E12" s="8">
        <v>-12.547644976409675</v>
      </c>
      <c r="F12" s="74">
        <v>10077.759491703147</v>
      </c>
      <c r="G12" s="18"/>
      <c r="H12" s="17">
        <v>-10.586542440028015</v>
      </c>
      <c r="I12" s="50">
        <f>(I11-'NON-RESIDENTIAL'!I45-'NON-RESIDENTIAL'!I55-'NON-RESIDENTIAL'!J55)/I10*1000</f>
        <v>10683.396546259853</v>
      </c>
      <c r="J12" s="8"/>
      <c r="K12" s="8">
        <f>(I12-C12)/C12*100</f>
        <v>5.6304633574076446</v>
      </c>
      <c r="L12" s="75"/>
      <c r="M12" s="75"/>
      <c r="N12" s="7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B13" s="13"/>
      <c r="C13" s="52"/>
      <c r="D13" s="17"/>
      <c r="E13" s="8"/>
      <c r="F13" s="52"/>
      <c r="G13" s="18"/>
      <c r="H13" s="17"/>
      <c r="I13" s="18"/>
      <c r="J13" s="17"/>
      <c r="K13" s="17"/>
      <c r="L13" s="72"/>
      <c r="M13" s="71"/>
      <c r="N13" s="7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B14" s="9" t="s">
        <v>3</v>
      </c>
      <c r="C14" s="53"/>
      <c r="D14" s="17"/>
      <c r="E14" s="8"/>
      <c r="F14" s="53"/>
      <c r="G14" s="19"/>
      <c r="H14" s="17"/>
      <c r="I14" s="19"/>
      <c r="J14" s="17"/>
      <c r="K14" s="17"/>
      <c r="L14" s="73"/>
      <c r="M14" s="71"/>
      <c r="N14" s="7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13" t="s">
        <v>1</v>
      </c>
      <c r="C15" s="51">
        <v>27482</v>
      </c>
      <c r="D15" s="8">
        <v>70.631473438022056</v>
      </c>
      <c r="E15" s="8">
        <v>-8.670366554783822</v>
      </c>
      <c r="F15" s="51">
        <v>26115</v>
      </c>
      <c r="G15" s="15">
        <v>66.872375294479156</v>
      </c>
      <c r="H15" s="8">
        <v>-22.72754172091372</v>
      </c>
      <c r="I15" s="12">
        <v>23009</v>
      </c>
      <c r="J15" s="8">
        <f>(I15/I$9)*100</f>
        <v>66.356164383561648</v>
      </c>
      <c r="K15" s="8">
        <f>(I15-C15)/C15*100</f>
        <v>-16.276107997962303</v>
      </c>
      <c r="L15" s="70"/>
      <c r="M15" s="70"/>
      <c r="N15" s="70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B16" s="13" t="s">
        <v>2</v>
      </c>
      <c r="C16" s="51">
        <v>4866953</v>
      </c>
      <c r="D16" s="8">
        <v>49.460155532197739</v>
      </c>
      <c r="E16" s="8">
        <v>0.86016919472314057</v>
      </c>
      <c r="F16" s="51">
        <v>4290955</v>
      </c>
      <c r="G16" s="15">
        <v>38.512372869018776</v>
      </c>
      <c r="H16" s="8">
        <v>-17.032669671516693</v>
      </c>
      <c r="I16" s="12">
        <v>4184696</v>
      </c>
      <c r="J16" s="8">
        <f>(I16/I$10)*100</f>
        <v>43.162839592967032</v>
      </c>
      <c r="K16" s="8">
        <f>(I16-C16)/C16*100</f>
        <v>-14.018154685282557</v>
      </c>
      <c r="L16" s="70"/>
      <c r="M16" s="70"/>
      <c r="N16" s="70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13" t="s">
        <v>20</v>
      </c>
      <c r="C17" s="66">
        <v>51735321.034000002</v>
      </c>
      <c r="D17" s="8">
        <v>47.779037483485929</v>
      </c>
      <c r="E17" s="8">
        <v>-2.4511042999493426</v>
      </c>
      <c r="F17" s="66">
        <v>50416766.051999994</v>
      </c>
      <c r="G17" s="15">
        <v>41.611200802566252</v>
      </c>
      <c r="H17" s="8">
        <v>-10.444466308484413</v>
      </c>
      <c r="I17" s="67">
        <v>47342519.348999999</v>
      </c>
      <c r="J17" s="8">
        <f>(I17/I$11)*100</f>
        <v>42.597528752390353</v>
      </c>
      <c r="K17" s="8">
        <f>(I17-C17)/C17*100</f>
        <v>-8.4909141321711168</v>
      </c>
      <c r="L17" s="70"/>
      <c r="M17" s="70"/>
      <c r="N17" s="7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B18" s="21" t="s">
        <v>32</v>
      </c>
      <c r="C18" s="68">
        <v>10629.920000049311</v>
      </c>
      <c r="D18" s="17"/>
      <c r="E18" s="8">
        <v>-3.2830338488523481</v>
      </c>
      <c r="F18" s="68">
        <v>11749.544344324282</v>
      </c>
      <c r="G18" s="18"/>
      <c r="H18" s="17">
        <v>7.9407199640489301</v>
      </c>
      <c r="I18" s="69">
        <f>I17/I16*1000</f>
        <v>11313.251750903768</v>
      </c>
      <c r="J18" s="8"/>
      <c r="K18" s="8">
        <f>(I18-C18)/C18*100</f>
        <v>6.4283809365572555</v>
      </c>
      <c r="L18" s="1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1" t="s">
        <v>19</v>
      </c>
      <c r="C19" s="55">
        <v>177.09602649006624</v>
      </c>
      <c r="D19" s="24"/>
      <c r="E19" s="8">
        <v>10.435315888160039</v>
      </c>
      <c r="F19" s="55">
        <v>164.30997511008999</v>
      </c>
      <c r="G19" s="25"/>
      <c r="H19" s="17">
        <v>7.3698600720437337</v>
      </c>
      <c r="I19" s="23">
        <f>I16/I15</f>
        <v>181.87213698987352</v>
      </c>
      <c r="J19" s="17"/>
      <c r="K19" s="8">
        <f>(I19-C19)/C19*100</f>
        <v>2.6969043825922272</v>
      </c>
      <c r="L19" s="1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2">
      <c r="A20" s="6"/>
      <c r="B20" s="13"/>
      <c r="C20" s="54"/>
      <c r="D20" s="17"/>
      <c r="E20" s="8"/>
      <c r="F20" s="54"/>
      <c r="G20" s="18"/>
      <c r="H20" s="17"/>
      <c r="I20" s="22"/>
      <c r="J20" s="17"/>
      <c r="K20" s="17"/>
      <c r="L20" s="1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9" t="s">
        <v>4</v>
      </c>
      <c r="C21" s="54"/>
      <c r="D21" s="17"/>
      <c r="E21" s="8"/>
      <c r="F21" s="54"/>
      <c r="G21" s="18"/>
      <c r="H21" s="17"/>
      <c r="I21" s="22"/>
      <c r="J21" s="17"/>
      <c r="K21" s="17"/>
      <c r="L21" s="1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13" t="s">
        <v>1</v>
      </c>
      <c r="C22" s="54">
        <v>23383</v>
      </c>
      <c r="D22" s="8">
        <v>85.084782766901967</v>
      </c>
      <c r="E22" s="8">
        <v>-6.9999602274987067</v>
      </c>
      <c r="F22" s="54">
        <v>22376</v>
      </c>
      <c r="G22" s="15">
        <v>85.682557916905992</v>
      </c>
      <c r="H22" s="8">
        <v>-17.254640928925376</v>
      </c>
      <c r="I22" s="22">
        <v>19200</v>
      </c>
      <c r="J22" s="8">
        <f>(I22/I$15)*100</f>
        <v>83.445608240253804</v>
      </c>
      <c r="K22" s="8">
        <f>(I22-C22)/C22*100</f>
        <v>-17.889064705127659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3" t="s">
        <v>2</v>
      </c>
      <c r="C23" s="54">
        <v>3163283</v>
      </c>
      <c r="D23" s="8">
        <v>64.995141724195818</v>
      </c>
      <c r="E23" s="8">
        <v>1.1303979475211203</v>
      </c>
      <c r="F23" s="54">
        <v>3315590</v>
      </c>
      <c r="G23" s="15">
        <v>77.269279216398218</v>
      </c>
      <c r="H23" s="8">
        <v>-1.6900374430556</v>
      </c>
      <c r="I23" s="22">
        <v>2626661</v>
      </c>
      <c r="J23" s="8">
        <f>(I23/I$16)*100</f>
        <v>62.768263214341012</v>
      </c>
      <c r="K23" s="8">
        <f>(I23-C23)/C23*100</f>
        <v>-16.96408446541141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B24" s="13" t="s">
        <v>38</v>
      </c>
      <c r="C24" s="68">
        <v>35140829.195</v>
      </c>
      <c r="D24" s="8">
        <v>67.924250768456147</v>
      </c>
      <c r="E24" s="8">
        <v>6.8518090255957977</v>
      </c>
      <c r="F24" s="68">
        <v>38190310.542999998</v>
      </c>
      <c r="G24" s="15">
        <v>75.74922696075032</v>
      </c>
      <c r="H24" s="8">
        <v>4.0495738646006005</v>
      </c>
      <c r="I24" s="69">
        <v>30779164.357999999</v>
      </c>
      <c r="J24" s="8">
        <f>(I24/I$17)*100</f>
        <v>65.013786298743184</v>
      </c>
      <c r="K24" s="8">
        <f>(I24-C24)/C24*100</f>
        <v>-12.411957648456967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B25" s="21" t="s">
        <v>32</v>
      </c>
      <c r="C25" s="68">
        <v>11108.974187576639</v>
      </c>
      <c r="D25" s="17"/>
      <c r="E25" s="8">
        <v>5.6574592745532657</v>
      </c>
      <c r="F25" s="68">
        <v>11518.405636100964</v>
      </c>
      <c r="G25" s="18"/>
      <c r="H25" s="17">
        <v>5.838280433004547</v>
      </c>
      <c r="I25" s="69">
        <f>I24/I23*1000</f>
        <v>11717.981253766664</v>
      </c>
      <c r="J25" s="17"/>
      <c r="K25" s="8">
        <f>(I25-C25)/C25*100</f>
        <v>5.4821179337250401</v>
      </c>
      <c r="L25" s="1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21" t="s">
        <v>19</v>
      </c>
      <c r="C26" s="55">
        <v>135.28131548560921</v>
      </c>
      <c r="D26" s="24"/>
      <c r="E26" s="8">
        <v>8.7423168795502573</v>
      </c>
      <c r="F26" s="55">
        <v>148.17617089739005</v>
      </c>
      <c r="G26" s="25"/>
      <c r="H26" s="17">
        <v>18.810243451237504</v>
      </c>
      <c r="I26" s="23">
        <f>I23/I22</f>
        <v>136.80526041666667</v>
      </c>
      <c r="J26" s="17"/>
      <c r="K26" s="8">
        <f>(I26-C26)/C26*100</f>
        <v>1.1265006742335895</v>
      </c>
      <c r="L26" s="1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2">
      <c r="A27" s="6"/>
      <c r="B27" s="13"/>
      <c r="C27" s="54"/>
      <c r="D27" s="17"/>
      <c r="E27" s="8"/>
      <c r="F27" s="54"/>
      <c r="G27" s="15"/>
      <c r="H27" s="8"/>
      <c r="I27" s="22"/>
      <c r="J27" s="8"/>
      <c r="K27" s="8"/>
      <c r="L27" s="1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B28" s="9" t="s">
        <v>13</v>
      </c>
      <c r="C28" s="54"/>
      <c r="D28" s="17"/>
      <c r="E28" s="8"/>
      <c r="F28" s="54"/>
      <c r="G28" s="15"/>
      <c r="H28" s="8"/>
      <c r="I28" s="22"/>
      <c r="J28" s="8"/>
      <c r="K28" s="8"/>
      <c r="L28" s="1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B29" s="13" t="s">
        <v>1</v>
      </c>
      <c r="C29" s="54">
        <v>427</v>
      </c>
      <c r="D29" s="8">
        <v>1.553744268976057</v>
      </c>
      <c r="E29" s="8">
        <v>9.7686375321336758</v>
      </c>
      <c r="F29" s="54">
        <v>284</v>
      </c>
      <c r="G29" s="15">
        <v>1.0874976067394218</v>
      </c>
      <c r="H29" s="8">
        <v>-41.563786008230451</v>
      </c>
      <c r="I29" s="22">
        <v>289</v>
      </c>
      <c r="J29" s="8">
        <f>(I29/I$15)*100</f>
        <v>1.2560302490329871</v>
      </c>
      <c r="K29" s="8">
        <f>(I29-C29)/C29*100</f>
        <v>-32.318501170960189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B30" s="13" t="s">
        <v>2</v>
      </c>
      <c r="C30" s="54">
        <v>44102</v>
      </c>
      <c r="D30" s="8">
        <v>0.90615216543081467</v>
      </c>
      <c r="E30" s="8">
        <v>6.9606131160263871</v>
      </c>
      <c r="F30" s="54">
        <v>44124</v>
      </c>
      <c r="G30" s="15">
        <v>1.0283025573561131</v>
      </c>
      <c r="H30" s="8">
        <v>-42.89042478838239</v>
      </c>
      <c r="I30" s="22">
        <v>36218</v>
      </c>
      <c r="J30" s="8">
        <f>(I30/I$16)*100</f>
        <v>0.86548700311802806</v>
      </c>
      <c r="K30" s="8">
        <f>(I30-C30)/C30*100</f>
        <v>-17.876740283887351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B31" s="13" t="s">
        <v>38</v>
      </c>
      <c r="C31" s="68">
        <v>489096.32299999997</v>
      </c>
      <c r="D31" s="8">
        <v>0.94538182662202896</v>
      </c>
      <c r="E31" s="8">
        <v>5.8199682747143173</v>
      </c>
      <c r="F31" s="68">
        <v>547361.85800000001</v>
      </c>
      <c r="G31" s="15">
        <v>1.0856742723947217</v>
      </c>
      <c r="H31" s="8">
        <v>-34.55215023985977</v>
      </c>
      <c r="I31" s="69">
        <v>491781.26699999999</v>
      </c>
      <c r="J31" s="8">
        <f>(I31/I$17)*100</f>
        <v>1.0387729123046505</v>
      </c>
      <c r="K31" s="8">
        <f>(I31-C31)/C31*100</f>
        <v>0.54896016873142961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21" t="s">
        <v>32</v>
      </c>
      <c r="C32" s="68">
        <v>11090.116616026484</v>
      </c>
      <c r="D32" s="17"/>
      <c r="E32" s="8">
        <v>-1.0664157656564204</v>
      </c>
      <c r="F32" s="68">
        <v>12405.082449460611</v>
      </c>
      <c r="G32" s="18"/>
      <c r="H32" s="17">
        <v>14.600484275404648</v>
      </c>
      <c r="I32" s="69">
        <f>I31/I30*1000</f>
        <v>13578.366199127504</v>
      </c>
      <c r="J32" s="17"/>
      <c r="K32" s="8">
        <f>(I32-C32)/C32*100</f>
        <v>22.436640382168889</v>
      </c>
      <c r="L32" s="1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21" t="s">
        <v>19</v>
      </c>
      <c r="C33" s="55">
        <v>103.28337236533957</v>
      </c>
      <c r="D33" s="24"/>
      <c r="E33" s="8">
        <v>-2.5581299715825239</v>
      </c>
      <c r="F33" s="55">
        <v>155.36619718309859</v>
      </c>
      <c r="G33" s="25"/>
      <c r="H33" s="17">
        <v>-2.2702339688515552</v>
      </c>
      <c r="I33" s="23">
        <f>I30/I29</f>
        <v>125.32179930795847</v>
      </c>
      <c r="J33" s="17"/>
      <c r="K33" s="8">
        <f>(I33-C33)/C33*100</f>
        <v>21.337826639377511</v>
      </c>
      <c r="L33" s="18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2">
      <c r="A34" s="6"/>
      <c r="B34" s="21"/>
      <c r="C34" s="54"/>
      <c r="D34" s="17"/>
      <c r="E34" s="8"/>
      <c r="F34" s="54"/>
      <c r="G34" s="18"/>
      <c r="H34" s="17"/>
      <c r="I34" s="22"/>
      <c r="J34" s="17"/>
      <c r="K34" s="17"/>
      <c r="L34" s="1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26" t="s">
        <v>5</v>
      </c>
      <c r="C35" s="54"/>
      <c r="D35" s="17"/>
      <c r="E35" s="8"/>
      <c r="F35" s="54"/>
      <c r="G35" s="18"/>
      <c r="H35" s="17"/>
      <c r="I35" s="22"/>
      <c r="J35" s="17"/>
      <c r="K35" s="17"/>
      <c r="L35" s="18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13" t="s">
        <v>1</v>
      </c>
      <c r="C36" s="54">
        <v>3612</v>
      </c>
      <c r="D36" s="8">
        <v>13.143148242485992</v>
      </c>
      <c r="E36" s="8">
        <v>-19.840213049267643</v>
      </c>
      <c r="F36" s="54">
        <v>3394</v>
      </c>
      <c r="G36" s="15">
        <v>12.996362243921117</v>
      </c>
      <c r="H36" s="8">
        <v>-45.337413432114673</v>
      </c>
      <c r="I36" s="22">
        <v>3478</v>
      </c>
      <c r="J36" s="8">
        <f>(I36/I$15)*100</f>
        <v>15.115824242687644</v>
      </c>
      <c r="K36" s="8">
        <f>(I36-C36)/C36*100</f>
        <v>-3.709856035437431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3" t="s">
        <v>2</v>
      </c>
      <c r="C37" s="54">
        <v>1000973</v>
      </c>
      <c r="D37" s="8">
        <v>20.566728300026732</v>
      </c>
      <c r="E37" s="8">
        <v>-14.540903227128402</v>
      </c>
      <c r="F37" s="54">
        <v>812473</v>
      </c>
      <c r="G37" s="15">
        <v>18.934549535010273</v>
      </c>
      <c r="H37" s="8">
        <v>-44.69982065130462</v>
      </c>
      <c r="I37" s="22">
        <v>830528</v>
      </c>
      <c r="J37" s="8">
        <f>(I37/I$16)*100</f>
        <v>19.846794127936654</v>
      </c>
      <c r="K37" s="8">
        <f>(I37-C37)/C37*100</f>
        <v>-17.027931822336868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13" t="s">
        <v>38</v>
      </c>
      <c r="C38" s="68">
        <v>9239969.2709999997</v>
      </c>
      <c r="D38" s="8">
        <v>17.860079122593195</v>
      </c>
      <c r="E38" s="8">
        <v>-10.53140090373666</v>
      </c>
      <c r="F38" s="68">
        <v>9095019.7679999992</v>
      </c>
      <c r="G38" s="15">
        <v>18.039673069509004</v>
      </c>
      <c r="H38" s="8">
        <v>-33.362987743101819</v>
      </c>
      <c r="I38" s="69">
        <v>8947406.8780000005</v>
      </c>
      <c r="J38" s="8">
        <f>(I38/I$17)*100</f>
        <v>18.899304475204261</v>
      </c>
      <c r="K38" s="8">
        <f>(I38-C38)/C38*100</f>
        <v>-3.1662701944065721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21" t="s">
        <v>32</v>
      </c>
      <c r="C39" s="68">
        <v>9230.9875201429004</v>
      </c>
      <c r="D39" s="17"/>
      <c r="E39" s="8">
        <v>4.6917209224056755</v>
      </c>
      <c r="F39" s="68">
        <v>11194.242476980773</v>
      </c>
      <c r="G39" s="18"/>
      <c r="H39" s="17">
        <v>20.500535516744673</v>
      </c>
      <c r="I39" s="69">
        <f>I38/I37*1000</f>
        <v>10773.155002600755</v>
      </c>
      <c r="J39" s="17"/>
      <c r="K39" s="8">
        <f>(I39-C39)/C39*100</f>
        <v>16.706419319630726</v>
      </c>
      <c r="L39" s="1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21" t="s">
        <v>19</v>
      </c>
      <c r="C40" s="55">
        <v>277.12430786267993</v>
      </c>
      <c r="D40" s="24"/>
      <c r="E40" s="8">
        <v>6.6109330173198639</v>
      </c>
      <c r="F40" s="55">
        <v>239.38509133765467</v>
      </c>
      <c r="G40" s="25"/>
      <c r="H40" s="17">
        <v>1.1664153140982911</v>
      </c>
      <c r="I40" s="23">
        <f>I37/I36</f>
        <v>238.79470960322024</v>
      </c>
      <c r="J40" s="17"/>
      <c r="K40" s="8">
        <f>(I40-C40)/C40*100</f>
        <v>-13.831193140391241</v>
      </c>
      <c r="L40" s="1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2">
      <c r="A41" s="6"/>
      <c r="B41" s="21"/>
      <c r="C41" s="54"/>
      <c r="D41" s="17"/>
      <c r="E41" s="8"/>
      <c r="F41" s="54"/>
      <c r="G41" s="18"/>
      <c r="H41" s="17"/>
      <c r="I41" s="22"/>
      <c r="J41" s="17"/>
      <c r="K41" s="17"/>
      <c r="L41" s="1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26" t="s">
        <v>6</v>
      </c>
      <c r="C42" s="54"/>
      <c r="D42" s="17"/>
      <c r="E42" s="8"/>
      <c r="F42" s="54"/>
      <c r="G42" s="18"/>
      <c r="H42" s="17"/>
      <c r="I42" s="22"/>
      <c r="J42" s="17"/>
      <c r="K42" s="17"/>
      <c r="L42" s="18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13" t="s">
        <v>1</v>
      </c>
      <c r="C43" s="54">
        <v>12</v>
      </c>
      <c r="D43" s="34" t="s">
        <v>42</v>
      </c>
      <c r="E43" s="8">
        <v>-52</v>
      </c>
      <c r="F43" s="54">
        <v>7</v>
      </c>
      <c r="G43" s="34" t="s">
        <v>42</v>
      </c>
      <c r="H43" s="8">
        <v>-41.666666666666671</v>
      </c>
      <c r="I43" s="22">
        <v>18</v>
      </c>
      <c r="J43" s="8">
        <f>(I43/I$15)*100</f>
        <v>7.8230257725237951E-2</v>
      </c>
      <c r="K43" s="8">
        <f>(I43-C43)/C43*100</f>
        <v>50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13" t="s">
        <v>2</v>
      </c>
      <c r="C44" s="54">
        <v>654169</v>
      </c>
      <c r="D44" s="8">
        <v>13.441037955369611</v>
      </c>
      <c r="E44" s="8">
        <v>36.259375826666194</v>
      </c>
      <c r="F44" s="54">
        <v>113563</v>
      </c>
      <c r="G44" s="15">
        <v>2.6465670229587586</v>
      </c>
      <c r="H44" s="8">
        <v>-54.264898955321264</v>
      </c>
      <c r="I44" s="22">
        <v>688524</v>
      </c>
      <c r="J44" s="8">
        <f>(I44/I$16)*100</f>
        <v>16.453381559855242</v>
      </c>
      <c r="K44" s="8">
        <f>(I44-C44)/C44*100</f>
        <v>5.2517010130409725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13" t="s">
        <v>38</v>
      </c>
      <c r="C45" s="68">
        <v>6838810.432</v>
      </c>
      <c r="D45" s="8">
        <v>13.218842166854619</v>
      </c>
      <c r="E45" s="8">
        <v>-26.514504321411369</v>
      </c>
      <c r="F45" s="68">
        <v>2547729.6740000001</v>
      </c>
      <c r="G45" s="15">
        <v>5.0533381521779175</v>
      </c>
      <c r="H45" s="8">
        <v>-49.765224714227493</v>
      </c>
      <c r="I45" s="69">
        <v>7105382.3870000001</v>
      </c>
      <c r="J45" s="8">
        <f>(I45/I$17)*100</f>
        <v>15.008458537283326</v>
      </c>
      <c r="K45" s="8">
        <f>(I45-C45)/C45*100</f>
        <v>3.8979287063238792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21" t="s">
        <v>32</v>
      </c>
      <c r="C46" s="68">
        <v>10454.195218666737</v>
      </c>
      <c r="D46" s="17"/>
      <c r="E46" s="8">
        <v>-46.069402393220564</v>
      </c>
      <c r="F46" s="68">
        <v>22434.504847529566</v>
      </c>
      <c r="G46" s="18"/>
      <c r="H46" s="17">
        <v>9.8385575593197476</v>
      </c>
      <c r="I46" s="69">
        <f>I45/I44*1000</f>
        <v>10319.730883745518</v>
      </c>
      <c r="J46" s="17"/>
      <c r="K46" s="8">
        <f>(I46-C46)/C46*100</f>
        <v>-1.286223684450835</v>
      </c>
      <c r="L46" s="1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21" t="s">
        <v>19</v>
      </c>
      <c r="C47" s="55">
        <v>54514.083333333336</v>
      </c>
      <c r="D47" s="24"/>
      <c r="E47" s="8">
        <v>183.87369963888793</v>
      </c>
      <c r="F47" s="55">
        <v>16223.285714285714</v>
      </c>
      <c r="G47" s="25"/>
      <c r="H47" s="17">
        <v>-21.59696963769359</v>
      </c>
      <c r="I47" s="23">
        <f>I44/I43</f>
        <v>38251.333333333336</v>
      </c>
      <c r="J47" s="17"/>
      <c r="K47" s="8">
        <f>(I47-C47)/C47*100</f>
        <v>-29.832199324639351</v>
      </c>
      <c r="L47" s="18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2">
      <c r="A48" s="6"/>
      <c r="B48" s="21"/>
      <c r="C48" s="54"/>
      <c r="D48" s="17"/>
      <c r="E48" s="8"/>
      <c r="F48" s="54"/>
      <c r="G48" s="18"/>
      <c r="H48" s="17"/>
      <c r="I48" s="22"/>
      <c r="J48" s="17"/>
      <c r="K48" s="17"/>
      <c r="L48" s="1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9" t="s">
        <v>16</v>
      </c>
      <c r="C49" s="54"/>
      <c r="D49" s="17"/>
      <c r="E49" s="8"/>
      <c r="F49" s="54"/>
      <c r="G49" s="18"/>
      <c r="H49" s="17"/>
      <c r="I49" s="22"/>
      <c r="J49" s="17"/>
      <c r="K49" s="17"/>
      <c r="L49" s="1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13" t="s">
        <v>1</v>
      </c>
      <c r="C50" s="51">
        <v>48</v>
      </c>
      <c r="D50" s="8">
        <v>0.17465977730878393</v>
      </c>
      <c r="E50" s="8">
        <v>71.428571428571431</v>
      </c>
      <c r="F50" s="54">
        <v>54</v>
      </c>
      <c r="G50" s="15">
        <v>0.2067777139574957</v>
      </c>
      <c r="H50" s="8">
        <v>14.893617021276595</v>
      </c>
      <c r="I50" s="22">
        <v>24</v>
      </c>
      <c r="J50" s="8">
        <f>(I50/I$15)*100</f>
        <v>0.10430701030031728</v>
      </c>
      <c r="K50" s="8">
        <f>(I50-C50)/C50*100</f>
        <v>-50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13" t="s">
        <v>2</v>
      </c>
      <c r="C51" s="51">
        <v>4426</v>
      </c>
      <c r="D51" s="8">
        <v>9.0939854977025655E-2</v>
      </c>
      <c r="E51" s="8">
        <v>-9.8390710939091459</v>
      </c>
      <c r="F51" s="54">
        <v>5205</v>
      </c>
      <c r="G51" s="15">
        <v>0.12130166827664238</v>
      </c>
      <c r="H51" s="8">
        <v>15.666666666666668</v>
      </c>
      <c r="I51" s="22">
        <v>2765</v>
      </c>
      <c r="J51" s="8">
        <f>(I51/I$16)*100</f>
        <v>6.6074094749057039E-2</v>
      </c>
      <c r="K51" s="8">
        <f>(I51-C51)/C51*100</f>
        <v>-37.528242205151379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13" t="s">
        <v>38</v>
      </c>
      <c r="C52" s="66">
        <v>26615.812999999998</v>
      </c>
      <c r="D52" s="8">
        <v>5.1446115474007244E-2</v>
      </c>
      <c r="E52" s="8">
        <v>-48.496799768427479</v>
      </c>
      <c r="F52" s="68">
        <v>36344.209000000003</v>
      </c>
      <c r="G52" s="15">
        <v>7.2087545168038905E-2</v>
      </c>
      <c r="H52" s="8">
        <v>0.63450822283095931</v>
      </c>
      <c r="I52" s="69">
        <v>18784.458999999999</v>
      </c>
      <c r="J52" s="34" t="s">
        <v>42</v>
      </c>
      <c r="K52" s="8">
        <f>(I52-C52)/C52*100</f>
        <v>-29.423688842418606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21" t="s">
        <v>32</v>
      </c>
      <c r="C53" s="68">
        <v>6013.5140081337549</v>
      </c>
      <c r="D53" s="17"/>
      <c r="E53" s="8">
        <v>-42.876364677634548</v>
      </c>
      <c r="F53" s="68">
        <v>6982.5569644572533</v>
      </c>
      <c r="G53" s="18"/>
      <c r="H53" s="17">
        <v>-12.996102401010706</v>
      </c>
      <c r="I53" s="69">
        <f>I52/I51*1000</f>
        <v>6793.6560578661838</v>
      </c>
      <c r="J53" s="17"/>
      <c r="K53" s="8">
        <f>(I53-C53)/C53*100</f>
        <v>12.973147625119436</v>
      </c>
      <c r="L53" s="18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7"/>
      <c r="D55" s="7"/>
      <c r="E55" s="8"/>
      <c r="F55" s="6"/>
      <c r="G55" s="6"/>
      <c r="H55" s="6"/>
      <c r="I55" s="6"/>
      <c r="K55" s="58" t="s">
        <v>27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7"/>
      <c r="D56" s="7"/>
      <c r="E56" s="8"/>
      <c r="F56" s="6"/>
      <c r="G56" s="6"/>
      <c r="H56" s="6"/>
      <c r="I56" s="6"/>
      <c r="J56" s="4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2"/>
  <sheetViews>
    <sheetView tabSelected="1" topLeftCell="A25" zoomScaleNormal="100" workbookViewId="0">
      <selection activeCell="B57" sqref="B57:B63"/>
    </sheetView>
  </sheetViews>
  <sheetFormatPr defaultColWidth="14.42578125" defaultRowHeight="15" customHeight="1" x14ac:dyDescent="0.2"/>
  <cols>
    <col min="1" max="1" width="1.42578125" style="2" customWidth="1"/>
    <col min="2" max="2" width="29.5703125" style="2" customWidth="1"/>
    <col min="3" max="3" width="12.85546875" style="2" customWidth="1"/>
    <col min="4" max="4" width="9.85546875" style="2" customWidth="1"/>
    <col min="5" max="5" width="11" style="2" customWidth="1"/>
    <col min="6" max="6" width="12.140625" style="2" customWidth="1"/>
    <col min="7" max="7" width="9.85546875" style="2" customWidth="1"/>
    <col min="8" max="8" width="11" style="2" customWidth="1"/>
    <col min="9" max="9" width="12.140625" style="2" customWidth="1"/>
    <col min="10" max="10" width="10.5703125" style="2" bestFit="1" customWidth="1"/>
    <col min="11" max="11" width="11" style="2" customWidth="1"/>
    <col min="12" max="12" width="11.5703125" style="2" customWidth="1"/>
    <col min="13" max="13" width="12" style="2" customWidth="1"/>
    <col min="14" max="14" width="15.5703125" style="2" customWidth="1"/>
    <col min="15" max="26" width="10.28515625" style="2" customWidth="1"/>
    <col min="27" max="16384" width="14.42578125" style="2"/>
  </cols>
  <sheetData>
    <row r="1" spans="1:26" ht="15.75" x14ac:dyDescent="0.2">
      <c r="A1" s="27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x14ac:dyDescent="0.2">
      <c r="A2" s="27"/>
      <c r="B2" s="78"/>
      <c r="C2" s="78"/>
      <c r="D2" s="78"/>
      <c r="E2" s="78"/>
      <c r="F2" s="78"/>
      <c r="G2" s="78"/>
      <c r="H2" s="78"/>
      <c r="I2" s="78"/>
      <c r="J2" s="78"/>
      <c r="K2" s="78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4.5" customHeight="1" x14ac:dyDescent="0.25">
      <c r="A3" s="28"/>
      <c r="B3" s="29"/>
      <c r="C3" s="29"/>
      <c r="D3" s="29"/>
      <c r="E3" s="5"/>
      <c r="F3" s="29"/>
      <c r="G3" s="29"/>
      <c r="H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A4" s="30"/>
      <c r="B4" s="85"/>
      <c r="C4" s="85"/>
      <c r="D4" s="85"/>
      <c r="E4" s="85"/>
      <c r="F4" s="85"/>
      <c r="G4" s="85"/>
      <c r="H4" s="85"/>
      <c r="I4" s="85"/>
      <c r="J4" s="85"/>
      <c r="K4" s="85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6.5" customHeight="1" x14ac:dyDescent="0.2">
      <c r="A5" s="6"/>
      <c r="B5" s="79" t="s">
        <v>14</v>
      </c>
      <c r="C5" s="81" t="s">
        <v>30</v>
      </c>
      <c r="D5" s="82"/>
      <c r="E5" s="82"/>
      <c r="F5" s="81" t="s">
        <v>28</v>
      </c>
      <c r="G5" s="82"/>
      <c r="H5" s="82"/>
      <c r="I5" s="81" t="s">
        <v>29</v>
      </c>
      <c r="J5" s="82"/>
      <c r="K5" s="83"/>
      <c r="L5" s="5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80"/>
      <c r="C6" s="60" t="s">
        <v>21</v>
      </c>
      <c r="D6" s="60" t="s">
        <v>22</v>
      </c>
      <c r="E6" s="61" t="s">
        <v>23</v>
      </c>
      <c r="F6" s="60" t="s">
        <v>21</v>
      </c>
      <c r="G6" s="60" t="s">
        <v>22</v>
      </c>
      <c r="H6" s="61" t="s">
        <v>23</v>
      </c>
      <c r="I6" s="60" t="s">
        <v>21</v>
      </c>
      <c r="J6" s="60" t="s">
        <v>22</v>
      </c>
      <c r="K6" s="62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30"/>
      <c r="B8" s="9" t="s">
        <v>7</v>
      </c>
      <c r="C8" s="22"/>
      <c r="D8" s="17"/>
      <c r="E8" s="8"/>
      <c r="F8" s="19"/>
      <c r="G8" s="19"/>
      <c r="H8" s="19"/>
      <c r="I8" s="19"/>
      <c r="J8" s="19"/>
      <c r="K8" s="1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x14ac:dyDescent="0.2">
      <c r="A9" s="30"/>
      <c r="B9" s="13" t="s">
        <v>1</v>
      </c>
      <c r="C9" s="51">
        <v>7398</v>
      </c>
      <c r="D9" s="65">
        <v>19.013595826158472</v>
      </c>
      <c r="E9" s="8">
        <v>16.393958464443045</v>
      </c>
      <c r="F9" s="51">
        <v>8551</v>
      </c>
      <c r="G9" s="65">
        <v>4.9381504025132532</v>
      </c>
      <c r="H9" s="8">
        <v>6.5545171339563861</v>
      </c>
      <c r="I9" s="12">
        <v>7607</v>
      </c>
      <c r="J9" s="65">
        <f>I9/RESIDENTIAL!I9*100</f>
        <v>21.937995674116799</v>
      </c>
      <c r="K9" s="8">
        <f>(I9-C9)/C9*100</f>
        <v>2.8250878615842119</v>
      </c>
      <c r="L9" s="3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x14ac:dyDescent="0.2">
      <c r="A10" s="30"/>
      <c r="B10" s="13" t="s">
        <v>2</v>
      </c>
      <c r="C10" s="51">
        <v>4853706</v>
      </c>
      <c r="D10" s="65">
        <v>49.325533586940608</v>
      </c>
      <c r="E10" s="8">
        <v>32.601947678341844</v>
      </c>
      <c r="F10" s="51">
        <v>6754582</v>
      </c>
      <c r="G10" s="65">
        <v>16.243294056277033</v>
      </c>
      <c r="H10" s="8">
        <v>52.262563340525013</v>
      </c>
      <c r="I10" s="12">
        <v>5386685</v>
      </c>
      <c r="J10" s="65">
        <f>I10/RESIDENTIAL!I10*100</f>
        <v>55.560695590036083</v>
      </c>
      <c r="K10" s="8">
        <f>(I10-C10)/C10*100</f>
        <v>10.980866991119775</v>
      </c>
      <c r="L10" s="31"/>
      <c r="M10" s="30"/>
      <c r="N10" s="1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">
      <c r="A11" s="30"/>
      <c r="B11" s="13" t="s">
        <v>38</v>
      </c>
      <c r="C11" s="66">
        <v>47058224.816</v>
      </c>
      <c r="D11" s="65">
        <v>43.459606366651229</v>
      </c>
      <c r="E11" s="8">
        <v>3.4301758454208189</v>
      </c>
      <c r="F11" s="66">
        <v>62428948.761</v>
      </c>
      <c r="G11" s="65">
        <v>12.693782908499982</v>
      </c>
      <c r="H11" s="8">
        <v>18.553453891684214</v>
      </c>
      <c r="I11" s="67">
        <v>55214137.814000003</v>
      </c>
      <c r="J11" s="65">
        <f>I11/RESIDENTIAL!I11*100</f>
        <v>49.680199858649658</v>
      </c>
      <c r="K11" s="8">
        <f>(I11-C11)/C11*100</f>
        <v>17.33153562398503</v>
      </c>
      <c r="L11" s="31"/>
      <c r="M11" s="31"/>
      <c r="N11" s="1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x14ac:dyDescent="0.2">
      <c r="A12" s="30"/>
      <c r="B12" s="16" t="s">
        <v>33</v>
      </c>
      <c r="C12" s="66">
        <v>9623.7893770244827</v>
      </c>
      <c r="D12" s="17"/>
      <c r="E12" s="8">
        <v>-22.574967567617836</v>
      </c>
      <c r="F12" s="66">
        <v>9008.5263419705316</v>
      </c>
      <c r="G12" s="18"/>
      <c r="H12" s="17">
        <v>-23.56944422805789</v>
      </c>
      <c r="I12" s="67">
        <f>(I11-I45)/I10*1000</f>
        <v>10209.443526398889</v>
      </c>
      <c r="J12" s="18"/>
      <c r="K12" s="8">
        <f>(I12-C12)/C12*100</f>
        <v>6.085483861196896</v>
      </c>
      <c r="L12" s="32"/>
      <c r="M12" s="30"/>
      <c r="N12" s="22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x14ac:dyDescent="0.2">
      <c r="A13" s="30"/>
      <c r="B13" s="21" t="s">
        <v>19</v>
      </c>
      <c r="C13" s="55">
        <v>656.08353609083531</v>
      </c>
      <c r="D13" s="17"/>
      <c r="E13" s="8">
        <v>13.925112117266918</v>
      </c>
      <c r="F13" s="55">
        <v>789.9172026663548</v>
      </c>
      <c r="G13" s="25"/>
      <c r="H13" s="17">
        <v>42.896394668192393</v>
      </c>
      <c r="I13" s="23">
        <f>I10/I9</f>
        <v>708.12212435914284</v>
      </c>
      <c r="J13" s="25"/>
      <c r="K13" s="8">
        <f>(I13-C13)/C13*100</f>
        <v>7.9317015906801762</v>
      </c>
      <c r="L13" s="32"/>
      <c r="M13" s="30"/>
      <c r="N13" s="2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" customHeight="1" x14ac:dyDescent="0.2">
      <c r="A14" s="30"/>
      <c r="B14" s="13"/>
      <c r="C14" s="51"/>
      <c r="D14" s="17"/>
      <c r="E14" s="8"/>
      <c r="F14" s="51"/>
      <c r="G14" s="18"/>
      <c r="H14" s="17"/>
      <c r="I14" s="12"/>
      <c r="J14" s="18"/>
      <c r="K14" s="17"/>
      <c r="L14" s="3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x14ac:dyDescent="0.2">
      <c r="A15" s="30"/>
      <c r="B15" s="9" t="s">
        <v>8</v>
      </c>
      <c r="C15" s="51"/>
      <c r="D15" s="8"/>
      <c r="E15" s="8"/>
      <c r="F15" s="51"/>
      <c r="G15" s="7"/>
      <c r="H15" s="8"/>
      <c r="I15" s="12"/>
      <c r="J15" s="7"/>
      <c r="K15" s="8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x14ac:dyDescent="0.2">
      <c r="A16" s="30"/>
      <c r="B16" s="13" t="s">
        <v>1</v>
      </c>
      <c r="C16" s="54">
        <v>5204</v>
      </c>
      <c r="D16" s="8">
        <v>70.343336036766686</v>
      </c>
      <c r="E16" s="8">
        <v>24.022878932316491</v>
      </c>
      <c r="F16" s="54">
        <v>6077</v>
      </c>
      <c r="G16" s="15">
        <v>71.0677113787861</v>
      </c>
      <c r="H16" s="8">
        <v>10.250362844702467</v>
      </c>
      <c r="I16" s="20">
        <v>5201</v>
      </c>
      <c r="J16" s="15">
        <f>(I16/I$9)*100</f>
        <v>68.371237018535552</v>
      </c>
      <c r="K16" s="8">
        <f>(I16-C16)/C16*100</f>
        <v>-5.764796310530361E-2</v>
      </c>
      <c r="L16" s="31"/>
      <c r="M16" s="30"/>
      <c r="N16" s="31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x14ac:dyDescent="0.2">
      <c r="A17" s="30"/>
      <c r="B17" s="13" t="s">
        <v>2</v>
      </c>
      <c r="C17" s="54">
        <v>2476390</v>
      </c>
      <c r="D17" s="8">
        <v>51.020601577433823</v>
      </c>
      <c r="E17" s="8">
        <v>54.322403261448038</v>
      </c>
      <c r="F17" s="54">
        <v>3087306</v>
      </c>
      <c r="G17" s="15">
        <v>45.706840186409757</v>
      </c>
      <c r="H17" s="8">
        <v>51.824218062291429</v>
      </c>
      <c r="I17" s="20">
        <v>2202452</v>
      </c>
      <c r="J17" s="15">
        <f>(I17/I$10)*100</f>
        <v>40.886964803028206</v>
      </c>
      <c r="K17" s="8">
        <f>(I17-C17)/C17*100</f>
        <v>-11.061989428159539</v>
      </c>
      <c r="L17" s="3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">
      <c r="A18" s="30"/>
      <c r="B18" s="13" t="s">
        <v>38</v>
      </c>
      <c r="C18" s="68">
        <v>25071017.102000002</v>
      </c>
      <c r="D18" s="8">
        <v>53.276589161679865</v>
      </c>
      <c r="E18" s="8">
        <v>52.936047579200959</v>
      </c>
      <c r="F18" s="68">
        <v>34403749.644000001</v>
      </c>
      <c r="G18" s="15">
        <v>55.108648033958843</v>
      </c>
      <c r="H18" s="8">
        <v>64.18541781922309</v>
      </c>
      <c r="I18" s="69">
        <v>23979640.896000002</v>
      </c>
      <c r="J18" s="15">
        <f>(I18/I$11)*100</f>
        <v>43.430255085717853</v>
      </c>
      <c r="K18" s="8">
        <f>(I18-C18)/C18*100</f>
        <v>-4.3531389315391493</v>
      </c>
      <c r="L18" s="3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">
      <c r="A19" s="30"/>
      <c r="B19" s="21" t="s">
        <v>32</v>
      </c>
      <c r="C19" s="66">
        <v>10124.018067428799</v>
      </c>
      <c r="D19" s="8"/>
      <c r="E19" s="8">
        <v>-0.89835024140878028</v>
      </c>
      <c r="F19" s="66">
        <v>11143.615062452507</v>
      </c>
      <c r="G19" s="7"/>
      <c r="H19" s="8">
        <v>8.1417839095077813</v>
      </c>
      <c r="I19" s="67">
        <f>I18/I17*1000</f>
        <v>10887.7019322101</v>
      </c>
      <c r="J19" s="7"/>
      <c r="K19" s="8">
        <f>(I19-C19)/C19*100</f>
        <v>7.5432882447952316</v>
      </c>
      <c r="L19" s="3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">
      <c r="A20" s="30"/>
      <c r="B20" s="21" t="s">
        <v>19</v>
      </c>
      <c r="C20" s="55">
        <v>475.86279784780936</v>
      </c>
      <c r="D20" s="17"/>
      <c r="E20" s="8">
        <v>24.430592637401215</v>
      </c>
      <c r="F20" s="55">
        <v>508.03126542701989</v>
      </c>
      <c r="G20" s="25"/>
      <c r="H20" s="17">
        <v>37.708588112448624</v>
      </c>
      <c r="I20" s="23">
        <f>I17/I16</f>
        <v>423.46702557200541</v>
      </c>
      <c r="J20" s="25"/>
      <c r="K20" s="8">
        <f>(I20-C20)/C20*100</f>
        <v>-11.010688902930628</v>
      </c>
      <c r="L20" s="33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" customHeight="1" x14ac:dyDescent="0.2">
      <c r="A21" s="30"/>
      <c r="B21" s="13"/>
      <c r="C21" s="51"/>
      <c r="D21" s="8"/>
      <c r="E21" s="8"/>
      <c r="F21" s="51"/>
      <c r="G21" s="7"/>
      <c r="H21" s="8"/>
      <c r="I21" s="12"/>
      <c r="J21" s="7"/>
      <c r="K21" s="8"/>
      <c r="L21" s="3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2">
      <c r="A22" s="30"/>
      <c r="B22" s="9" t="s">
        <v>9</v>
      </c>
      <c r="C22" s="51"/>
      <c r="D22" s="8"/>
      <c r="E22" s="8"/>
      <c r="F22" s="51"/>
      <c r="G22" s="7"/>
      <c r="H22" s="8"/>
      <c r="I22" s="12"/>
      <c r="J22" s="7"/>
      <c r="K22" s="8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2">
      <c r="A23" s="30"/>
      <c r="B23" s="13" t="s">
        <v>1</v>
      </c>
      <c r="C23" s="54">
        <v>606</v>
      </c>
      <c r="D23" s="8">
        <v>8.1914030819140304</v>
      </c>
      <c r="E23" s="8">
        <v>11.192660550458717</v>
      </c>
      <c r="F23" s="54">
        <v>717</v>
      </c>
      <c r="G23" s="15">
        <v>8.3849842123728209</v>
      </c>
      <c r="H23" s="8">
        <v>16.775244299674267</v>
      </c>
      <c r="I23" s="22">
        <v>656</v>
      </c>
      <c r="J23" s="15">
        <f>(I23/I$9)*100</f>
        <v>8.6236361246220579</v>
      </c>
      <c r="K23" s="8">
        <f>(I23-C23)/C23*100</f>
        <v>8.2508250825082499</v>
      </c>
      <c r="L23" s="31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2">
      <c r="A24" s="30"/>
      <c r="B24" s="13" t="s">
        <v>2</v>
      </c>
      <c r="C24" s="54">
        <v>1190593</v>
      </c>
      <c r="D24" s="8">
        <v>24.529565655604191</v>
      </c>
      <c r="E24" s="8">
        <v>34.234511528271042</v>
      </c>
      <c r="F24" s="54">
        <v>2433837</v>
      </c>
      <c r="G24" s="15">
        <v>36.032385127606716</v>
      </c>
      <c r="H24" s="8">
        <v>151.64078921656306</v>
      </c>
      <c r="I24" s="22">
        <v>2052644</v>
      </c>
      <c r="J24" s="15">
        <f>(I24/I$10)*100</f>
        <v>38.105885159425512</v>
      </c>
      <c r="K24" s="8">
        <f>(I24-C24)/C24*100</f>
        <v>72.405179603777285</v>
      </c>
      <c r="L24" s="31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">
      <c r="A25" s="30"/>
      <c r="B25" s="13" t="s">
        <v>38</v>
      </c>
      <c r="C25" s="68">
        <v>9142066.7650000006</v>
      </c>
      <c r="D25" s="8">
        <v>19.427139040509786</v>
      </c>
      <c r="E25" s="8">
        <v>-38.225552342616631</v>
      </c>
      <c r="F25" s="68">
        <v>10642271.141000001</v>
      </c>
      <c r="G25" s="15">
        <v>17.047013208155022</v>
      </c>
      <c r="H25" s="8">
        <v>-31.625142490613467</v>
      </c>
      <c r="I25" s="69">
        <v>17092729.353999998</v>
      </c>
      <c r="J25" s="15">
        <f>(I25/I$11)*100</f>
        <v>30.957160667038426</v>
      </c>
      <c r="K25" s="8">
        <f>(I25-C25)/C25*100</f>
        <v>86.967890230672552</v>
      </c>
      <c r="L25" s="31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2">
      <c r="A26" s="30"/>
      <c r="B26" s="21" t="s">
        <v>32</v>
      </c>
      <c r="C26" s="66">
        <v>7678.5826600693945</v>
      </c>
      <c r="D26" s="8"/>
      <c r="E26" s="34">
        <v>-53.980204528570063</v>
      </c>
      <c r="F26" s="66">
        <v>4372.6310106223218</v>
      </c>
      <c r="G26" s="7"/>
      <c r="H26" s="34">
        <v>-72.828388544536466</v>
      </c>
      <c r="I26" s="67">
        <f>I25/I24*1000</f>
        <v>8327.176731084397</v>
      </c>
      <c r="J26" s="7"/>
      <c r="K26" s="8">
        <f>(I26-C26)/C26*100</f>
        <v>8.4467941510593967</v>
      </c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2">
      <c r="A27" s="30"/>
      <c r="B27" s="21" t="s">
        <v>19</v>
      </c>
      <c r="C27" s="55">
        <v>1964.6749174917493</v>
      </c>
      <c r="D27" s="17"/>
      <c r="E27" s="34">
        <v>20.722456737471482</v>
      </c>
      <c r="F27" s="55">
        <v>3394.4728033472802</v>
      </c>
      <c r="G27" s="25"/>
      <c r="H27" s="17">
        <v>115.49155450344453</v>
      </c>
      <c r="I27" s="23">
        <f>I24/I23</f>
        <v>3129.0304878048782</v>
      </c>
      <c r="J27" s="25"/>
      <c r="K27" s="8">
        <f>(I27-C27)/C27*100</f>
        <v>59.264540914464995</v>
      </c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" customHeight="1" x14ac:dyDescent="0.2">
      <c r="A28" s="30"/>
      <c r="B28" s="13"/>
      <c r="C28" s="51"/>
      <c r="D28" s="8"/>
      <c r="E28" s="8"/>
      <c r="F28" s="51"/>
      <c r="G28" s="7"/>
      <c r="H28" s="8"/>
      <c r="I28" s="12"/>
      <c r="J28" s="7"/>
      <c r="K28" s="8"/>
      <c r="L28" s="3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">
      <c r="A29" s="30"/>
      <c r="B29" s="9" t="s">
        <v>10</v>
      </c>
      <c r="C29" s="51"/>
      <c r="D29" s="8"/>
      <c r="E29" s="8"/>
      <c r="F29" s="51"/>
      <c r="G29" s="7"/>
      <c r="H29" s="8"/>
      <c r="I29" s="12"/>
      <c r="J29" s="7"/>
      <c r="K29" s="8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">
      <c r="A30" s="30"/>
      <c r="B30" s="13" t="s">
        <v>1</v>
      </c>
      <c r="C30" s="54">
        <v>1159</v>
      </c>
      <c r="D30" s="8">
        <v>15.66639632333063</v>
      </c>
      <c r="E30" s="8">
        <v>0</v>
      </c>
      <c r="F30" s="54">
        <v>1258</v>
      </c>
      <c r="G30" s="15">
        <v>14.7117296222664</v>
      </c>
      <c r="H30" s="8">
        <v>-1.178318931657502</v>
      </c>
      <c r="I30" s="22">
        <v>1294</v>
      </c>
      <c r="J30" s="15">
        <f>(I30/I$9)*100</f>
        <v>17.010648087288025</v>
      </c>
      <c r="K30" s="8">
        <f>(I30-C30)/C30*100</f>
        <v>11.647972389991372</v>
      </c>
      <c r="L30" s="31"/>
      <c r="M30" s="35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">
      <c r="A31" s="30"/>
      <c r="B31" s="13" t="s">
        <v>2</v>
      </c>
      <c r="C31" s="54">
        <v>1057825</v>
      </c>
      <c r="D31" s="8">
        <v>21.794171299209307</v>
      </c>
      <c r="E31" s="8">
        <v>4.6864330460082932</v>
      </c>
      <c r="F31" s="54">
        <v>1021563</v>
      </c>
      <c r="G31" s="15">
        <v>15.124000271223299</v>
      </c>
      <c r="H31" s="8">
        <v>-15.074138240634207</v>
      </c>
      <c r="I31" s="22">
        <v>971763</v>
      </c>
      <c r="J31" s="15">
        <f>(I31/I$10)*100</f>
        <v>18.040093304137887</v>
      </c>
      <c r="K31" s="8">
        <f>(I31-C31)/C31*100</f>
        <v>-8.135750242242338</v>
      </c>
      <c r="L31" s="3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2">
      <c r="A32" s="30"/>
      <c r="B32" s="13" t="s">
        <v>38</v>
      </c>
      <c r="C32" s="68">
        <v>11495664.434</v>
      </c>
      <c r="D32" s="8">
        <v>24.428597718993057</v>
      </c>
      <c r="E32" s="8">
        <v>-13.679757345159038</v>
      </c>
      <c r="F32" s="68">
        <v>14289702.853</v>
      </c>
      <c r="G32" s="15">
        <v>22.889545854289516</v>
      </c>
      <c r="H32" s="8">
        <v>-1.7270576502497839</v>
      </c>
      <c r="I32" s="69">
        <v>13049029.456</v>
      </c>
      <c r="J32" s="15">
        <f>(I32/I$11)*100</f>
        <v>23.633493109968132</v>
      </c>
      <c r="K32" s="8">
        <f>(I32-C32)/C32*100</f>
        <v>13.512616264317096</v>
      </c>
      <c r="L32" s="3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">
      <c r="A33" s="30"/>
      <c r="B33" s="21" t="s">
        <v>32</v>
      </c>
      <c r="C33" s="66">
        <v>10867.264844374069</v>
      </c>
      <c r="D33" s="8"/>
      <c r="E33" s="8">
        <v>-17.54400246218691</v>
      </c>
      <c r="F33" s="66">
        <v>13988.077928625058</v>
      </c>
      <c r="G33" s="7"/>
      <c r="H33" s="8">
        <v>15.716155613707958</v>
      </c>
      <c r="I33" s="67">
        <f>I32/I31*1000</f>
        <v>13428.201584131111</v>
      </c>
      <c r="J33" s="7"/>
      <c r="K33" s="8">
        <f>(I33-C33)/C33*100</f>
        <v>23.565605296560218</v>
      </c>
      <c r="L33" s="3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2">
      <c r="A34" s="30"/>
      <c r="B34" s="21" t="s">
        <v>19</v>
      </c>
      <c r="C34" s="55">
        <v>912.70491803278685</v>
      </c>
      <c r="D34" s="17"/>
      <c r="E34" s="8">
        <v>4.6864330460082861</v>
      </c>
      <c r="F34" s="55">
        <v>812.05325914149444</v>
      </c>
      <c r="G34" s="25"/>
      <c r="H34" s="17">
        <v>-14.061508728400121</v>
      </c>
      <c r="I34" s="23">
        <f>I31/I30</f>
        <v>750.97604327666147</v>
      </c>
      <c r="J34" s="25"/>
      <c r="K34" s="8">
        <f>(I34-C34)/C34*100</f>
        <v>-17.719733022224784</v>
      </c>
      <c r="L34" s="3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" customHeight="1" x14ac:dyDescent="0.2">
      <c r="A35" s="30"/>
      <c r="B35" s="13"/>
      <c r="C35" s="51"/>
      <c r="D35" s="8"/>
      <c r="E35" s="8"/>
      <c r="F35" s="51"/>
      <c r="G35" s="7"/>
      <c r="H35" s="8"/>
      <c r="I35" s="12"/>
      <c r="J35" s="7"/>
      <c r="K35" s="8"/>
      <c r="L35" s="33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">
      <c r="A36" s="30"/>
      <c r="B36" s="9" t="s">
        <v>11</v>
      </c>
      <c r="C36" s="51"/>
      <c r="D36" s="8"/>
      <c r="E36" s="8"/>
      <c r="F36" s="51"/>
      <c r="G36" s="7"/>
      <c r="H36" s="8"/>
      <c r="I36" s="12"/>
      <c r="J36" s="7"/>
      <c r="K36" s="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">
      <c r="A37" s="30"/>
      <c r="B37" s="13" t="s">
        <v>1</v>
      </c>
      <c r="C37" s="54">
        <v>232</v>
      </c>
      <c r="D37" s="8">
        <v>3.1359826980264938</v>
      </c>
      <c r="E37" s="8">
        <v>3.1111111111111112</v>
      </c>
      <c r="F37" s="54">
        <v>299</v>
      </c>
      <c r="G37" s="15">
        <v>3.4966670564846218</v>
      </c>
      <c r="H37" s="8">
        <v>1.3559322033898304</v>
      </c>
      <c r="I37" s="22">
        <v>248</v>
      </c>
      <c r="J37" s="15">
        <f>(I37/I$9)*100</f>
        <v>3.2601551202839487</v>
      </c>
      <c r="K37" s="8">
        <f>(I37-C37)/C37*100</f>
        <v>6.8965517241379306</v>
      </c>
      <c r="L37" s="3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">
      <c r="A38" s="30"/>
      <c r="B38" s="13" t="s">
        <v>2</v>
      </c>
      <c r="C38" s="54">
        <v>128898</v>
      </c>
      <c r="D38" s="8">
        <v>2.6556614677526822</v>
      </c>
      <c r="E38" s="8">
        <v>-18.54889669640826</v>
      </c>
      <c r="F38" s="54">
        <v>211876</v>
      </c>
      <c r="G38" s="15">
        <v>3.1367744147602323</v>
      </c>
      <c r="H38" s="8">
        <v>-8.9065832014858639</v>
      </c>
      <c r="I38" s="22">
        <v>159826</v>
      </c>
      <c r="J38" s="15">
        <f>(I38/I$10)*100</f>
        <v>2.9670567334083948</v>
      </c>
      <c r="K38" s="8">
        <f>(I38-C38)/C38*100</f>
        <v>23.9941659296498</v>
      </c>
      <c r="L38" s="3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">
      <c r="A39" s="30"/>
      <c r="B39" s="13" t="s">
        <v>38</v>
      </c>
      <c r="C39" s="68">
        <v>1002295.941</v>
      </c>
      <c r="D39" s="8">
        <v>2.1299059726945226</v>
      </c>
      <c r="E39" s="8">
        <v>27.310163087888089</v>
      </c>
      <c r="F39" s="68">
        <v>1513106.2379999999</v>
      </c>
      <c r="G39" s="15">
        <v>2.4237253197914694</v>
      </c>
      <c r="H39" s="8">
        <v>23.300694532974855</v>
      </c>
      <c r="I39" s="69">
        <v>873656.59600000002</v>
      </c>
      <c r="J39" s="15">
        <f>(I39/I$11)*100</f>
        <v>1.5823059647206466</v>
      </c>
      <c r="K39" s="8">
        <f>(I39-C39)/C39*100</f>
        <v>-12.834467320266238</v>
      </c>
      <c r="L39" s="3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">
      <c r="A40" s="30"/>
      <c r="B40" s="21" t="s">
        <v>32</v>
      </c>
      <c r="C40" s="66">
        <v>7775.884350416608</v>
      </c>
      <c r="D40" s="8"/>
      <c r="E40" s="8">
        <v>56.302564267750199</v>
      </c>
      <c r="F40" s="66">
        <v>7141.4706620853703</v>
      </c>
      <c r="G40" s="7"/>
      <c r="H40" s="8">
        <v>35.356317576382843</v>
      </c>
      <c r="I40" s="67">
        <f>I39/I38*1000</f>
        <v>5466.2983244278157</v>
      </c>
      <c r="J40" s="7"/>
      <c r="K40" s="8">
        <f>(I40-C40)/C40*100</f>
        <v>-29.701908129138417</v>
      </c>
      <c r="L40" s="3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x14ac:dyDescent="0.2">
      <c r="A41" s="30"/>
      <c r="B41" s="21" t="s">
        <v>19</v>
      </c>
      <c r="C41" s="55">
        <v>555.59482758620686</v>
      </c>
      <c r="D41" s="17"/>
      <c r="E41" s="8">
        <v>-21.006473089189047</v>
      </c>
      <c r="F41" s="55">
        <v>708.61538461538464</v>
      </c>
      <c r="G41" s="25"/>
      <c r="H41" s="17">
        <v>-10.125224228890731</v>
      </c>
      <c r="I41" s="23">
        <f>I38/I37</f>
        <v>644.45967741935488</v>
      </c>
      <c r="J41" s="25"/>
      <c r="K41" s="8">
        <f>(I41-C41)/C41*100</f>
        <v>15.99454232128531</v>
      </c>
      <c r="L41" s="3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" customHeight="1" x14ac:dyDescent="0.2">
      <c r="A42" s="30"/>
      <c r="B42" s="13"/>
      <c r="C42" s="51"/>
      <c r="D42" s="8"/>
      <c r="E42" s="8"/>
      <c r="F42" s="51"/>
      <c r="G42" s="7"/>
      <c r="H42" s="8"/>
      <c r="I42" s="12"/>
      <c r="J42" s="7"/>
      <c r="K42" s="8"/>
      <c r="L42" s="3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">
      <c r="A43" s="30"/>
      <c r="B43" s="9" t="s">
        <v>15</v>
      </c>
      <c r="C43" s="51"/>
      <c r="D43" s="8"/>
      <c r="E43" s="8"/>
      <c r="F43" s="51"/>
      <c r="G43" s="7"/>
      <c r="H43" s="8"/>
      <c r="I43" s="12"/>
      <c r="J43" s="7"/>
      <c r="K43" s="8"/>
      <c r="L43" s="3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">
      <c r="A44" s="30"/>
      <c r="B44" s="13" t="s">
        <v>1</v>
      </c>
      <c r="C44" s="54">
        <v>197</v>
      </c>
      <c r="D44" s="8">
        <v>2.6628818599621518</v>
      </c>
      <c r="E44" s="8">
        <v>-14.71861471861472</v>
      </c>
      <c r="F44" s="54">
        <v>200</v>
      </c>
      <c r="G44" s="15">
        <v>2.3389077300900478</v>
      </c>
      <c r="H44" s="8">
        <v>-39.577039274924466</v>
      </c>
      <c r="I44" s="22">
        <v>208</v>
      </c>
      <c r="J44" s="15">
        <f>(I44/I$9)*100</f>
        <v>2.7343236492704088</v>
      </c>
      <c r="K44" s="8">
        <f>(I44-C44)/C44*100</f>
        <v>5.5837563451776653</v>
      </c>
      <c r="L44" s="31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">
      <c r="A45" s="30"/>
      <c r="B45" s="13" t="s">
        <v>38</v>
      </c>
      <c r="C45" s="68">
        <v>347180.57400000002</v>
      </c>
      <c r="D45" s="8">
        <v>0.7377681061227731</v>
      </c>
      <c r="E45" s="8">
        <v>73.083699570168562</v>
      </c>
      <c r="F45" s="68">
        <v>1580118.885</v>
      </c>
      <c r="G45" s="15">
        <v>2.5310675838051537</v>
      </c>
      <c r="H45" s="8">
        <v>324.6469305605595</v>
      </c>
      <c r="I45" s="69">
        <v>219081.51199999999</v>
      </c>
      <c r="J45" s="15">
        <f>(I45/I$11)*100</f>
        <v>0.39678517255493584</v>
      </c>
      <c r="K45" s="8">
        <f>(I45-C45)/C45*100</f>
        <v>-36.896955530697412</v>
      </c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3" customHeight="1" x14ac:dyDescent="0.2">
      <c r="A46" s="30"/>
      <c r="B46" s="13"/>
      <c r="C46" s="56"/>
      <c r="D46" s="8"/>
      <c r="E46" s="8"/>
      <c r="F46" s="56"/>
      <c r="G46" s="37"/>
      <c r="H46" s="8"/>
      <c r="I46" s="36"/>
      <c r="J46" s="37"/>
      <c r="K46" s="8"/>
      <c r="L46" s="3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">
      <c r="A47" s="30"/>
      <c r="B47" s="9" t="s">
        <v>18</v>
      </c>
      <c r="C47" s="51"/>
      <c r="D47" s="8"/>
      <c r="E47" s="8"/>
      <c r="F47" s="51"/>
      <c r="G47" s="37"/>
      <c r="H47" s="8"/>
      <c r="I47" s="12"/>
      <c r="J47" s="37"/>
      <c r="K47" s="8"/>
      <c r="L47" s="35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">
      <c r="A48" s="30"/>
      <c r="B48" s="13" t="s">
        <v>1</v>
      </c>
      <c r="C48" s="54">
        <v>1183</v>
      </c>
      <c r="D48" s="15">
        <v>0.68317529250066411</v>
      </c>
      <c r="E48" s="8">
        <v>10.664172123479888</v>
      </c>
      <c r="F48" s="54">
        <v>1435</v>
      </c>
      <c r="G48" s="65">
        <v>0.82870375717536171</v>
      </c>
      <c r="H48" s="8">
        <v>8.0572289156626518</v>
      </c>
      <c r="I48" s="22">
        <v>1304</v>
      </c>
      <c r="J48" s="65">
        <f>I48/RESIDENTIAL!I9*100</f>
        <v>3.7606344628695028</v>
      </c>
      <c r="K48" s="8">
        <f>(I48-C48)/C48*100</f>
        <v>10.228233305156383</v>
      </c>
      <c r="L48" s="31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">
      <c r="A49" s="30"/>
      <c r="B49" s="13" t="s">
        <v>2</v>
      </c>
      <c r="C49" s="54">
        <v>119490</v>
      </c>
      <c r="D49" s="15">
        <v>0.28734734537008255</v>
      </c>
      <c r="E49" s="8">
        <v>28.399651841265406</v>
      </c>
      <c r="F49" s="54">
        <v>96220</v>
      </c>
      <c r="G49" s="65">
        <v>0.23138807909874751</v>
      </c>
      <c r="H49" s="8">
        <v>-29.993815708101423</v>
      </c>
      <c r="I49" s="22">
        <v>123755</v>
      </c>
      <c r="J49" s="65">
        <f>I49/RESIDENTIAL!I10*100</f>
        <v>1.2764648169968942</v>
      </c>
      <c r="K49" s="8">
        <f>(I49-C49)/C49*100</f>
        <v>3.5693363461377516</v>
      </c>
      <c r="L49" s="31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">
      <c r="A50" s="30"/>
      <c r="B50" s="13" t="s">
        <v>38</v>
      </c>
      <c r="C50" s="68">
        <v>1076263.4240000001</v>
      </c>
      <c r="D50" s="15">
        <v>0.21883844799176835</v>
      </c>
      <c r="E50" s="8">
        <v>21.887171167009932</v>
      </c>
      <c r="F50" s="68">
        <v>1018351.433</v>
      </c>
      <c r="G50" s="65">
        <v>0.20706310568435077</v>
      </c>
      <c r="H50" s="8">
        <v>-18.994556698007212</v>
      </c>
      <c r="I50" s="69">
        <v>1239413.4140000001</v>
      </c>
      <c r="J50" s="65">
        <f>I50/RESIDENTIAL!I11*100</f>
        <v>1.1151909375536535</v>
      </c>
      <c r="K50" s="8">
        <f>(I50-C50)/C50*100</f>
        <v>15.158927299939535</v>
      </c>
      <c r="L50" s="3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">
      <c r="A51" s="30"/>
      <c r="B51" s="21" t="s">
        <v>32</v>
      </c>
      <c r="C51" s="66">
        <v>9007.1422211063709</v>
      </c>
      <c r="D51" s="37"/>
      <c r="E51" s="8">
        <v>-5.0720392001580672</v>
      </c>
      <c r="F51" s="66">
        <v>10583.573404697567</v>
      </c>
      <c r="G51" s="40"/>
      <c r="H51" s="8">
        <v>15.711839063005584</v>
      </c>
      <c r="I51" s="67">
        <f>I50/I49*1000</f>
        <v>10015.057282534039</v>
      </c>
      <c r="J51" s="37"/>
      <c r="K51" s="8">
        <f>(I51-C51)/C51*100</f>
        <v>11.19017593688959</v>
      </c>
      <c r="L51" s="33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3" customHeight="1" x14ac:dyDescent="0.2">
      <c r="A52" s="30"/>
      <c r="B52" s="6"/>
      <c r="C52" s="51"/>
      <c r="D52" s="37"/>
      <c r="E52" s="8"/>
      <c r="F52" s="51"/>
      <c r="G52" s="40"/>
      <c r="H52" s="8"/>
      <c r="I52" s="12"/>
      <c r="J52" s="37"/>
      <c r="K52" s="8"/>
      <c r="L52" s="33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">
      <c r="A53" s="30"/>
      <c r="B53" s="9" t="s">
        <v>17</v>
      </c>
      <c r="C53" s="51"/>
      <c r="D53" s="37"/>
      <c r="E53" s="8"/>
      <c r="F53" s="51"/>
      <c r="G53" s="40"/>
      <c r="H53" s="8"/>
      <c r="I53" s="12"/>
      <c r="J53" s="37"/>
      <c r="K53" s="8"/>
      <c r="L53" s="3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">
      <c r="A54" s="30"/>
      <c r="B54" s="13" t="s">
        <v>1</v>
      </c>
      <c r="C54" s="54">
        <v>2846</v>
      </c>
      <c r="D54" s="15">
        <v>1.643547660572181</v>
      </c>
      <c r="E54" s="8">
        <v>-21.185267238991969</v>
      </c>
      <c r="F54" s="57">
        <v>2951</v>
      </c>
      <c r="G54" s="65">
        <v>1.7041845208533049</v>
      </c>
      <c r="H54" s="8">
        <v>-4.0637191157347203</v>
      </c>
      <c r="I54" s="20">
        <v>2755</v>
      </c>
      <c r="J54" s="65">
        <f>I54/RESIDENTIAL!I9*100</f>
        <v>7.9452054794520555</v>
      </c>
      <c r="K54" s="8">
        <f>(I54-C54)/C54*100</f>
        <v>-3.197470133520731</v>
      </c>
      <c r="L54" s="31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">
      <c r="A55" s="30"/>
      <c r="B55" s="13" t="s">
        <v>38</v>
      </c>
      <c r="C55" s="68">
        <v>8410565.8839999996</v>
      </c>
      <c r="D55" s="15">
        <v>1.710134474278181</v>
      </c>
      <c r="E55" s="8">
        <v>50.682939223818011</v>
      </c>
      <c r="F55" s="68">
        <v>7297460.1689999998</v>
      </c>
      <c r="G55" s="65">
        <v>1.4838048214353396</v>
      </c>
      <c r="H55" s="8">
        <v>-19.449047869866089</v>
      </c>
      <c r="I55" s="69">
        <v>7343051.1880000001</v>
      </c>
      <c r="J55" s="65">
        <f>I55/RESIDENTIAL!I11*100</f>
        <v>6.607080451406337</v>
      </c>
      <c r="K55" s="8">
        <f>(I55-C55)/C55*100</f>
        <v>-12.692543055049441</v>
      </c>
      <c r="L55" s="39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3" customHeight="1" x14ac:dyDescent="0.2">
      <c r="A56" s="30"/>
      <c r="B56" s="41"/>
      <c r="C56" s="42"/>
      <c r="D56" s="42"/>
      <c r="E56" s="43"/>
      <c r="F56" s="44"/>
      <c r="G56" s="44"/>
      <c r="H56" s="44"/>
      <c r="I56" s="44"/>
      <c r="J56" s="44"/>
      <c r="K56" s="44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">
      <c r="A57" s="30"/>
      <c r="B57" s="64" t="s">
        <v>36</v>
      </c>
      <c r="C57" s="7"/>
      <c r="D57" s="7"/>
      <c r="E57" s="8"/>
      <c r="F57" s="6"/>
      <c r="G57" s="6"/>
      <c r="H57" s="6"/>
      <c r="I57" s="6"/>
      <c r="J57" s="6"/>
      <c r="K57" s="6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">
      <c r="A58" s="30"/>
      <c r="B58" s="64" t="s">
        <v>37</v>
      </c>
      <c r="C58" s="7"/>
      <c r="D58" s="7"/>
      <c r="E58" s="8"/>
      <c r="F58" s="6"/>
      <c r="G58" s="6"/>
      <c r="H58" s="6"/>
      <c r="I58" s="6"/>
      <c r="J58" s="6"/>
      <c r="K58" s="6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">
      <c r="A59" s="30"/>
      <c r="B59" s="63" t="s">
        <v>40</v>
      </c>
      <c r="C59" s="7"/>
      <c r="D59" s="7"/>
      <c r="E59" s="8"/>
      <c r="F59" s="6"/>
      <c r="G59" s="6"/>
      <c r="H59" s="6"/>
      <c r="I59" s="6"/>
      <c r="J59" s="6"/>
      <c r="K59" s="6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">
      <c r="A60" s="45"/>
      <c r="B60" s="63" t="s">
        <v>41</v>
      </c>
      <c r="C60" s="12"/>
      <c r="D60" s="12"/>
      <c r="E60" s="8"/>
      <c r="F60" s="7"/>
      <c r="G60" s="7"/>
      <c r="H60" s="7"/>
      <c r="I60" s="7"/>
      <c r="J60" s="7"/>
      <c r="K60" s="7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5.75" customHeight="1" x14ac:dyDescent="0.2">
      <c r="A61" s="30"/>
      <c r="B61" s="63" t="s">
        <v>34</v>
      </c>
      <c r="C61" s="7"/>
      <c r="D61" s="7"/>
      <c r="E61" s="8"/>
      <c r="F61" s="6"/>
      <c r="G61" s="6"/>
      <c r="H61" s="6"/>
      <c r="I61" s="6"/>
      <c r="J61" s="6"/>
      <c r="K61" s="6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">
      <c r="A62" s="45"/>
      <c r="B62" s="64" t="s">
        <v>24</v>
      </c>
      <c r="C62" s="7"/>
      <c r="D62" s="7"/>
      <c r="E62" s="8"/>
      <c r="F62" s="7"/>
      <c r="G62" s="7"/>
      <c r="H62" s="7"/>
      <c r="I62" s="46"/>
      <c r="J62" s="7"/>
      <c r="K62" s="7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5.75" customHeight="1" x14ac:dyDescent="0.2">
      <c r="A63" s="45"/>
      <c r="B63" s="64" t="s">
        <v>35</v>
      </c>
      <c r="C63" s="7"/>
      <c r="D63" s="7"/>
      <c r="E63" s="8"/>
      <c r="F63" s="6"/>
      <c r="G63" s="6"/>
      <c r="H63" s="6"/>
      <c r="I63" s="6"/>
      <c r="J63" s="6"/>
      <c r="K63" s="6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5.75" customHeight="1" x14ac:dyDescent="0.2">
      <c r="A64" s="45"/>
      <c r="B64" s="47"/>
      <c r="C64" s="7"/>
      <c r="D64" s="7"/>
      <c r="E64" s="8"/>
      <c r="F64" s="6"/>
      <c r="G64" s="6"/>
      <c r="H64" s="6"/>
      <c r="I64" s="6"/>
      <c r="J64" s="6"/>
      <c r="K64" s="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5.75" customHeight="1" x14ac:dyDescent="0.2">
      <c r="A65" s="45"/>
      <c r="B65" s="47"/>
      <c r="C65" s="7"/>
      <c r="D65" s="7"/>
      <c r="E65" s="8"/>
      <c r="F65" s="6"/>
      <c r="G65" s="6"/>
      <c r="H65" s="6"/>
      <c r="I65" s="6"/>
      <c r="J65" s="6"/>
      <c r="K65" s="6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5.75" customHeight="1" x14ac:dyDescent="0.2">
      <c r="A66" s="45"/>
      <c r="B66" s="48"/>
      <c r="C66" s="7"/>
      <c r="D66" s="7"/>
      <c r="E66" s="8"/>
      <c r="F66" s="6"/>
      <c r="G66" s="6"/>
      <c r="H66" s="6"/>
      <c r="I66" s="6"/>
      <c r="J66" s="6"/>
      <c r="K66" s="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5.75" customHeight="1" x14ac:dyDescent="0.2">
      <c r="A67" s="30"/>
      <c r="B67" s="6"/>
      <c r="C67" s="7"/>
      <c r="D67" s="7"/>
      <c r="E67" s="8"/>
      <c r="F67" s="6"/>
      <c r="G67" s="6"/>
      <c r="H67" s="6"/>
      <c r="I67" s="6"/>
      <c r="J67" s="6"/>
      <c r="K67" s="6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">
      <c r="A68" s="30"/>
      <c r="B68" s="6"/>
      <c r="C68" s="7"/>
      <c r="D68" s="7"/>
      <c r="E68" s="8"/>
      <c r="F68" s="6"/>
      <c r="G68" s="6"/>
      <c r="H68" s="6"/>
      <c r="I68" s="6"/>
      <c r="J68" s="6"/>
      <c r="K68" s="6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">
      <c r="A69" s="30"/>
      <c r="B69" s="6"/>
      <c r="C69" s="7"/>
      <c r="D69" s="7"/>
      <c r="E69" s="8"/>
      <c r="F69" s="6"/>
      <c r="G69" s="6"/>
      <c r="H69" s="6"/>
      <c r="I69" s="6"/>
      <c r="J69" s="6"/>
      <c r="K69" s="6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">
      <c r="A70" s="30"/>
      <c r="B70" s="6"/>
      <c r="C70" s="7"/>
      <c r="D70" s="7"/>
      <c r="E70" s="8"/>
      <c r="F70" s="6"/>
      <c r="G70" s="6"/>
      <c r="H70" s="6"/>
      <c r="I70" s="6"/>
      <c r="J70" s="6"/>
      <c r="K70" s="6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">
      <c r="A71" s="30"/>
      <c r="B71" s="6"/>
      <c r="C71" s="7"/>
      <c r="D71" s="7"/>
      <c r="E71" s="8"/>
      <c r="F71" s="6"/>
      <c r="G71" s="6"/>
      <c r="H71" s="6"/>
      <c r="I71" s="6"/>
      <c r="J71" s="6"/>
      <c r="K71" s="6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">
      <c r="A72" s="30"/>
      <c r="B72" s="6"/>
      <c r="C72" s="7"/>
      <c r="D72" s="7"/>
      <c r="E72" s="8"/>
      <c r="F72" s="6"/>
      <c r="G72" s="6"/>
      <c r="H72" s="6"/>
      <c r="I72" s="6"/>
      <c r="J72" s="6"/>
      <c r="K72" s="6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">
      <c r="A73" s="30"/>
      <c r="B73" s="6"/>
      <c r="C73" s="7"/>
      <c r="D73" s="7"/>
      <c r="E73" s="8"/>
      <c r="F73" s="6"/>
      <c r="G73" s="6"/>
      <c r="H73" s="6"/>
      <c r="I73" s="6"/>
      <c r="J73" s="6"/>
      <c r="K73" s="6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">
      <c r="A74" s="30"/>
      <c r="B74" s="6"/>
      <c r="C74" s="7"/>
      <c r="D74" s="7"/>
      <c r="E74" s="8"/>
      <c r="F74" s="6"/>
      <c r="G74" s="6"/>
      <c r="H74" s="6"/>
      <c r="I74" s="6"/>
      <c r="J74" s="6"/>
      <c r="K74" s="6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">
      <c r="A75" s="30"/>
      <c r="B75" s="6"/>
      <c r="C75" s="7"/>
      <c r="D75" s="7"/>
      <c r="E75" s="8"/>
      <c r="F75" s="6"/>
      <c r="G75" s="6"/>
      <c r="H75" s="6"/>
      <c r="I75" s="6"/>
      <c r="J75" s="6"/>
      <c r="K75" s="6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">
      <c r="A76" s="30"/>
      <c r="B76" s="6"/>
      <c r="C76" s="7"/>
      <c r="D76" s="7"/>
      <c r="E76" s="8"/>
      <c r="F76" s="6"/>
      <c r="G76" s="6"/>
      <c r="H76" s="6"/>
      <c r="I76" s="6"/>
      <c r="J76" s="6"/>
      <c r="K76" s="6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">
      <c r="A77" s="30"/>
      <c r="B77" s="6"/>
      <c r="C77" s="7"/>
      <c r="D77" s="7"/>
      <c r="E77" s="8"/>
      <c r="F77" s="6"/>
      <c r="G77" s="6"/>
      <c r="H77" s="6"/>
      <c r="I77" s="6"/>
      <c r="J77" s="6"/>
      <c r="K77" s="6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">
      <c r="A78" s="30"/>
      <c r="B78" s="6"/>
      <c r="C78" s="7"/>
      <c r="D78" s="7"/>
      <c r="E78" s="8"/>
      <c r="F78" s="6"/>
      <c r="G78" s="6"/>
      <c r="H78" s="6"/>
      <c r="I78" s="6"/>
      <c r="J78" s="6"/>
      <c r="K78" s="6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">
      <c r="A79" s="30"/>
      <c r="B79" s="6"/>
      <c r="C79" s="7"/>
      <c r="D79" s="7"/>
      <c r="E79" s="8"/>
      <c r="F79" s="6"/>
      <c r="G79" s="6"/>
      <c r="H79" s="6"/>
      <c r="I79" s="6"/>
      <c r="J79" s="6"/>
      <c r="K79" s="6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">
      <c r="A80" s="30"/>
      <c r="B80" s="6"/>
      <c r="C80" s="7"/>
      <c r="D80" s="7"/>
      <c r="E80" s="8"/>
      <c r="F80" s="6"/>
      <c r="G80" s="6"/>
      <c r="H80" s="6"/>
      <c r="I80" s="6"/>
      <c r="J80" s="6"/>
      <c r="K80" s="6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">
      <c r="A81" s="30"/>
      <c r="B81" s="6"/>
      <c r="C81" s="7"/>
      <c r="D81" s="7"/>
      <c r="E81" s="8"/>
      <c r="F81" s="6"/>
      <c r="G81" s="6"/>
      <c r="H81" s="6"/>
      <c r="I81" s="6"/>
      <c r="J81" s="6"/>
      <c r="K81" s="6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">
      <c r="A82" s="30"/>
      <c r="B82" s="6"/>
      <c r="C82" s="7"/>
      <c r="D82" s="7"/>
      <c r="E82" s="8"/>
      <c r="F82" s="6"/>
      <c r="G82" s="6"/>
      <c r="H82" s="6"/>
      <c r="I82" s="6"/>
      <c r="J82" s="6"/>
      <c r="K82" s="6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">
      <c r="A83" s="30"/>
      <c r="B83" s="6"/>
      <c r="C83" s="7"/>
      <c r="D83" s="7"/>
      <c r="E83" s="8"/>
      <c r="F83" s="6"/>
      <c r="G83" s="6"/>
      <c r="H83" s="6"/>
      <c r="I83" s="6"/>
      <c r="J83" s="6"/>
      <c r="K83" s="6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">
      <c r="A84" s="30"/>
      <c r="B84" s="6"/>
      <c r="C84" s="7"/>
      <c r="D84" s="7"/>
      <c r="E84" s="8"/>
      <c r="F84" s="6"/>
      <c r="G84" s="6"/>
      <c r="H84" s="6"/>
      <c r="I84" s="6"/>
      <c r="J84" s="6"/>
      <c r="K84" s="6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">
      <c r="A85" s="30"/>
      <c r="B85" s="6"/>
      <c r="C85" s="7"/>
      <c r="D85" s="7"/>
      <c r="E85" s="8"/>
      <c r="F85" s="6"/>
      <c r="G85" s="6"/>
      <c r="H85" s="6"/>
      <c r="I85" s="6"/>
      <c r="J85" s="6"/>
      <c r="K85" s="6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">
      <c r="A86" s="30"/>
      <c r="B86" s="6"/>
      <c r="C86" s="7"/>
      <c r="D86" s="7"/>
      <c r="E86" s="8"/>
      <c r="F86" s="6"/>
      <c r="G86" s="6"/>
      <c r="H86" s="6"/>
      <c r="I86" s="6"/>
      <c r="J86" s="6"/>
      <c r="K86" s="6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">
      <c r="A87" s="30"/>
      <c r="B87" s="6"/>
      <c r="C87" s="7"/>
      <c r="D87" s="7"/>
      <c r="E87" s="8"/>
      <c r="F87" s="6"/>
      <c r="G87" s="6"/>
      <c r="H87" s="6"/>
      <c r="I87" s="6"/>
      <c r="J87" s="6"/>
      <c r="K87" s="6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">
      <c r="A88" s="30"/>
      <c r="B88" s="6"/>
      <c r="C88" s="7"/>
      <c r="D88" s="7"/>
      <c r="E88" s="8"/>
      <c r="F88" s="6"/>
      <c r="G88" s="6"/>
      <c r="H88" s="6"/>
      <c r="I88" s="6"/>
      <c r="J88" s="6"/>
      <c r="K88" s="6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">
      <c r="A89" s="30"/>
      <c r="B89" s="6"/>
      <c r="C89" s="7"/>
      <c r="D89" s="7"/>
      <c r="E89" s="8"/>
      <c r="F89" s="6"/>
      <c r="G89" s="6"/>
      <c r="H89" s="6"/>
      <c r="I89" s="6"/>
      <c r="J89" s="6"/>
      <c r="K89" s="6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">
      <c r="A90" s="30"/>
      <c r="B90" s="6"/>
      <c r="C90" s="7"/>
      <c r="D90" s="7"/>
      <c r="E90" s="8"/>
      <c r="F90" s="6"/>
      <c r="G90" s="6"/>
      <c r="H90" s="6"/>
      <c r="I90" s="6"/>
      <c r="J90" s="6"/>
      <c r="K90" s="6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">
      <c r="A91" s="30"/>
      <c r="B91" s="6"/>
      <c r="C91" s="7"/>
      <c r="D91" s="7"/>
      <c r="E91" s="8"/>
      <c r="F91" s="6"/>
      <c r="G91" s="6"/>
      <c r="H91" s="6"/>
      <c r="I91" s="6"/>
      <c r="J91" s="6"/>
      <c r="K91" s="6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">
      <c r="A92" s="30"/>
      <c r="B92" s="6"/>
      <c r="C92" s="7"/>
      <c r="D92" s="7"/>
      <c r="E92" s="8"/>
      <c r="F92" s="6"/>
      <c r="G92" s="6"/>
      <c r="H92" s="6"/>
      <c r="I92" s="6"/>
      <c r="J92" s="6"/>
      <c r="K92" s="6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">
      <c r="A93" s="30"/>
      <c r="B93" s="6"/>
      <c r="C93" s="7"/>
      <c r="D93" s="7"/>
      <c r="E93" s="8"/>
      <c r="F93" s="6"/>
      <c r="G93" s="6"/>
      <c r="H93" s="6"/>
      <c r="I93" s="6"/>
      <c r="J93" s="6"/>
      <c r="K93" s="6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">
      <c r="A94" s="30"/>
      <c r="B94" s="6"/>
      <c r="C94" s="7"/>
      <c r="D94" s="7"/>
      <c r="E94" s="8"/>
      <c r="F94" s="6"/>
      <c r="G94" s="6"/>
      <c r="H94" s="6"/>
      <c r="I94" s="6"/>
      <c r="J94" s="6"/>
      <c r="K94" s="6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">
      <c r="A95" s="30"/>
      <c r="B95" s="6"/>
      <c r="C95" s="7"/>
      <c r="D95" s="7"/>
      <c r="E95" s="8"/>
      <c r="F95" s="6"/>
      <c r="G95" s="6"/>
      <c r="H95" s="6"/>
      <c r="I95" s="6"/>
      <c r="J95" s="6"/>
      <c r="K95" s="6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">
      <c r="A96" s="30"/>
      <c r="B96" s="6"/>
      <c r="C96" s="7"/>
      <c r="D96" s="7"/>
      <c r="E96" s="8"/>
      <c r="F96" s="6"/>
      <c r="G96" s="6"/>
      <c r="H96" s="6"/>
      <c r="I96" s="6"/>
      <c r="J96" s="6"/>
      <c r="K96" s="6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">
      <c r="A97" s="30"/>
      <c r="B97" s="6"/>
      <c r="C97" s="7"/>
      <c r="D97" s="7"/>
      <c r="E97" s="8"/>
      <c r="F97" s="6"/>
      <c r="G97" s="6"/>
      <c r="H97" s="6"/>
      <c r="I97" s="6"/>
      <c r="J97" s="6"/>
      <c r="K97" s="6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">
      <c r="A98" s="30"/>
      <c r="B98" s="6"/>
      <c r="C98" s="7"/>
      <c r="D98" s="7"/>
      <c r="E98" s="8"/>
      <c r="F98" s="6"/>
      <c r="G98" s="6"/>
      <c r="H98" s="6"/>
      <c r="I98" s="6"/>
      <c r="J98" s="6"/>
      <c r="K98" s="6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">
      <c r="A99" s="30"/>
      <c r="B99" s="6"/>
      <c r="C99" s="7"/>
      <c r="D99" s="7"/>
      <c r="E99" s="8"/>
      <c r="F99" s="6"/>
      <c r="G99" s="6"/>
      <c r="H99" s="6"/>
      <c r="I99" s="6"/>
      <c r="J99" s="6"/>
      <c r="K99" s="6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">
      <c r="A100" s="30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">
      <c r="A101" s="30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">
      <c r="A102" s="30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">
      <c r="A103" s="30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">
      <c r="A104" s="30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">
      <c r="A105" s="30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">
      <c r="A106" s="30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">
      <c r="A107" s="30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">
      <c r="A108" s="30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">
      <c r="A109" s="30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">
      <c r="A110" s="30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">
      <c r="A111" s="30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">
      <c r="A112" s="30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">
      <c r="A113" s="30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">
      <c r="A114" s="30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">
      <c r="A115" s="30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">
      <c r="A116" s="30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">
      <c r="A117" s="30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">
      <c r="A118" s="30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">
      <c r="A119" s="30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">
      <c r="A120" s="30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">
      <c r="A121" s="30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">
      <c r="A122" s="30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">
      <c r="A123" s="30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">
      <c r="A124" s="30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">
      <c r="A125" s="30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">
      <c r="A126" s="30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">
      <c r="A127" s="30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">
      <c r="A128" s="30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">
      <c r="A129" s="30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">
      <c r="A130" s="30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">
      <c r="A131" s="30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">
      <c r="A132" s="30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">
      <c r="A133" s="30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">
      <c r="A134" s="30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">
      <c r="A135" s="30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">
      <c r="A136" s="30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">
      <c r="A137" s="30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">
      <c r="A138" s="30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">
      <c r="A139" s="30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">
      <c r="A140" s="30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">
      <c r="A141" s="30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">
      <c r="A142" s="30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">
      <c r="A143" s="30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">
      <c r="A144" s="30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">
      <c r="A145" s="30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">
      <c r="A146" s="30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">
      <c r="A147" s="30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">
      <c r="A148" s="30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">
      <c r="A149" s="30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">
      <c r="A150" s="30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">
      <c r="A151" s="30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">
      <c r="A152" s="30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">
      <c r="A153" s="30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">
      <c r="A154" s="30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">
      <c r="A155" s="30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">
      <c r="A156" s="30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">
      <c r="A157" s="30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">
      <c r="A158" s="30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">
      <c r="A159" s="30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">
      <c r="A160" s="30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">
      <c r="A161" s="30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">
      <c r="A162" s="30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">
      <c r="A163" s="30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">
      <c r="A164" s="30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">
      <c r="A165" s="30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">
      <c r="A166" s="30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">
      <c r="A167" s="30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">
      <c r="A168" s="30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">
      <c r="A169" s="30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">
      <c r="A170" s="30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">
      <c r="A171" s="30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">
      <c r="A172" s="30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">
      <c r="A173" s="30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">
      <c r="A174" s="30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">
      <c r="A175" s="30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">
      <c r="A176" s="30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">
      <c r="A177" s="30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">
      <c r="A178" s="30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">
      <c r="A179" s="30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">
      <c r="A180" s="30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">
      <c r="A181" s="30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">
      <c r="A182" s="30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">
      <c r="A183" s="30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">
      <c r="A184" s="30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">
      <c r="A185" s="30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">
      <c r="A186" s="30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">
      <c r="A187" s="30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">
      <c r="A188" s="30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">
      <c r="A189" s="30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">
      <c r="A190" s="30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">
      <c r="A191" s="30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">
      <c r="A192" s="30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">
      <c r="A193" s="30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">
      <c r="A194" s="30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">
      <c r="A195" s="30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">
      <c r="A196" s="30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">
      <c r="A197" s="30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">
      <c r="A198" s="30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">
      <c r="A199" s="30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">
      <c r="A200" s="30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">
      <c r="A201" s="30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">
      <c r="A202" s="30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">
      <c r="A203" s="30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">
      <c r="A204" s="30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">
      <c r="A205" s="30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">
      <c r="A206" s="30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">
      <c r="A207" s="30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">
      <c r="A208" s="30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">
      <c r="A209" s="30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">
      <c r="A210" s="30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">
      <c r="A211" s="30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">
      <c r="A212" s="30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">
      <c r="A213" s="30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">
      <c r="A214" s="30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">
      <c r="A215" s="30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">
      <c r="A216" s="30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">
      <c r="A217" s="30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">
      <c r="A218" s="30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">
      <c r="A219" s="30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">
      <c r="A220" s="30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">
      <c r="A221" s="30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">
      <c r="A222" s="30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">
      <c r="A223" s="30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">
      <c r="A224" s="30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">
      <c r="A225" s="30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">
      <c r="A226" s="30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">
      <c r="A227" s="30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">
      <c r="A228" s="30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">
      <c r="A229" s="30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">
      <c r="A230" s="30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">
      <c r="A231" s="30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">
      <c r="A232" s="30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">
      <c r="A233" s="30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">
      <c r="A234" s="30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">
      <c r="A235" s="30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">
      <c r="A236" s="30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">
      <c r="A237" s="30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">
      <c r="A238" s="30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">
      <c r="A239" s="30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">
      <c r="A240" s="30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">
      <c r="A241" s="30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">
      <c r="A242" s="30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">
      <c r="A243" s="30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">
      <c r="A244" s="30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">
      <c r="A245" s="30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">
      <c r="A246" s="30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">
      <c r="A247" s="30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">
      <c r="A248" s="30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">
      <c r="A249" s="30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">
      <c r="A250" s="30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">
      <c r="A251" s="30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">
      <c r="A252" s="30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">
      <c r="A253" s="30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">
      <c r="A254" s="30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">
      <c r="A255" s="30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">
      <c r="A256" s="30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">
      <c r="A257" s="30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">
      <c r="A258" s="30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">
      <c r="A259" s="30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">
      <c r="A260" s="30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">
      <c r="A261" s="30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">
      <c r="A262" s="30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">
      <c r="A263" s="30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">
      <c r="A264" s="30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">
      <c r="A265" s="30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">
      <c r="A266" s="30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">
      <c r="A267" s="30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">
      <c r="A268" s="30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">
      <c r="A269" s="30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">
      <c r="A270" s="30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">
      <c r="A271" s="30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">
      <c r="A272" s="30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">
      <c r="A273" s="30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">
      <c r="A274" s="30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">
      <c r="A275" s="30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">
      <c r="A276" s="30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">
      <c r="A277" s="30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">
      <c r="A278" s="30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">
      <c r="A279" s="30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">
      <c r="A280" s="30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">
      <c r="A281" s="30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">
      <c r="A282" s="30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">
      <c r="A283" s="30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">
      <c r="A284" s="30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">
      <c r="A285" s="30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">
      <c r="A286" s="30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">
      <c r="A287" s="30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">
      <c r="A288" s="30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">
      <c r="A289" s="30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">
      <c r="A290" s="30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">
      <c r="A291" s="30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">
      <c r="A292" s="30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">
      <c r="A293" s="30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">
      <c r="A294" s="30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">
      <c r="A295" s="30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">
      <c r="A296" s="30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">
      <c r="A297" s="30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">
      <c r="A298" s="30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">
      <c r="A299" s="30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">
      <c r="A300" s="30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">
      <c r="A301" s="30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">
      <c r="A302" s="30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">
      <c r="A303" s="30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">
      <c r="A304" s="30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">
      <c r="A305" s="30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">
      <c r="A306" s="30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">
      <c r="A307" s="30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">
      <c r="A308" s="30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">
      <c r="A309" s="30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">
      <c r="A310" s="30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">
      <c r="A311" s="30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">
      <c r="A312" s="30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">
      <c r="A313" s="30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">
      <c r="A314" s="30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">
      <c r="A315" s="30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">
      <c r="A316" s="30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">
      <c r="A317" s="30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">
      <c r="A318" s="30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">
      <c r="A319" s="30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">
      <c r="A320" s="30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">
      <c r="A321" s="30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">
      <c r="A322" s="30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">
      <c r="A323" s="30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">
      <c r="A324" s="30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">
      <c r="A325" s="30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">
      <c r="A326" s="30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">
      <c r="A327" s="30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">
      <c r="A328" s="30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">
      <c r="A329" s="30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">
      <c r="A330" s="30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">
      <c r="A331" s="30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">
      <c r="A332" s="30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">
      <c r="A333" s="30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">
      <c r="A334" s="30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">
      <c r="A335" s="30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">
      <c r="A336" s="30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">
      <c r="A337" s="30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">
      <c r="A338" s="30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">
      <c r="A339" s="30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">
      <c r="A340" s="30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">
      <c r="A341" s="30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">
      <c r="A342" s="30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">
      <c r="A343" s="30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">
      <c r="A344" s="30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">
      <c r="A345" s="30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">
      <c r="A346" s="30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">
      <c r="A347" s="30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">
      <c r="A348" s="30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">
      <c r="A349" s="30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">
      <c r="A350" s="30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">
      <c r="A351" s="30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">
      <c r="A352" s="30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">
      <c r="A353" s="30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">
      <c r="A354" s="30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">
      <c r="A355" s="30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">
      <c r="A356" s="30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">
      <c r="A357" s="30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">
      <c r="A358" s="30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">
      <c r="A359" s="30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">
      <c r="A360" s="30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">
      <c r="A361" s="30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">
      <c r="A362" s="30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">
      <c r="A363" s="30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">
      <c r="A364" s="30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">
      <c r="A365" s="30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">
      <c r="A366" s="30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">
      <c r="A367" s="30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">
      <c r="A368" s="30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">
      <c r="A369" s="30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">
      <c r="A370" s="30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">
      <c r="A371" s="30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">
      <c r="A372" s="30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">
      <c r="A373" s="30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">
      <c r="A374" s="30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">
      <c r="A375" s="30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">
      <c r="A376" s="30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">
      <c r="A377" s="30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">
      <c r="A378" s="30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">
      <c r="A379" s="30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">
      <c r="A380" s="30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">
      <c r="A381" s="30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">
      <c r="A382" s="30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">
      <c r="A383" s="30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">
      <c r="A384" s="30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">
      <c r="A385" s="30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">
      <c r="A386" s="30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">
      <c r="A387" s="30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">
      <c r="A388" s="30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">
      <c r="A389" s="30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">
      <c r="A390" s="30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">
      <c r="A391" s="30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">
      <c r="A392" s="30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">
      <c r="A393" s="30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">
      <c r="A394" s="30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">
      <c r="A395" s="30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">
      <c r="A396" s="30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">
      <c r="A397" s="30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">
      <c r="A398" s="30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">
      <c r="A399" s="30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">
      <c r="A400" s="30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">
      <c r="A401" s="30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">
      <c r="A402" s="30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">
      <c r="A403" s="30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">
      <c r="A404" s="30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">
      <c r="A405" s="30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">
      <c r="A406" s="30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">
      <c r="A407" s="30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">
      <c r="A408" s="30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">
      <c r="A409" s="30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">
      <c r="A410" s="30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">
      <c r="A411" s="30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">
      <c r="A412" s="30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">
      <c r="A413" s="30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">
      <c r="A414" s="30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">
      <c r="A415" s="30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">
      <c r="A416" s="30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">
      <c r="A417" s="30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">
      <c r="A418" s="30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">
      <c r="A419" s="30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">
      <c r="A420" s="30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">
      <c r="A421" s="30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">
      <c r="A422" s="30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">
      <c r="A423" s="30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">
      <c r="A424" s="30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">
      <c r="A425" s="30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">
      <c r="A426" s="30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">
      <c r="A427" s="30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">
      <c r="A428" s="30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">
      <c r="A429" s="30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">
      <c r="A430" s="30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">
      <c r="A431" s="30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">
      <c r="A432" s="30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">
      <c r="A433" s="30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">
      <c r="A434" s="30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">
      <c r="A435" s="30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">
      <c r="A436" s="30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">
      <c r="A437" s="30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">
      <c r="A438" s="30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">
      <c r="A439" s="30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">
      <c r="A440" s="30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">
      <c r="A441" s="30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">
      <c r="A442" s="30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">
      <c r="A443" s="30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">
      <c r="A444" s="30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">
      <c r="A445" s="30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">
      <c r="A446" s="30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">
      <c r="A447" s="30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">
      <c r="A448" s="30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">
      <c r="A449" s="30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">
      <c r="A450" s="30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">
      <c r="A451" s="30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">
      <c r="A452" s="30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">
      <c r="A453" s="30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">
      <c r="A454" s="30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">
      <c r="A455" s="30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">
      <c r="A456" s="30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">
      <c r="A457" s="30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">
      <c r="A458" s="30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">
      <c r="A459" s="30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">
      <c r="A460" s="30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">
      <c r="A461" s="30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">
      <c r="A462" s="30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">
      <c r="A463" s="30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">
      <c r="A464" s="30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">
      <c r="A465" s="30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">
      <c r="A466" s="30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">
      <c r="A467" s="30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">
      <c r="A468" s="30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">
      <c r="A469" s="30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">
      <c r="A470" s="30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">
      <c r="A471" s="30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">
      <c r="A472" s="30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">
      <c r="A473" s="30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">
      <c r="A474" s="30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">
      <c r="A475" s="30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">
      <c r="A476" s="30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">
      <c r="A477" s="30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">
      <c r="A478" s="30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">
      <c r="A479" s="30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">
      <c r="A480" s="30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">
      <c r="A481" s="30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">
      <c r="A482" s="30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">
      <c r="A483" s="30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">
      <c r="A484" s="30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">
      <c r="A485" s="30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">
      <c r="A486" s="30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">
      <c r="A487" s="30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">
      <c r="A488" s="30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">
      <c r="A489" s="30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">
      <c r="A490" s="30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">
      <c r="A491" s="30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">
      <c r="A492" s="30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">
      <c r="A493" s="30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">
      <c r="A494" s="30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">
      <c r="A495" s="30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">
      <c r="A496" s="30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">
      <c r="A497" s="30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">
      <c r="A498" s="30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">
      <c r="A499" s="30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">
      <c r="A500" s="30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">
      <c r="A501" s="30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">
      <c r="A502" s="30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">
      <c r="A503" s="30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">
      <c r="A504" s="30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">
      <c r="A505" s="30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">
      <c r="A506" s="30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">
      <c r="A507" s="30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">
      <c r="A508" s="30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">
      <c r="A509" s="30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">
      <c r="A510" s="30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">
      <c r="A511" s="30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">
      <c r="A512" s="30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">
      <c r="A513" s="30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">
      <c r="A514" s="30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">
      <c r="A515" s="30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">
      <c r="A516" s="30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">
      <c r="A517" s="30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">
      <c r="A518" s="30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">
      <c r="A519" s="30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">
      <c r="A520" s="30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">
      <c r="A521" s="30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">
      <c r="A522" s="30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">
      <c r="A523" s="30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">
      <c r="A524" s="30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">
      <c r="A525" s="30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">
      <c r="A526" s="30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">
      <c r="A527" s="30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">
      <c r="A528" s="30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">
      <c r="A529" s="30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">
      <c r="A530" s="30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">
      <c r="A531" s="30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">
      <c r="A532" s="30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">
      <c r="A533" s="30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">
      <c r="A534" s="30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">
      <c r="A535" s="30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">
      <c r="A536" s="30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">
      <c r="A537" s="30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">
      <c r="A538" s="30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">
      <c r="A539" s="30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">
      <c r="A540" s="30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">
      <c r="A541" s="30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">
      <c r="A542" s="30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">
      <c r="A543" s="30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">
      <c r="A544" s="30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">
      <c r="A545" s="30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">
      <c r="A546" s="30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">
      <c r="A547" s="30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">
      <c r="A548" s="30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">
      <c r="A549" s="30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">
      <c r="A550" s="30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">
      <c r="A551" s="30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">
      <c r="A552" s="30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">
      <c r="A553" s="30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">
      <c r="A554" s="30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">
      <c r="A555" s="30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">
      <c r="A556" s="30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">
      <c r="A557" s="30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">
      <c r="A558" s="30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">
      <c r="A559" s="30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">
      <c r="A560" s="30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">
      <c r="A561" s="30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">
      <c r="A562" s="30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">
      <c r="A563" s="30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">
      <c r="A564" s="30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">
      <c r="A565" s="30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">
      <c r="A566" s="30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">
      <c r="A567" s="30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">
      <c r="A568" s="30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">
      <c r="A569" s="30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">
      <c r="A570" s="30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">
      <c r="A571" s="30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">
      <c r="A572" s="30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">
      <c r="A573" s="30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">
      <c r="A574" s="30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">
      <c r="A575" s="30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">
      <c r="A576" s="30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">
      <c r="A577" s="30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">
      <c r="A578" s="30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">
      <c r="A579" s="30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">
      <c r="A580" s="30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">
      <c r="A581" s="30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">
      <c r="A582" s="30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">
      <c r="A583" s="30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">
      <c r="A584" s="30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">
      <c r="A585" s="30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">
      <c r="A586" s="30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">
      <c r="A587" s="30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">
      <c r="A588" s="30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">
      <c r="A589" s="30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">
      <c r="A590" s="30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">
      <c r="A591" s="30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">
      <c r="A592" s="30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">
      <c r="A593" s="30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">
      <c r="A594" s="30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">
      <c r="A595" s="30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">
      <c r="A596" s="30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">
      <c r="A597" s="30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">
      <c r="A598" s="30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">
      <c r="A599" s="30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">
      <c r="A600" s="30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">
      <c r="A601" s="30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">
      <c r="A602" s="30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">
      <c r="A603" s="30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">
      <c r="A604" s="30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">
      <c r="A605" s="30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">
      <c r="A606" s="30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">
      <c r="A607" s="30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">
      <c r="A608" s="30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">
      <c r="A609" s="30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">
      <c r="A610" s="30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">
      <c r="A611" s="30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">
      <c r="A612" s="30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">
      <c r="A613" s="30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">
      <c r="A614" s="30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">
      <c r="A615" s="30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">
      <c r="A616" s="30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">
      <c r="A617" s="30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">
      <c r="A618" s="30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">
      <c r="A619" s="30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">
      <c r="A620" s="30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">
      <c r="A621" s="30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">
      <c r="A622" s="30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">
      <c r="A623" s="30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">
      <c r="A624" s="30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">
      <c r="A625" s="30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">
      <c r="A626" s="30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">
      <c r="A627" s="30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">
      <c r="A628" s="30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">
      <c r="A629" s="30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">
      <c r="A630" s="30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">
      <c r="A631" s="30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">
      <c r="A632" s="30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">
      <c r="A633" s="30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">
      <c r="A634" s="30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">
      <c r="A635" s="30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">
      <c r="A636" s="30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">
      <c r="A637" s="30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">
      <c r="A638" s="30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">
      <c r="A639" s="30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">
      <c r="A640" s="30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">
      <c r="A641" s="30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">
      <c r="A642" s="30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">
      <c r="A643" s="30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">
      <c r="A644" s="30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">
      <c r="A645" s="30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">
      <c r="A646" s="30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">
      <c r="A647" s="30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">
      <c r="A648" s="30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">
      <c r="A649" s="30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">
      <c r="A650" s="30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">
      <c r="A651" s="30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">
      <c r="A652" s="30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">
      <c r="A653" s="30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">
      <c r="A654" s="30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">
      <c r="A655" s="30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">
      <c r="A656" s="30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">
      <c r="A657" s="30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">
      <c r="A658" s="30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">
      <c r="A659" s="30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">
      <c r="A660" s="30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">
      <c r="A661" s="30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">
      <c r="A662" s="30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">
      <c r="A663" s="30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">
      <c r="A664" s="30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">
      <c r="A665" s="30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">
      <c r="A666" s="30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">
      <c r="A667" s="30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">
      <c r="A668" s="30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">
      <c r="A669" s="30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">
      <c r="A670" s="30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">
      <c r="A671" s="30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">
      <c r="A672" s="30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">
      <c r="A673" s="30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">
      <c r="A674" s="30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">
      <c r="A675" s="30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">
      <c r="A676" s="30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">
      <c r="A677" s="30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">
      <c r="A678" s="30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">
      <c r="A679" s="30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">
      <c r="A680" s="30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">
      <c r="A681" s="30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">
      <c r="A682" s="30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">
      <c r="A683" s="30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">
      <c r="A684" s="30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">
      <c r="A685" s="30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">
      <c r="A686" s="30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">
      <c r="A687" s="30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">
      <c r="A688" s="30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">
      <c r="A689" s="30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">
      <c r="A690" s="30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">
      <c r="A691" s="30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">
      <c r="A692" s="30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">
      <c r="A693" s="30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">
      <c r="A694" s="30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">
      <c r="A695" s="30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">
      <c r="A696" s="30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">
      <c r="A697" s="30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">
      <c r="A698" s="30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">
      <c r="A699" s="30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">
      <c r="A700" s="30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">
      <c r="A701" s="30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">
      <c r="A702" s="30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">
      <c r="A703" s="30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">
      <c r="A704" s="30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">
      <c r="A705" s="30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">
      <c r="A706" s="30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">
      <c r="A707" s="30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">
      <c r="A708" s="30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">
      <c r="A709" s="30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">
      <c r="A710" s="30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">
      <c r="A711" s="30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">
      <c r="A712" s="30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">
      <c r="A713" s="30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">
      <c r="A714" s="30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">
      <c r="A715" s="30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">
      <c r="A716" s="30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">
      <c r="A717" s="30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">
      <c r="A718" s="30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">
      <c r="A719" s="30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">
      <c r="A720" s="30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">
      <c r="A721" s="30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">
      <c r="A722" s="30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">
      <c r="A723" s="30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">
      <c r="A724" s="30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">
      <c r="A725" s="30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">
      <c r="A726" s="30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">
      <c r="A727" s="30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">
      <c r="A728" s="30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">
      <c r="A729" s="30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">
      <c r="A730" s="30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">
      <c r="A731" s="30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">
      <c r="A732" s="30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">
      <c r="A733" s="30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">
      <c r="A734" s="30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">
      <c r="A735" s="30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">
      <c r="A736" s="30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">
      <c r="A737" s="30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">
      <c r="A738" s="30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">
      <c r="A739" s="30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">
      <c r="A740" s="30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">
      <c r="A741" s="30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">
      <c r="A742" s="30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">
      <c r="A743" s="30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">
      <c r="A744" s="30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">
      <c r="A745" s="30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">
      <c r="A746" s="30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">
      <c r="A747" s="30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">
      <c r="A748" s="30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">
      <c r="A749" s="30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">
      <c r="A750" s="30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">
      <c r="A751" s="30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">
      <c r="A752" s="30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">
      <c r="A753" s="30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">
      <c r="A754" s="30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">
      <c r="A755" s="30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">
      <c r="A756" s="30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">
      <c r="A757" s="30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">
      <c r="A758" s="30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">
      <c r="A759" s="30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">
      <c r="A760" s="30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">
      <c r="A761" s="30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">
      <c r="A762" s="30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">
      <c r="A763" s="30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">
      <c r="A764" s="30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">
      <c r="A765" s="30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">
      <c r="A766" s="30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">
      <c r="A767" s="30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">
      <c r="A768" s="30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">
      <c r="A769" s="30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">
      <c r="A770" s="30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">
      <c r="A771" s="30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">
      <c r="A772" s="30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">
      <c r="A773" s="30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">
      <c r="A774" s="30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">
      <c r="A775" s="30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">
      <c r="A776" s="30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">
      <c r="A777" s="30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">
      <c r="A778" s="30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">
      <c r="A779" s="30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">
      <c r="A780" s="30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">
      <c r="A781" s="30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">
      <c r="A782" s="30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">
      <c r="A783" s="30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">
      <c r="A784" s="30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">
      <c r="A785" s="30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">
      <c r="A786" s="30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">
      <c r="A787" s="30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">
      <c r="A788" s="30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">
      <c r="A789" s="30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">
      <c r="A790" s="30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">
      <c r="A791" s="30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">
      <c r="A792" s="30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">
      <c r="A793" s="30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">
      <c r="A794" s="30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">
      <c r="A795" s="30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">
      <c r="A796" s="30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">
      <c r="A797" s="30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">
      <c r="A798" s="30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">
      <c r="A799" s="30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">
      <c r="A800" s="30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">
      <c r="A801" s="30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">
      <c r="A802" s="30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">
      <c r="A803" s="30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">
      <c r="A804" s="30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">
      <c r="A805" s="30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">
      <c r="A806" s="30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">
      <c r="A807" s="30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">
      <c r="A808" s="30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">
      <c r="A809" s="30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">
      <c r="A810" s="30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">
      <c r="A811" s="30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">
      <c r="A812" s="30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">
      <c r="A813" s="30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">
      <c r="A814" s="30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">
      <c r="A815" s="30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">
      <c r="A816" s="30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">
      <c r="A817" s="30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">
      <c r="A818" s="30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">
      <c r="A819" s="30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">
      <c r="A820" s="30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">
      <c r="A821" s="30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">
      <c r="A822" s="30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">
      <c r="A823" s="30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">
      <c r="A824" s="30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">
      <c r="A825" s="30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">
      <c r="A826" s="30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">
      <c r="A827" s="30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">
      <c r="A828" s="30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">
      <c r="A829" s="30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">
      <c r="A830" s="30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">
      <c r="A831" s="30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">
      <c r="A832" s="30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">
      <c r="A833" s="30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">
      <c r="A834" s="30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">
      <c r="A835" s="30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">
      <c r="A836" s="30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">
      <c r="A837" s="30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">
      <c r="A838" s="30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">
      <c r="A839" s="30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">
      <c r="A840" s="30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">
      <c r="A841" s="30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">
      <c r="A842" s="30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">
      <c r="A843" s="30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">
      <c r="A844" s="30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">
      <c r="A845" s="30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">
      <c r="A846" s="30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">
      <c r="A847" s="30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">
      <c r="A848" s="30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">
      <c r="A849" s="30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">
      <c r="A850" s="30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">
      <c r="A851" s="30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">
      <c r="A852" s="30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">
      <c r="A853" s="30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">
      <c r="A854" s="30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">
      <c r="A855" s="30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">
      <c r="A856" s="30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">
      <c r="A857" s="30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">
      <c r="A858" s="30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">
      <c r="A859" s="30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">
      <c r="A860" s="30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">
      <c r="A861" s="30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">
      <c r="A862" s="30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">
      <c r="A863" s="30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">
      <c r="A864" s="30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">
      <c r="A865" s="30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">
      <c r="A866" s="30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">
      <c r="A867" s="30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">
      <c r="A868" s="30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">
      <c r="A869" s="30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">
      <c r="A870" s="30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">
      <c r="A871" s="30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">
      <c r="A872" s="30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">
      <c r="A873" s="30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">
      <c r="A874" s="30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">
      <c r="A875" s="30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">
      <c r="A876" s="30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">
      <c r="A877" s="30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">
      <c r="A878" s="30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">
      <c r="A879" s="30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">
      <c r="A880" s="30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">
      <c r="A881" s="30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">
      <c r="A882" s="30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">
      <c r="A883" s="30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">
      <c r="A884" s="30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">
      <c r="A885" s="30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">
      <c r="A886" s="30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">
      <c r="A887" s="30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">
      <c r="A888" s="30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">
      <c r="A889" s="30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">
      <c r="A890" s="30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">
      <c r="A891" s="30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">
      <c r="A892" s="30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">
      <c r="A893" s="30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">
      <c r="A894" s="30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">
      <c r="A895" s="30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">
      <c r="A896" s="30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">
      <c r="A897" s="30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">
      <c r="A898" s="30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">
      <c r="A899" s="30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">
      <c r="A900" s="30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">
      <c r="A901" s="30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">
      <c r="A902" s="30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">
      <c r="A903" s="30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">
      <c r="A904" s="30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">
      <c r="A905" s="30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">
      <c r="A906" s="30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">
      <c r="A907" s="30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">
      <c r="A908" s="30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">
      <c r="A909" s="30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">
      <c r="A910" s="30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">
      <c r="A911" s="30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">
      <c r="A912" s="30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">
      <c r="A913" s="30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">
      <c r="A914" s="30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">
      <c r="A915" s="30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">
      <c r="A916" s="30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">
      <c r="A917" s="30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">
      <c r="A918" s="30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">
      <c r="A919" s="30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">
      <c r="A920" s="30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">
      <c r="A921" s="30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">
      <c r="A922" s="30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">
      <c r="A923" s="30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">
      <c r="A924" s="30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">
      <c r="A925" s="30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">
      <c r="A926" s="30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">
      <c r="A927" s="30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">
      <c r="A928" s="30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">
      <c r="A929" s="30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">
      <c r="A930" s="30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">
      <c r="A931" s="30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">
      <c r="A932" s="30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">
      <c r="A933" s="30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">
      <c r="A934" s="30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">
      <c r="A935" s="30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">
      <c r="A936" s="30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">
      <c r="A937" s="30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">
      <c r="A938" s="30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">
      <c r="A939" s="30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">
      <c r="A940" s="30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">
      <c r="A941" s="30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">
      <c r="A942" s="30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">
      <c r="A943" s="30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">
      <c r="A944" s="30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">
      <c r="A945" s="30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">
      <c r="A946" s="30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">
      <c r="A947" s="30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">
      <c r="A948" s="30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">
      <c r="A949" s="30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">
      <c r="A950" s="30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">
      <c r="A951" s="30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">
      <c r="A952" s="30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">
      <c r="A953" s="30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">
      <c r="A954" s="30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">
      <c r="A955" s="30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">
      <c r="A956" s="30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">
      <c r="A957" s="30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">
      <c r="A958" s="30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">
      <c r="A959" s="30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">
      <c r="A960" s="30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">
      <c r="A961" s="30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">
      <c r="A962" s="30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">
      <c r="A963" s="30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">
      <c r="A964" s="30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">
      <c r="A965" s="30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">
      <c r="A966" s="30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">
      <c r="A967" s="30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">
      <c r="A968" s="30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">
      <c r="A969" s="30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">
      <c r="A970" s="30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">
      <c r="A971" s="30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">
      <c r="A972" s="30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">
      <c r="A973" s="30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">
      <c r="A974" s="30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">
      <c r="A975" s="30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">
      <c r="A976" s="30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">
      <c r="A977" s="30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">
      <c r="A978" s="30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">
      <c r="A979" s="30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">
      <c r="A980" s="30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">
      <c r="A981" s="30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">
      <c r="A982" s="30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">
      <c r="A983" s="30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">
      <c r="A984" s="30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">
      <c r="A985" s="30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">
      <c r="A986" s="30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">
      <c r="A987" s="30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">
      <c r="A988" s="30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">
      <c r="A989" s="30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">
      <c r="A990" s="30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">
      <c r="A991" s="30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">
      <c r="A992" s="30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">
      <c r="A993" s="30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">
      <c r="A994" s="30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">
      <c r="A995" s="30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">
      <c r="A996" s="30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">
      <c r="A997" s="30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">
      <c r="A998" s="30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">
      <c r="A999" s="30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">
      <c r="A1000" s="30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5.75" customHeight="1" x14ac:dyDescent="0.2">
      <c r="A1001" s="30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5.75" customHeight="1" x14ac:dyDescent="0.2">
      <c r="A1002" s="30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9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7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8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Props1.xml><?xml version="1.0" encoding="utf-8"?>
<ds:datastoreItem xmlns:ds="http://schemas.openxmlformats.org/officeDocument/2006/customXml" ds:itemID="{79F32FA9-93CA-4E9B-981F-C7A69CBC604E}">
  <ds:schemaRefs/>
</ds:datastoreItem>
</file>

<file path=customXml/itemProps10.xml><?xml version="1.0" encoding="utf-8"?>
<ds:datastoreItem xmlns:ds="http://schemas.openxmlformats.org/officeDocument/2006/customXml" ds:itemID="{E5364C52-9A23-41C7-82F4-4A591616D7EB}">
  <ds:schemaRefs/>
</ds:datastoreItem>
</file>

<file path=customXml/itemProps11.xml><?xml version="1.0" encoding="utf-8"?>
<ds:datastoreItem xmlns:ds="http://schemas.openxmlformats.org/officeDocument/2006/customXml" ds:itemID="{E632AA5A-CC82-4139-BC9B-575E22CFE9D2}">
  <ds:schemaRefs/>
</ds:datastoreItem>
</file>

<file path=customXml/itemProps12.xml><?xml version="1.0" encoding="utf-8"?>
<ds:datastoreItem xmlns:ds="http://schemas.openxmlformats.org/officeDocument/2006/customXml" ds:itemID="{76C50AEA-A8EC-4C6A-8E0F-73ED3DED9064}">
  <ds:schemaRefs/>
</ds:datastoreItem>
</file>

<file path=customXml/itemProps13.xml><?xml version="1.0" encoding="utf-8"?>
<ds:datastoreItem xmlns:ds="http://schemas.openxmlformats.org/officeDocument/2006/customXml" ds:itemID="{D7FFDA3E-4F8F-4652-80AA-C01A836EA85D}">
  <ds:schemaRefs/>
</ds:datastoreItem>
</file>

<file path=customXml/itemProps14.xml><?xml version="1.0" encoding="utf-8"?>
<ds:datastoreItem xmlns:ds="http://schemas.openxmlformats.org/officeDocument/2006/customXml" ds:itemID="{0A7AD905-89C2-4A1C-A081-82DD5F2159BB}">
  <ds:schemaRefs/>
</ds:datastoreItem>
</file>

<file path=customXml/itemProps15.xml><?xml version="1.0" encoding="utf-8"?>
<ds:datastoreItem xmlns:ds="http://schemas.openxmlformats.org/officeDocument/2006/customXml" ds:itemID="{12B4DDE3-8376-4F0B-B46F-EFE5D23C60BE}">
  <ds:schemaRefs/>
</ds:datastoreItem>
</file>

<file path=customXml/itemProps16.xml><?xml version="1.0" encoding="utf-8"?>
<ds:datastoreItem xmlns:ds="http://schemas.openxmlformats.org/officeDocument/2006/customXml" ds:itemID="{67D3A132-C332-4932-9A97-11377630A3E5}">
  <ds:schemaRefs/>
</ds:datastoreItem>
</file>

<file path=customXml/itemProps17.xml><?xml version="1.0" encoding="utf-8"?>
<ds:datastoreItem xmlns:ds="http://schemas.openxmlformats.org/officeDocument/2006/customXml" ds:itemID="{8D44D233-8359-42A3-A001-CC1E40DAB6D2}">
  <ds:schemaRefs/>
</ds:datastoreItem>
</file>

<file path=customXml/itemProps18.xml><?xml version="1.0" encoding="utf-8"?>
<ds:datastoreItem xmlns:ds="http://schemas.openxmlformats.org/officeDocument/2006/customXml" ds:itemID="{5DC22C71-7A64-460A-A8F9-EC978E6B5D69}">
  <ds:schemaRefs/>
</ds:datastoreItem>
</file>

<file path=customXml/itemProps19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E697762-4587-4880-A327-8AA08108F53F}">
  <ds:schemaRefs/>
</ds:datastoreItem>
</file>

<file path=customXml/itemProps20.xml><?xml version="1.0" encoding="utf-8"?>
<ds:datastoreItem xmlns:ds="http://schemas.openxmlformats.org/officeDocument/2006/customXml" ds:itemID="{A2CDDD05-9F0A-4403-845E-55E3E2493A4C}">
  <ds:schemaRefs/>
</ds:datastoreItem>
</file>

<file path=customXml/itemProps3.xml><?xml version="1.0" encoding="utf-8"?>
<ds:datastoreItem xmlns:ds="http://schemas.openxmlformats.org/officeDocument/2006/customXml" ds:itemID="{1090E15C-ED7E-4DE5-BA1C-84422F269D8C}">
  <ds:schemaRefs/>
</ds:datastoreItem>
</file>

<file path=customXml/itemProps4.xml><?xml version="1.0" encoding="utf-8"?>
<ds:datastoreItem xmlns:ds="http://schemas.openxmlformats.org/officeDocument/2006/customXml" ds:itemID="{19F26A2C-1C77-4DF7-AEEC-B75F669DE007}">
  <ds:schemaRefs/>
</ds:datastoreItem>
</file>

<file path=customXml/itemProps5.xml><?xml version="1.0" encoding="utf-8"?>
<ds:datastoreItem xmlns:ds="http://schemas.openxmlformats.org/officeDocument/2006/customXml" ds:itemID="{5BCC53E4-55D2-49F5-B192-21DDF262557F}">
  <ds:schemaRefs/>
</ds:datastoreItem>
</file>

<file path=customXml/itemProps6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7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8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9.xml><?xml version="1.0" encoding="utf-8"?>
<ds:datastoreItem xmlns:ds="http://schemas.openxmlformats.org/officeDocument/2006/customXml" ds:itemID="{4A132FF9-7DDD-4756-8A9E-D8DE4532DCF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Virna Cunanan</cp:lastModifiedBy>
  <cp:lastPrinted>2024-02-14T10:32:59Z</cp:lastPrinted>
  <dcterms:created xsi:type="dcterms:W3CDTF">2014-05-13T00:56:04Z</dcterms:created>
  <dcterms:modified xsi:type="dcterms:W3CDTF">2024-02-14T10:43:44Z</dcterms:modified>
</cp:coreProperties>
</file>