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F0B086B-7380-4F72-9B68-D29E1FA9AE09}" xr6:coauthVersionLast="47" xr6:coauthVersionMax="47" xr10:uidLastSave="{00000000-0000-0000-0000-000000000000}"/>
  <bookViews>
    <workbookView xWindow="-108" yWindow="-108" windowWidth="23256" windowHeight="12456" tabRatio="815" xr2:uid="{00000000-000D-0000-FFFF-FFFF00000000}"/>
  </bookViews>
  <sheets>
    <sheet name="RESIDENTIAL" sheetId="67" r:id="rId1"/>
    <sheet name="NON-RESIDENTIAL" sheetId="68" r:id="rId2"/>
  </sheets>
  <externalReferences>
    <externalReference r:id="rId3"/>
  </externalReferences>
  <definedNames>
    <definedName name="_xlcn.WorksheetConnection_fig4B34C501" hidden="1">[1]fig4!$B$34:$C$50</definedName>
    <definedName name="_xlnm.Print_Area" localSheetId="0">RESIDENTIAL!$B$1:$K$55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fig4!$B$34:$C$5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0" i="67" l="1"/>
  <c r="K9" i="68"/>
  <c r="J25" i="68" l="1"/>
  <c r="K51" i="67"/>
  <c r="K52" i="67"/>
  <c r="J50" i="68" l="1"/>
  <c r="J29" i="67" l="1"/>
  <c r="K29" i="67"/>
  <c r="J30" i="67"/>
  <c r="K30" i="67"/>
  <c r="J31" i="67"/>
  <c r="K31" i="67"/>
  <c r="K9" i="67"/>
  <c r="K15" i="67"/>
  <c r="K11" i="67"/>
  <c r="K10" i="67"/>
  <c r="J30" i="68"/>
  <c r="K22" i="67"/>
  <c r="J44" i="67" l="1"/>
  <c r="J45" i="67"/>
  <c r="J50" i="67"/>
  <c r="K18" i="68" l="1"/>
  <c r="I12" i="68"/>
  <c r="J9" i="68" l="1"/>
  <c r="J44" i="68"/>
  <c r="J48" i="68"/>
  <c r="J54" i="68"/>
  <c r="J36" i="67" l="1"/>
  <c r="J22" i="67"/>
  <c r="J15" i="67"/>
  <c r="J9" i="67" s="1"/>
  <c r="J16" i="68" l="1"/>
  <c r="J17" i="68"/>
  <c r="J18" i="68"/>
  <c r="K11" i="68"/>
  <c r="J55" i="68" l="1"/>
  <c r="J49" i="68"/>
  <c r="J17" i="67"/>
  <c r="J16" i="67"/>
  <c r="J10" i="68"/>
  <c r="J11" i="68"/>
  <c r="K55" i="68"/>
  <c r="K54" i="68"/>
  <c r="I51" i="68"/>
  <c r="K51" i="68" s="1"/>
  <c r="K50" i="68"/>
  <c r="K49" i="68"/>
  <c r="K48" i="68"/>
  <c r="K45" i="68"/>
  <c r="J45" i="68"/>
  <c r="K44" i="68"/>
  <c r="I41" i="68"/>
  <c r="K41" i="68" s="1"/>
  <c r="I40" i="68"/>
  <c r="K40" i="68" s="1"/>
  <c r="K39" i="68"/>
  <c r="J39" i="68"/>
  <c r="K38" i="68"/>
  <c r="J38" i="68"/>
  <c r="K37" i="68"/>
  <c r="J37" i="68"/>
  <c r="I34" i="68"/>
  <c r="K34" i="68" s="1"/>
  <c r="I33" i="68"/>
  <c r="K33" i="68" s="1"/>
  <c r="K32" i="68"/>
  <c r="J32" i="68"/>
  <c r="K31" i="68"/>
  <c r="J31" i="68"/>
  <c r="K30" i="68"/>
  <c r="I27" i="68"/>
  <c r="K27" i="68" s="1"/>
  <c r="I26" i="68"/>
  <c r="K26" i="68" s="1"/>
  <c r="K25" i="68"/>
  <c r="K24" i="68"/>
  <c r="J24" i="68"/>
  <c r="K23" i="68"/>
  <c r="J23" i="68"/>
  <c r="I20" i="68"/>
  <c r="K20" i="68" s="1"/>
  <c r="I19" i="68"/>
  <c r="K19" i="68" s="1"/>
  <c r="K17" i="68"/>
  <c r="K16" i="68"/>
  <c r="I13" i="68"/>
  <c r="K13" i="68" s="1"/>
  <c r="K12" i="68"/>
  <c r="K10" i="68"/>
  <c r="I53" i="67"/>
  <c r="K53" i="67" s="1"/>
  <c r="I47" i="67"/>
  <c r="K47" i="67" s="1"/>
  <c r="I46" i="67"/>
  <c r="K46" i="67" s="1"/>
  <c r="K45" i="67"/>
  <c r="K44" i="67"/>
  <c r="K43" i="67"/>
  <c r="I40" i="67"/>
  <c r="K40" i="67" s="1"/>
  <c r="I39" i="67"/>
  <c r="K39" i="67" s="1"/>
  <c r="K38" i="67"/>
  <c r="J38" i="67"/>
  <c r="K37" i="67"/>
  <c r="J37" i="67"/>
  <c r="K36" i="67"/>
  <c r="I33" i="67"/>
  <c r="K33" i="67" s="1"/>
  <c r="I32" i="67"/>
  <c r="K32" i="67" s="1"/>
  <c r="I26" i="67"/>
  <c r="K26" i="67" s="1"/>
  <c r="I25" i="67"/>
  <c r="K25" i="67" s="1"/>
  <c r="K24" i="67"/>
  <c r="J24" i="67"/>
  <c r="K23" i="67"/>
  <c r="J23" i="67"/>
  <c r="I19" i="67"/>
  <c r="K19" i="67" s="1"/>
  <c r="I18" i="67"/>
  <c r="K18" i="67" s="1"/>
  <c r="K17" i="67"/>
  <c r="K16" i="67"/>
  <c r="I12" i="67" l="1"/>
  <c r="K12" i="67" s="1"/>
  <c r="J11" i="67"/>
  <c r="J10" i="6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fig4!$B$34:$C$5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fig4B34C501"/>
        </x15:connection>
      </ext>
    </extLst>
  </connection>
</connections>
</file>

<file path=xl/sharedStrings.xml><?xml version="1.0" encoding="utf-8"?>
<sst xmlns="http://schemas.openxmlformats.org/spreadsheetml/2006/main" count="124" uniqueCount="42">
  <si>
    <t>TOTAL</t>
  </si>
  <si>
    <t>Number</t>
  </si>
  <si>
    <t>Floor Area (sq.m.)</t>
  </si>
  <si>
    <t>RESIDENTIAL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</si>
  <si>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</si>
  <si>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</si>
  <si>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</si>
  <si>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</si>
  <si>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</si>
  <si>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</si>
  <si>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</si>
  <si>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</si>
  <si>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</si>
  <si>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</si>
  <si>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</si>
  <si>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</si>
  <si>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Other Residential</t>
  </si>
  <si>
    <t>ALTERATION AND REPAIR</t>
  </si>
  <si>
    <t>ADDITION</t>
  </si>
  <si>
    <t>Average Floor Area per Building</t>
  </si>
  <si>
    <t>Level</t>
  </si>
  <si>
    <t>Percent Share</t>
  </si>
  <si>
    <t>Annual Growth Rate (percent)</t>
  </si>
  <si>
    <t>Note: Details of floor area and value may not add up to their respective totals due to rounding.</t>
  </si>
  <si>
    <t>Table 1. Comparative Construction Statistics by Type of Construction</t>
  </si>
  <si>
    <t>Table 1. Concluded</t>
  </si>
  <si>
    <t>Continued</t>
  </si>
  <si>
    <r>
      <t xml:space="preserve">Average Cost per Square Meter (PhP) </t>
    </r>
    <r>
      <rPr>
        <vertAlign val="superscript"/>
        <sz val="10"/>
        <rFont val="Arial Narrow"/>
        <family val="2"/>
      </rPr>
      <t>a/</t>
    </r>
  </si>
  <si>
    <t>Average Cost per Square Meter (PhP)</t>
  </si>
  <si>
    <r>
      <t xml:space="preserve">Average Cost per Square Meter (PhP) </t>
    </r>
    <r>
      <rPr>
        <vertAlign val="superscript"/>
        <sz val="10"/>
        <rFont val="Arial Narrow"/>
        <family val="2"/>
      </rPr>
      <t>c/</t>
    </r>
  </si>
  <si>
    <r>
      <rPr>
        <i/>
        <vertAlign val="superscript"/>
        <sz val="10"/>
        <color theme="1"/>
        <rFont val="Arial Narrow"/>
        <family val="2"/>
      </rPr>
      <t xml:space="preserve">c/ </t>
    </r>
    <r>
      <rPr>
        <i/>
        <sz val="10"/>
        <color theme="1"/>
        <rFont val="Arial Narrow"/>
        <family val="2"/>
      </rPr>
      <t xml:space="preserve"> excluding other non-residential</t>
    </r>
  </si>
  <si>
    <t>Source:   Philippine Statistics Authority, Approved Building Permits</t>
  </si>
  <si>
    <t>p - preliminary</t>
  </si>
  <si>
    <t>r - revised</t>
  </si>
  <si>
    <t>Value (PhP 1,000)</t>
  </si>
  <si>
    <r>
      <rPr>
        <i/>
        <vertAlign val="superscript"/>
        <sz val="10"/>
        <color theme="1"/>
        <rFont val="Arial Narrow"/>
        <family val="2"/>
      </rPr>
      <t xml:space="preserve">a/ </t>
    </r>
    <r>
      <rPr>
        <i/>
        <sz val="10"/>
        <color theme="1"/>
        <rFont val="Arial Narrow"/>
        <family val="2"/>
      </rPr>
      <t xml:space="preserve"> excluding alteration and repair, and other non-residential</t>
    </r>
  </si>
  <si>
    <r>
      <rPr>
        <i/>
        <vertAlign val="superscript"/>
        <sz val="10"/>
        <color theme="1"/>
        <rFont val="Arial Narrow"/>
        <family val="2"/>
      </rPr>
      <t>b/</t>
    </r>
    <r>
      <rPr>
        <i/>
        <sz val="10"/>
        <color theme="1"/>
        <rFont val="Arial Narrow"/>
        <family val="2"/>
      </rPr>
      <t xml:space="preserve">  less than 0.05 percent share</t>
    </r>
  </si>
  <si>
    <t>b/</t>
  </si>
  <si>
    <r>
      <t>April 2024</t>
    </r>
    <r>
      <rPr>
        <b/>
        <vertAlign val="superscript"/>
        <sz val="10"/>
        <color theme="1"/>
        <rFont val="Arial Narrow"/>
        <family val="2"/>
      </rPr>
      <t>p</t>
    </r>
  </si>
  <si>
    <r>
      <t>April 2023, March 2024</t>
    </r>
    <r>
      <rPr>
        <b/>
        <vertAlign val="superscript"/>
        <sz val="10"/>
        <color theme="1"/>
        <rFont val="Arial Narrow"/>
        <family val="2"/>
      </rPr>
      <t>r</t>
    </r>
    <r>
      <rPr>
        <b/>
        <sz val="10"/>
        <color theme="1"/>
        <rFont val="Arial Narrow"/>
        <family val="2"/>
      </rPr>
      <t xml:space="preserve"> and April 2024</t>
    </r>
    <r>
      <rPr>
        <b/>
        <vertAlign val="superscript"/>
        <sz val="10"/>
        <color theme="1"/>
        <rFont val="Arial Narrow"/>
        <family val="2"/>
      </rPr>
      <t>p</t>
    </r>
  </si>
  <si>
    <t>April 2023</t>
  </si>
  <si>
    <r>
      <t>March 2024</t>
    </r>
    <r>
      <rPr>
        <b/>
        <vertAlign val="superscript"/>
        <sz val="10"/>
        <color theme="1"/>
        <rFont val="Arial Narrow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</si>
</sst>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"/>
    <numFmt numFmtId="167" formatCode="0.0"/>
    <numFmt numFmtId="168" formatCode="_(* #,##0.0_);_(* \(#,##0.0\);_(* &quot;-&quot;??_);_(@_)"/>
    <numFmt numFmtId="169" formatCode="_(* #,##0_);_(* \(#,##0\);_(* &quot;-&quot;?_);_(@_)"/>
    <numFmt numFmtId="170" formatCode="_(* #,##0_);_(* \(#,##0\);_(* \-??_);_(@_)"/>
    <numFmt numFmtId="171" formatCode="_(* #,##0.00_);_(* \(#,##0.00\);_(* &quot;-&quot;_);_(@_)"/>
    <numFmt numFmtId="172" formatCode="_-* #,##0.0_-;\-* #,##0.0_-;_-* &quot;-&quot;??_-;_-@_-"/>
  </numFmts>
  <fonts count="45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color theme="1"/>
      <name val="Arial Narrow"/>
      <family val="2"/>
    </font>
    <font>
      <sz val="10"/>
      <color indexed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8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0" fillId="0" borderId="0"/>
    <xf numFmtId="0" fontId="2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</cellStyleXfs>
  <cellXfs count="90">
    <xf numFmtId="0" fontId="0" fillId="0" borderId="0" xfId="0"/>
    <xf numFmtId="0" fontId="12" fillId="0" borderId="0" xfId="135" applyFont="1"/>
    <xf numFmtId="0" fontId="1" fillId="0" borderId="0" xfId="135"/>
    <xf numFmtId="3" fontId="12" fillId="0" borderId="0" xfId="135" applyNumberFormat="1" applyFont="1" applyAlignment="1">
      <alignment vertical="center"/>
    </xf>
    <xf numFmtId="0" fontId="11" fillId="0" borderId="0" xfId="135" applyFont="1" applyAlignment="1">
      <alignment horizontal="center"/>
    </xf>
    <xf numFmtId="167" fontId="11" fillId="0" borderId="0" xfId="135" applyNumberFormat="1" applyFont="1" applyAlignment="1">
      <alignment horizontal="center"/>
    </xf>
    <xf numFmtId="0" fontId="11" fillId="0" borderId="0" xfId="135" applyFont="1"/>
    <xf numFmtId="3" fontId="11" fillId="0" borderId="0" xfId="135" applyNumberFormat="1" applyFont="1"/>
    <xf numFmtId="167" fontId="11" fillId="0" borderId="0" xfId="135" applyNumberFormat="1" applyFont="1"/>
    <xf numFmtId="0" fontId="12" fillId="0" borderId="0" xfId="135" applyFont="1" applyAlignment="1">
      <alignment horizontal="left"/>
    </xf>
    <xf numFmtId="3" fontId="34" fillId="0" borderId="0" xfId="135" applyNumberFormat="1" applyFont="1"/>
    <xf numFmtId="167" fontId="34" fillId="0" borderId="0" xfId="135" applyNumberFormat="1" applyFont="1"/>
    <xf numFmtId="41" fontId="11" fillId="0" borderId="0" xfId="135" applyNumberFormat="1" applyFont="1"/>
    <xf numFmtId="0" fontId="11" fillId="0" borderId="0" xfId="135" applyFont="1" applyAlignment="1">
      <alignment horizontal="left"/>
    </xf>
    <xf numFmtId="166" fontId="11" fillId="0" borderId="0" xfId="135" applyNumberFormat="1" applyFont="1"/>
    <xf numFmtId="0" fontId="33" fillId="0" borderId="0" xfId="135" applyFont="1" applyAlignment="1">
      <alignment horizontal="left" wrapText="1"/>
    </xf>
    <xf numFmtId="167" fontId="36" fillId="0" borderId="0" xfId="135" applyNumberFormat="1" applyFont="1"/>
    <xf numFmtId="3" fontId="36" fillId="0" borderId="0" xfId="135" applyNumberFormat="1" applyFont="1"/>
    <xf numFmtId="165" fontId="36" fillId="0" borderId="0" xfId="135" applyNumberFormat="1" applyFont="1"/>
    <xf numFmtId="170" fontId="36" fillId="0" borderId="0" xfId="135" applyNumberFormat="1" applyFont="1"/>
    <xf numFmtId="0" fontId="11" fillId="0" borderId="0" xfId="135" applyFont="1" applyAlignment="1">
      <alignment horizontal="left" wrapText="1"/>
    </xf>
    <xf numFmtId="41" fontId="36" fillId="0" borderId="0" xfId="135" applyNumberFormat="1" applyFont="1"/>
    <xf numFmtId="168" fontId="36" fillId="0" borderId="0" xfId="135" applyNumberFormat="1" applyFont="1"/>
    <xf numFmtId="0" fontId="12" fillId="0" borderId="0" xfId="135" applyFont="1" applyAlignment="1">
      <alignment horizontal="left" wrapText="1"/>
    </xf>
    <xf numFmtId="0" fontId="31" fillId="0" borderId="0" xfId="135" applyFont="1" applyAlignment="1">
      <alignment vertical="center"/>
    </xf>
    <xf numFmtId="0" fontId="31" fillId="0" borderId="0" xfId="135" applyFont="1"/>
    <xf numFmtId="3" fontId="11" fillId="0" borderId="0" xfId="135" applyNumberFormat="1" applyFont="1" applyAlignment="1">
      <alignment horizontal="center"/>
    </xf>
    <xf numFmtId="0" fontId="30" fillId="0" borderId="0" xfId="135" applyFont="1"/>
    <xf numFmtId="41" fontId="30" fillId="0" borderId="0" xfId="135" applyNumberFormat="1" applyFont="1"/>
    <xf numFmtId="3" fontId="39" fillId="0" borderId="0" xfId="135" applyNumberFormat="1" applyFont="1"/>
    <xf numFmtId="3" fontId="30" fillId="0" borderId="0" xfId="135" applyNumberFormat="1" applyFont="1"/>
    <xf numFmtId="167" fontId="11" fillId="0" borderId="0" xfId="135" applyNumberFormat="1" applyFont="1" applyAlignment="1">
      <alignment horizontal="right"/>
    </xf>
    <xf numFmtId="165" fontId="30" fillId="0" borderId="0" xfId="135" applyNumberFormat="1" applyFont="1"/>
    <xf numFmtId="41" fontId="11" fillId="0" borderId="0" xfId="135" applyNumberFormat="1" applyFont="1" applyAlignment="1">
      <alignment horizontal="left" vertical="center"/>
    </xf>
    <xf numFmtId="165" fontId="11" fillId="0" borderId="0" xfId="135" applyNumberFormat="1" applyFont="1"/>
    <xf numFmtId="169" fontId="30" fillId="0" borderId="0" xfId="135" applyNumberFormat="1" applyFont="1" applyAlignment="1">
      <alignment horizontal="left" vertical="center"/>
    </xf>
    <xf numFmtId="43" fontId="30" fillId="0" borderId="0" xfId="135" applyNumberFormat="1" applyFont="1"/>
    <xf numFmtId="0" fontId="11" fillId="0" borderId="10" xfId="135" applyFont="1" applyBorder="1" applyAlignment="1">
      <alignment horizontal="left"/>
    </xf>
    <xf numFmtId="41" fontId="11" fillId="0" borderId="10" xfId="135" applyNumberFormat="1" applyFont="1" applyBorder="1"/>
    <xf numFmtId="167" fontId="11" fillId="0" borderId="10" xfId="135" applyNumberFormat="1" applyFont="1" applyBorder="1"/>
    <xf numFmtId="3" fontId="11" fillId="0" borderId="10" xfId="135" applyNumberFormat="1" applyFont="1" applyBorder="1"/>
    <xf numFmtId="0" fontId="35" fillId="0" borderId="0" xfId="135" applyFont="1"/>
    <xf numFmtId="0" fontId="11" fillId="0" borderId="0" xfId="135" applyFont="1" applyAlignment="1">
      <alignment horizontal="right"/>
    </xf>
    <xf numFmtId="0" fontId="11" fillId="0" borderId="0" xfId="135" applyFont="1" applyAlignment="1">
      <alignment horizontal="left" vertical="center"/>
    </xf>
    <xf numFmtId="0" fontId="34" fillId="0" borderId="0" xfId="135" applyFont="1" applyAlignment="1">
      <alignment horizontal="left" vertical="center"/>
    </xf>
    <xf numFmtId="0" fontId="37" fillId="0" borderId="0" xfId="135" applyFont="1"/>
    <xf numFmtId="41" fontId="11" fillId="0" borderId="0" xfId="136" applyNumberFormat="1" applyFont="1"/>
    <xf numFmtId="165" fontId="36" fillId="0" borderId="0" xfId="136" applyNumberFormat="1" applyFont="1"/>
    <xf numFmtId="41" fontId="36" fillId="0" borderId="0" xfId="136" applyNumberFormat="1" applyFont="1"/>
    <xf numFmtId="41" fontId="11" fillId="0" borderId="0" xfId="136" applyNumberFormat="1" applyFont="1" applyAlignment="1">
      <alignment horizontal="left" vertical="center"/>
    </xf>
    <xf numFmtId="0" fontId="37" fillId="0" borderId="0" xfId="135" applyFont="1" applyAlignment="1">
      <alignment horizontal="right"/>
    </xf>
    <xf numFmtId="0" fontId="32" fillId="0" borderId="0" xfId="135" applyFont="1"/>
    <xf numFmtId="3" fontId="12" fillId="0" borderId="12" xfId="135" applyNumberFormat="1" applyFont="1" applyBorder="1" applyAlignment="1">
      <alignment horizontal="center" vertical="center" wrapText="1"/>
    </xf>
    <xf numFmtId="0" fontId="12" fillId="0" borderId="12" xfId="135" applyFont="1" applyBorder="1" applyAlignment="1">
      <alignment horizontal="center" vertical="center" wrapText="1"/>
    </xf>
    <xf numFmtId="0" fontId="12" fillId="0" borderId="13" xfId="135" applyFont="1" applyBorder="1" applyAlignment="1">
      <alignment horizontal="center" vertical="center" wrapText="1"/>
    </xf>
    <xf numFmtId="0" fontId="38" fillId="0" borderId="0" xfId="135" applyFont="1" applyAlignment="1">
      <alignment horizontal="left"/>
    </xf>
    <xf numFmtId="0" fontId="38" fillId="0" borderId="0" xfId="135" applyFont="1"/>
    <xf numFmtId="166" fontId="33" fillId="0" borderId="0" xfId="135" applyNumberFormat="1" applyFont="1"/>
    <xf numFmtId="41" fontId="11" fillId="0" borderId="0" xfId="1" applyNumberFormat="1" applyFont="1"/>
    <xf numFmtId="0" fontId="33" fillId="0" borderId="0" xfId="1" applyFont="1"/>
    <xf numFmtId="3" fontId="44" fillId="0" borderId="0" xfId="1" applyNumberFormat="1" applyFont="1"/>
    <xf numFmtId="165" fontId="44" fillId="0" borderId="0" xfId="2" applyNumberFormat="1" applyFont="1"/>
    <xf numFmtId="171" fontId="11" fillId="0" borderId="0" xfId="1" applyNumberFormat="1" applyFont="1"/>
    <xf numFmtId="43" fontId="36" fillId="0" borderId="0" xfId="135" applyNumberFormat="1" applyFont="1"/>
    <xf numFmtId="167" fontId="33" fillId="0" borderId="0" xfId="1" applyNumberFormat="1" applyFont="1"/>
    <xf numFmtId="167" fontId="44" fillId="0" borderId="0" xfId="1" applyNumberFormat="1" applyFont="1"/>
    <xf numFmtId="167" fontId="44" fillId="0" borderId="0" xfId="2" applyNumberFormat="1" applyFont="1"/>
    <xf numFmtId="164" fontId="11" fillId="0" borderId="0" xfId="137" applyFont="1"/>
    <xf numFmtId="164" fontId="33" fillId="0" borderId="0" xfId="137" applyFont="1"/>
    <xf numFmtId="164" fontId="36" fillId="0" borderId="0" xfId="137" applyFont="1"/>
    <xf numFmtId="167" fontId="33" fillId="0" borderId="0" xfId="1" applyNumberFormat="1" applyFont="1" applyAlignment="1">
      <alignment horizontal="right"/>
    </xf>
    <xf numFmtId="4" fontId="36" fillId="0" borderId="0" xfId="136" applyNumberFormat="1" applyFont="1"/>
    <xf numFmtId="168" fontId="11" fillId="0" borderId="0" xfId="136" applyNumberFormat="1" applyFont="1"/>
    <xf numFmtId="170" fontId="36" fillId="0" borderId="0" xfId="136" applyNumberFormat="1" applyFont="1"/>
    <xf numFmtId="172" fontId="11" fillId="0" borderId="0" xfId="136" applyNumberFormat="1" applyFont="1"/>
    <xf numFmtId="164" fontId="33" fillId="0" borderId="0" xfId="136" applyNumberFormat="1" applyFont="1"/>
    <xf numFmtId="164" fontId="36" fillId="0" borderId="0" xfId="136" applyNumberFormat="1" applyFont="1"/>
    <xf numFmtId="168" fontId="11" fillId="0" borderId="0" xfId="135" applyNumberFormat="1" applyFont="1"/>
    <xf numFmtId="168" fontId="11" fillId="0" borderId="0" xfId="137" applyNumberFormat="1" applyFont="1"/>
    <xf numFmtId="172" fontId="11" fillId="0" borderId="0" xfId="135" applyNumberFormat="1" applyFont="1"/>
    <xf numFmtId="164" fontId="11" fillId="0" borderId="0" xfId="136" applyNumberFormat="1" applyFont="1"/>
    <xf numFmtId="0" fontId="12" fillId="0" borderId="0" xfId="135" applyFont="1" applyAlignment="1">
      <alignment horizontal="center" vertical="center"/>
    </xf>
    <xf numFmtId="3" fontId="12" fillId="0" borderId="0" xfId="135" applyNumberFormat="1" applyFont="1" applyAlignment="1">
      <alignment horizontal="center" vertical="center"/>
    </xf>
    <xf numFmtId="0" fontId="12" fillId="0" borderId="11" xfId="135" applyFont="1" applyBorder="1" applyAlignment="1">
      <alignment horizontal="center" vertical="center" wrapText="1"/>
    </xf>
    <xf numFmtId="0" fontId="32" fillId="0" borderId="11" xfId="135" applyFont="1" applyBorder="1"/>
    <xf numFmtId="49" fontId="12" fillId="0" borderId="12" xfId="135" applyNumberFormat="1" applyFont="1" applyBorder="1" applyAlignment="1">
      <alignment horizontal="center" vertical="center" wrapText="1"/>
    </xf>
    <xf numFmtId="49" fontId="32" fillId="0" borderId="12" xfId="135" applyNumberFormat="1" applyFont="1" applyBorder="1"/>
    <xf numFmtId="49" fontId="32" fillId="0" borderId="13" xfId="135" applyNumberFormat="1" applyFont="1" applyBorder="1"/>
    <xf numFmtId="0" fontId="37" fillId="0" borderId="0" xfId="135" applyFont="1" applyAlignment="1">
      <alignment horizontal="left" vertical="center"/>
    </xf>
    <xf numFmtId="0" fontId="11" fillId="0" borderId="0" xfId="135" applyFont="1" applyAlignment="1">
      <alignment horizontal="center"/>
    </xf>
  </cellXfs>
  <cellStyles count="13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37" builtinId="3"/>
    <cellStyle name="Comma 2" xfId="2" xr:uid="{00000000-0005-0000-0000-00001B000000}"/>
    <cellStyle name="Comma 3" xfId="108" xr:uid="{00000000-0005-0000-0000-00001C000000}"/>
    <cellStyle name="Comma 3 2" xfId="3" xr:uid="{00000000-0005-0000-0000-00001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51" xr:uid="{00000000-0005-0000-0000-000028000000}"/>
    <cellStyle name="Normal 11" xfId="52" xr:uid="{00000000-0005-0000-0000-000029000000}"/>
    <cellStyle name="Normal 12" xfId="53" xr:uid="{00000000-0005-0000-0000-00002A000000}"/>
    <cellStyle name="Normal 13" xfId="54" xr:uid="{00000000-0005-0000-0000-00002B000000}"/>
    <cellStyle name="Normal 14" xfId="55" xr:uid="{00000000-0005-0000-0000-00002C000000}"/>
    <cellStyle name="Normal 15" xfId="56" xr:uid="{00000000-0005-0000-0000-00002D000000}"/>
    <cellStyle name="Normal 16" xfId="57" xr:uid="{00000000-0005-0000-0000-00002E000000}"/>
    <cellStyle name="Normal 17" xfId="58" xr:uid="{00000000-0005-0000-0000-00002F000000}"/>
    <cellStyle name="Normal 18" xfId="59" xr:uid="{00000000-0005-0000-0000-000030000000}"/>
    <cellStyle name="Normal 19" xfId="60" xr:uid="{00000000-0005-0000-0000-000031000000}"/>
    <cellStyle name="Normal 2" xfId="1" xr:uid="{00000000-0005-0000-0000-000032000000}"/>
    <cellStyle name="Normal 20" xfId="61" xr:uid="{00000000-0005-0000-0000-000033000000}"/>
    <cellStyle name="Normal 21" xfId="62" xr:uid="{00000000-0005-0000-0000-000034000000}"/>
    <cellStyle name="Normal 22" xfId="63" xr:uid="{00000000-0005-0000-0000-000035000000}"/>
    <cellStyle name="Normal 23" xfId="64" xr:uid="{00000000-0005-0000-0000-000036000000}"/>
    <cellStyle name="Normal 24" xfId="65" xr:uid="{00000000-0005-0000-0000-000037000000}"/>
    <cellStyle name="Normal 25" xfId="66" xr:uid="{00000000-0005-0000-0000-000038000000}"/>
    <cellStyle name="Normal 26" xfId="67" xr:uid="{00000000-0005-0000-0000-000039000000}"/>
    <cellStyle name="Normal 27" xfId="68" xr:uid="{00000000-0005-0000-0000-00003A000000}"/>
    <cellStyle name="Normal 28" xfId="69" xr:uid="{00000000-0005-0000-0000-00003B000000}"/>
    <cellStyle name="Normal 29" xfId="70" xr:uid="{00000000-0005-0000-0000-00003C000000}"/>
    <cellStyle name="Normal 3" xfId="44" xr:uid="{00000000-0005-0000-0000-00003D000000}"/>
    <cellStyle name="Normal 30" xfId="71" xr:uid="{00000000-0005-0000-0000-00003E000000}"/>
    <cellStyle name="Normal 31" xfId="72" xr:uid="{00000000-0005-0000-0000-00003F000000}"/>
    <cellStyle name="Normal 32" xfId="73" xr:uid="{00000000-0005-0000-0000-000040000000}"/>
    <cellStyle name="Normal 33" xfId="74" xr:uid="{00000000-0005-0000-0000-000041000000}"/>
    <cellStyle name="Normal 34" xfId="75" xr:uid="{00000000-0005-0000-0000-000042000000}"/>
    <cellStyle name="Normal 35" xfId="76" xr:uid="{00000000-0005-0000-0000-000043000000}"/>
    <cellStyle name="Normal 36" xfId="77" xr:uid="{00000000-0005-0000-0000-000044000000}"/>
    <cellStyle name="Normal 37" xfId="78" xr:uid="{00000000-0005-0000-0000-000045000000}"/>
    <cellStyle name="Normal 38" xfId="79" xr:uid="{00000000-0005-0000-0000-000046000000}"/>
    <cellStyle name="Normal 38 2" xfId="111" xr:uid="{00000000-0005-0000-0000-000047000000}"/>
    <cellStyle name="Normal 38 3" xfId="117" xr:uid="{00000000-0005-0000-0000-000048000000}"/>
    <cellStyle name="Normal 38 4" xfId="124" xr:uid="{00000000-0005-0000-0000-000049000000}"/>
    <cellStyle name="Normal 38 4 2" xfId="129" xr:uid="{00000000-0005-0000-0000-00004A000000}"/>
    <cellStyle name="Normal 39" xfId="80" xr:uid="{00000000-0005-0000-0000-00004B000000}"/>
    <cellStyle name="Normal 39 2" xfId="112" xr:uid="{00000000-0005-0000-0000-00004C000000}"/>
    <cellStyle name="Normal 39 3" xfId="118" xr:uid="{00000000-0005-0000-0000-00004D000000}"/>
    <cellStyle name="Normal 39 4" xfId="125" xr:uid="{00000000-0005-0000-0000-00004E000000}"/>
    <cellStyle name="Normal 39 4 2" xfId="130" xr:uid="{00000000-0005-0000-0000-00004F000000}"/>
    <cellStyle name="Normal 4" xfId="45" xr:uid="{00000000-0005-0000-0000-000050000000}"/>
    <cellStyle name="Normal 4 2" xfId="122" xr:uid="{00000000-0005-0000-0000-000051000000}"/>
    <cellStyle name="Normal 4 2 2" xfId="127" xr:uid="{00000000-0005-0000-0000-000052000000}"/>
    <cellStyle name="Normal 40" xfId="81" xr:uid="{00000000-0005-0000-0000-000053000000}"/>
    <cellStyle name="Normal 40 2" xfId="113" xr:uid="{00000000-0005-0000-0000-000054000000}"/>
    <cellStyle name="Normal 40 3" xfId="119" xr:uid="{00000000-0005-0000-0000-000055000000}"/>
    <cellStyle name="Normal 40 4" xfId="126" xr:uid="{00000000-0005-0000-0000-000056000000}"/>
    <cellStyle name="Normal 40 4 2" xfId="131" xr:uid="{00000000-0005-0000-0000-000057000000}"/>
    <cellStyle name="Normal 41" xfId="82" xr:uid="{00000000-0005-0000-0000-000058000000}"/>
    <cellStyle name="Normal 42" xfId="83" xr:uid="{00000000-0005-0000-0000-000059000000}"/>
    <cellStyle name="Normal 43" xfId="84" xr:uid="{00000000-0005-0000-0000-00005A000000}"/>
    <cellStyle name="Normal 44" xfId="85" xr:uid="{00000000-0005-0000-0000-00005B000000}"/>
    <cellStyle name="Normal 45" xfId="86" xr:uid="{00000000-0005-0000-0000-00005C000000}"/>
    <cellStyle name="Normal 46" xfId="87" xr:uid="{00000000-0005-0000-0000-00005D000000}"/>
    <cellStyle name="Normal 47" xfId="88" xr:uid="{00000000-0005-0000-0000-00005E000000}"/>
    <cellStyle name="Normal 48" xfId="89" xr:uid="{00000000-0005-0000-0000-00005F000000}"/>
    <cellStyle name="Normal 49" xfId="90" xr:uid="{00000000-0005-0000-0000-000060000000}"/>
    <cellStyle name="Normal 5" xfId="46" xr:uid="{00000000-0005-0000-0000-000061000000}"/>
    <cellStyle name="Normal 5 2" xfId="123" xr:uid="{00000000-0005-0000-0000-000062000000}"/>
    <cellStyle name="Normal 5 2 2" xfId="128" xr:uid="{00000000-0005-0000-0000-000063000000}"/>
    <cellStyle name="Normal 50" xfId="91" xr:uid="{00000000-0005-0000-0000-000064000000}"/>
    <cellStyle name="Normal 51" xfId="92" xr:uid="{00000000-0005-0000-0000-000065000000}"/>
    <cellStyle name="Normal 52" xfId="93" xr:uid="{00000000-0005-0000-0000-000066000000}"/>
    <cellStyle name="Normal 53" xfId="94" xr:uid="{00000000-0005-0000-0000-000067000000}"/>
    <cellStyle name="Normal 54" xfId="95" xr:uid="{00000000-0005-0000-0000-000068000000}"/>
    <cellStyle name="Normal 55" xfId="96" xr:uid="{00000000-0005-0000-0000-000069000000}"/>
    <cellStyle name="Normal 56" xfId="97" xr:uid="{00000000-0005-0000-0000-00006A000000}"/>
    <cellStyle name="Normal 56 2" xfId="114" xr:uid="{00000000-0005-0000-0000-00006B000000}"/>
    <cellStyle name="Normal 56 3" xfId="120" xr:uid="{00000000-0005-0000-0000-00006C000000}"/>
    <cellStyle name="Normal 57" xfId="98" xr:uid="{00000000-0005-0000-0000-00006D000000}"/>
    <cellStyle name="Normal 57 2" xfId="115" xr:uid="{00000000-0005-0000-0000-00006E000000}"/>
    <cellStyle name="Normal 57 3" xfId="121" xr:uid="{00000000-0005-0000-0000-00006F000000}"/>
    <cellStyle name="Normal 58" xfId="99" xr:uid="{00000000-0005-0000-0000-000070000000}"/>
    <cellStyle name="Normal 59" xfId="100" xr:uid="{00000000-0005-0000-0000-000071000000}"/>
    <cellStyle name="Normal 6" xfId="47" xr:uid="{00000000-0005-0000-0000-000072000000}"/>
    <cellStyle name="Normal 60" xfId="101" xr:uid="{00000000-0005-0000-0000-000073000000}"/>
    <cellStyle name="Normal 61" xfId="102" xr:uid="{00000000-0005-0000-0000-000074000000}"/>
    <cellStyle name="Normal 62" xfId="103" xr:uid="{00000000-0005-0000-0000-000075000000}"/>
    <cellStyle name="Normal 63" xfId="107" xr:uid="{00000000-0005-0000-0000-000076000000}"/>
    <cellStyle name="Normal 64" xfId="105" xr:uid="{00000000-0005-0000-0000-000077000000}"/>
    <cellStyle name="Normal 65" xfId="110" xr:uid="{00000000-0005-0000-0000-000078000000}"/>
    <cellStyle name="Normal 66" xfId="116" xr:uid="{00000000-0005-0000-0000-000079000000}"/>
    <cellStyle name="Normal 67" xfId="132" xr:uid="{00000000-0005-0000-0000-00007A000000}"/>
    <cellStyle name="Normal 68" xfId="133" xr:uid="{00000000-0005-0000-0000-00007B000000}"/>
    <cellStyle name="Normal 68 2" xfId="134" xr:uid="{FE8DCFE6-95DE-462A-AB00-BC1CAD623F6D}"/>
    <cellStyle name="Normal 68 2 2" xfId="136" xr:uid="{A211D356-C8B6-47FB-B023-53601B6E91EB}"/>
    <cellStyle name="Normal 68 3" xfId="135" xr:uid="{E058EA1D-699F-4D6C-9F8E-282EE506E8D9}"/>
    <cellStyle name="Normal 7" xfId="48" xr:uid="{00000000-0005-0000-0000-00007C000000}"/>
    <cellStyle name="Normal 8" xfId="49" xr:uid="{00000000-0005-0000-0000-00007D000000}"/>
    <cellStyle name="Normal 9" xfId="50" xr:uid="{00000000-0005-0000-0000-00007E000000}"/>
    <cellStyle name="Normal 94" xfId="109" xr:uid="{00000000-0005-0000-0000-00007F000000}"/>
    <cellStyle name="Note 2" xfId="106" xr:uid="{00000000-0005-0000-0000-000080000000}"/>
    <cellStyle name="Note 3" xfId="104" xr:uid="{00000000-0005-0000-0000-000081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993300"/>
      <color rgb="FFCCECFF"/>
      <color rgb="FF33CCCC"/>
      <color rgb="FF33CCFF"/>
      <color rgb="FF006666"/>
      <color rgb="FFFF9999"/>
      <color rgb="FF3399FF"/>
      <color rgb="FF008080"/>
      <color rgb="FF99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D5DC-DEE1-40B2-9CD7-1D3AC3C833FA}">
  <dimension ref="A1:Z1000"/>
  <sheetViews>
    <sheetView tabSelected="1" zoomScaleNormal="100" workbookViewId="0">
      <selection activeCell="K50" sqref="K50"/>
    </sheetView>
  </sheetViews>
  <sheetFormatPr defaultColWidth="14.44140625" defaultRowHeight="15" customHeight="1" x14ac:dyDescent="0.25"/>
  <cols>
    <col min="1" max="1" width="2" style="2" customWidth="1"/>
    <col min="2" max="2" width="29.6640625" style="2" customWidth="1"/>
    <col min="3" max="3" width="13.88671875" style="2" bestFit="1" customWidth="1"/>
    <col min="4" max="4" width="9.88671875" style="2" customWidth="1"/>
    <col min="5" max="5" width="11" style="2" customWidth="1"/>
    <col min="6" max="6" width="13.88671875" style="2" bestFit="1" customWidth="1"/>
    <col min="7" max="7" width="9.88671875" style="2" customWidth="1"/>
    <col min="8" max="8" width="11" style="2" customWidth="1"/>
    <col min="9" max="9" width="13.88671875" style="2" bestFit="1" customWidth="1"/>
    <col min="10" max="10" width="9.88671875" style="2" customWidth="1"/>
    <col min="11" max="11" width="11" style="2" customWidth="1"/>
    <col min="12" max="12" width="15.5546875" style="2" customWidth="1"/>
    <col min="13" max="14" width="14.109375" style="2" customWidth="1"/>
    <col min="15" max="26" width="10.33203125" style="2" customWidth="1"/>
    <col min="27" max="16384" width="14.44140625" style="2"/>
  </cols>
  <sheetData>
    <row r="1" spans="1:26" ht="15.75" customHeight="1" x14ac:dyDescent="0.3">
      <c r="A1" s="1"/>
      <c r="B1" s="81" t="s">
        <v>24</v>
      </c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1"/>
      <c r="B2" s="82" t="s">
        <v>39</v>
      </c>
      <c r="C2" s="82"/>
      <c r="D2" s="82"/>
      <c r="E2" s="82"/>
      <c r="F2" s="82"/>
      <c r="G2" s="82"/>
      <c r="H2" s="82"/>
      <c r="I2" s="82"/>
      <c r="J2" s="82"/>
      <c r="K2" s="82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3">
      <c r="A3" s="1"/>
      <c r="B3" s="4"/>
      <c r="C3" s="4"/>
      <c r="D3" s="4"/>
      <c r="E3" s="5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6"/>
      <c r="B4" s="6"/>
      <c r="C4" s="51"/>
      <c r="D4" s="51"/>
      <c r="E4" s="51"/>
      <c r="F4" s="51"/>
      <c r="G4" s="51"/>
      <c r="H4" s="51"/>
      <c r="I4" s="51"/>
      <c r="J4" s="51"/>
      <c r="K4" s="5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 x14ac:dyDescent="0.3">
      <c r="A5" s="6"/>
      <c r="B5" s="83" t="s">
        <v>14</v>
      </c>
      <c r="C5" s="85" t="s">
        <v>40</v>
      </c>
      <c r="D5" s="86"/>
      <c r="E5" s="86"/>
      <c r="F5" s="85" t="s">
        <v>41</v>
      </c>
      <c r="G5" s="86"/>
      <c r="H5" s="87"/>
      <c r="I5" s="85" t="s">
        <v>38</v>
      </c>
      <c r="J5" s="86"/>
      <c r="K5" s="87"/>
      <c r="L5" s="5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3">
      <c r="A6" s="6"/>
      <c r="B6" s="84"/>
      <c r="C6" s="52" t="s">
        <v>20</v>
      </c>
      <c r="D6" s="52" t="s">
        <v>21</v>
      </c>
      <c r="E6" s="53" t="s">
        <v>22</v>
      </c>
      <c r="F6" s="52" t="s">
        <v>20</v>
      </c>
      <c r="G6" s="52" t="s">
        <v>21</v>
      </c>
      <c r="H6" s="53" t="s">
        <v>22</v>
      </c>
      <c r="I6" s="52" t="s">
        <v>20</v>
      </c>
      <c r="J6" s="52" t="s">
        <v>21</v>
      </c>
      <c r="K6" s="54" t="s">
        <v>22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3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3">
      <c r="A8" s="6"/>
      <c r="B8" s="9" t="s">
        <v>0</v>
      </c>
      <c r="C8" s="10" t="s">
        <v>12</v>
      </c>
      <c r="D8" s="11"/>
      <c r="E8" s="8"/>
      <c r="F8" s="6"/>
      <c r="G8" s="6"/>
      <c r="H8" s="6"/>
      <c r="I8" s="1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3">
      <c r="A9" s="6"/>
      <c r="B9" s="13" t="s">
        <v>1</v>
      </c>
      <c r="C9" s="46">
        <v>11822</v>
      </c>
      <c r="D9" s="64">
        <v>100</v>
      </c>
      <c r="E9" s="8">
        <v>-12.208525174513591</v>
      </c>
      <c r="F9" s="46">
        <v>13529</v>
      </c>
      <c r="G9" s="64">
        <v>100</v>
      </c>
      <c r="H9" s="8">
        <v>-14.177873636132961</v>
      </c>
      <c r="I9" s="12">
        <v>13332</v>
      </c>
      <c r="J9" s="8">
        <f>SUM(J15,'NON-RESIDENTIAL'!J9,'NON-RESIDENTIAL'!J48,'NON-RESIDENTIAL'!J54)</f>
        <v>100</v>
      </c>
      <c r="K9" s="8">
        <f>(I9-C9)/C9*100</f>
        <v>12.772796481136863</v>
      </c>
      <c r="L9" s="58"/>
      <c r="M9" s="58"/>
      <c r="N9" s="5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3">
      <c r="A10" s="6"/>
      <c r="B10" s="13" t="s">
        <v>2</v>
      </c>
      <c r="C10" s="67">
        <v>2472621</v>
      </c>
      <c r="D10" s="64">
        <v>100</v>
      </c>
      <c r="E10" s="8">
        <v>-17.008762908743307</v>
      </c>
      <c r="F10" s="67">
        <v>2892098</v>
      </c>
      <c r="G10" s="64">
        <v>100</v>
      </c>
      <c r="H10" s="8">
        <v>-12.437482874871893</v>
      </c>
      <c r="I10" s="67">
        <v>3349757</v>
      </c>
      <c r="J10" s="8">
        <f>SUM(J16,'NON-RESIDENTIAL'!J10,'NON-RESIDENTIAL'!J49)</f>
        <v>100</v>
      </c>
      <c r="K10" s="8">
        <f>(I10-C10)/C10*100</f>
        <v>35.473936361456119</v>
      </c>
      <c r="L10" s="58"/>
      <c r="M10" s="58"/>
      <c r="N10" s="5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3">
      <c r="A11" s="6"/>
      <c r="B11" s="13" t="s">
        <v>34</v>
      </c>
      <c r="C11" s="67">
        <v>29823632.383000001</v>
      </c>
      <c r="D11" s="64">
        <v>100</v>
      </c>
      <c r="E11" s="8">
        <v>-17.189322264150377</v>
      </c>
      <c r="F11" s="67">
        <v>34792238.115000002</v>
      </c>
      <c r="G11" s="64">
        <v>100</v>
      </c>
      <c r="H11" s="8">
        <v>-22.66898352964229</v>
      </c>
      <c r="I11" s="67">
        <v>38999355.174000002</v>
      </c>
      <c r="J11" s="8">
        <f>SUM(J17,'NON-RESIDENTIAL'!J11,'NON-RESIDENTIAL'!J50,'NON-RESIDENTIAL'!J55)</f>
        <v>100</v>
      </c>
      <c r="K11" s="8">
        <f>(I11-C11)/C11*100</f>
        <v>30.766617134907836</v>
      </c>
      <c r="L11" s="58"/>
      <c r="M11" s="58"/>
      <c r="N11" s="5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3">
      <c r="A12" s="6"/>
      <c r="B12" s="15" t="s">
        <v>27</v>
      </c>
      <c r="C12" s="68">
        <v>10909.046383574354</v>
      </c>
      <c r="D12" s="64"/>
      <c r="E12" s="8">
        <v>-3.5506785790145075</v>
      </c>
      <c r="F12" s="75">
        <v>11102.310661326139</v>
      </c>
      <c r="G12" s="64"/>
      <c r="H12" s="16">
        <v>-11.723597498025509</v>
      </c>
      <c r="I12" s="68">
        <f>((I11-'NON-RESIDENTIAL'!I45-'NON-RESIDENTIAL'!I55-'NON-RESIDENTIAL'!J55)/I10)*1000</f>
        <v>10664.423803492877</v>
      </c>
      <c r="J12" s="8"/>
      <c r="K12" s="8">
        <f>(I12-C12)/C12*100</f>
        <v>-2.2423828030450319</v>
      </c>
      <c r="L12" s="62"/>
      <c r="M12" s="62"/>
      <c r="N12" s="6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3">
      <c r="A13" s="6"/>
      <c r="B13" s="13"/>
      <c r="C13" s="47"/>
      <c r="D13" s="66"/>
      <c r="E13" s="8"/>
      <c r="F13" s="47"/>
      <c r="G13" s="65"/>
      <c r="H13" s="16"/>
      <c r="I13" s="71"/>
      <c r="J13" s="16"/>
      <c r="K13" s="16"/>
      <c r="L13" s="60"/>
      <c r="M13" s="59"/>
      <c r="N13" s="5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3">
      <c r="A14" s="6"/>
      <c r="B14" s="9" t="s">
        <v>3</v>
      </c>
      <c r="C14" s="47"/>
      <c r="D14" s="66"/>
      <c r="E14" s="8"/>
      <c r="F14" s="47"/>
      <c r="G14" s="66"/>
      <c r="H14" s="16"/>
      <c r="I14" s="18"/>
      <c r="J14" s="16"/>
      <c r="K14" s="16"/>
      <c r="L14" s="61"/>
      <c r="M14" s="59"/>
      <c r="N14" s="5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3">
      <c r="A15" s="6"/>
      <c r="B15" s="13" t="s">
        <v>1</v>
      </c>
      <c r="C15" s="46">
        <v>7997</v>
      </c>
      <c r="D15" s="64">
        <v>67.645068516325495</v>
      </c>
      <c r="E15" s="8">
        <v>-14.644038851531645</v>
      </c>
      <c r="F15" s="46">
        <v>9079</v>
      </c>
      <c r="G15" s="64">
        <v>67.107694582009017</v>
      </c>
      <c r="H15" s="8">
        <v>-17.07918531372728</v>
      </c>
      <c r="I15" s="12">
        <v>8764</v>
      </c>
      <c r="J15" s="8">
        <f>(I15/I$9)*100</f>
        <v>65.736573657365739</v>
      </c>
      <c r="K15" s="8">
        <f>(I15-C15)/C15*100</f>
        <v>9.5910966612479687</v>
      </c>
      <c r="L15" s="58"/>
      <c r="M15" s="58"/>
      <c r="N15" s="5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3">
      <c r="A16" s="6"/>
      <c r="B16" s="13" t="s">
        <v>2</v>
      </c>
      <c r="C16" s="67">
        <v>1149106</v>
      </c>
      <c r="D16" s="64">
        <v>46.473195851689361</v>
      </c>
      <c r="E16" s="8">
        <v>-31.715088622548819</v>
      </c>
      <c r="F16" s="67">
        <v>1289690</v>
      </c>
      <c r="G16" s="64">
        <v>44.593578779142341</v>
      </c>
      <c r="H16" s="8">
        <v>-19.731552646663609</v>
      </c>
      <c r="I16" s="67">
        <v>1495963</v>
      </c>
      <c r="J16" s="8">
        <f>(I16/I$10)*100</f>
        <v>44.658851373398129</v>
      </c>
      <c r="K16" s="8">
        <f>(I16-C16)/C16*100</f>
        <v>30.184943773681454</v>
      </c>
      <c r="L16" s="58"/>
      <c r="M16" s="58"/>
      <c r="N16" s="5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3">
      <c r="A17" s="6"/>
      <c r="B17" s="13" t="s">
        <v>34</v>
      </c>
      <c r="C17" s="67">
        <v>12953081.567</v>
      </c>
      <c r="D17" s="64">
        <v>43.432273442263472</v>
      </c>
      <c r="E17" s="8">
        <v>-36.110330320658051</v>
      </c>
      <c r="F17" s="67">
        <v>15030367.631000001</v>
      </c>
      <c r="G17" s="64">
        <v>43.200347104200659</v>
      </c>
      <c r="H17" s="8">
        <v>-23.529219774201142</v>
      </c>
      <c r="I17" s="67">
        <v>17086194.264000002</v>
      </c>
      <c r="J17" s="8">
        <f>(I17/I$11)*100</f>
        <v>43.811478902069098</v>
      </c>
      <c r="K17" s="8">
        <f>(I17-C17)/C17*100</f>
        <v>31.908335291655643</v>
      </c>
      <c r="L17" s="58"/>
      <c r="M17" s="58"/>
      <c r="N17" s="5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3">
      <c r="A18" s="6"/>
      <c r="B18" s="20" t="s">
        <v>28</v>
      </c>
      <c r="C18" s="76">
        <v>11272.312186169074</v>
      </c>
      <c r="D18" s="64"/>
      <c r="E18" s="8">
        <v>-6.436622102083617</v>
      </c>
      <c r="F18" s="76">
        <v>11654.248409307664</v>
      </c>
      <c r="G18" s="64"/>
      <c r="H18" s="16">
        <v>-4.7312079064149071</v>
      </c>
      <c r="I18" s="69">
        <f>I17/I16*1000</f>
        <v>11421.535334764296</v>
      </c>
      <c r="J18" s="8"/>
      <c r="K18" s="8">
        <f>(I18-C18)/C18*100</f>
        <v>1.3238024828509958</v>
      </c>
      <c r="L18" s="1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3">
      <c r="A19" s="6"/>
      <c r="B19" s="20" t="s">
        <v>19</v>
      </c>
      <c r="C19" s="72">
        <v>143.69213455045642</v>
      </c>
      <c r="D19" s="65"/>
      <c r="E19" s="8">
        <v>-19.99983310049517</v>
      </c>
      <c r="F19" s="72">
        <v>142.05198810441678</v>
      </c>
      <c r="G19" s="65"/>
      <c r="H19" s="16">
        <v>-3.1986749563079542</v>
      </c>
      <c r="I19" s="77">
        <f>I16/I15</f>
        <v>170.69408945686902</v>
      </c>
      <c r="J19" s="16"/>
      <c r="K19" s="8">
        <f>(I19-C19)/C19*100</f>
        <v>18.791533016673974</v>
      </c>
      <c r="L19" s="1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4.5" customHeight="1" x14ac:dyDescent="0.3">
      <c r="A20" s="6"/>
      <c r="B20" s="13"/>
      <c r="C20" s="48"/>
      <c r="D20" s="65"/>
      <c r="E20" s="8"/>
      <c r="F20" s="48"/>
      <c r="G20" s="65"/>
      <c r="H20" s="16"/>
      <c r="I20" s="21"/>
      <c r="J20" s="16"/>
      <c r="K20" s="16"/>
      <c r="L20" s="1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3">
      <c r="A21" s="6"/>
      <c r="B21" s="9" t="s">
        <v>4</v>
      </c>
      <c r="C21" s="48"/>
      <c r="D21" s="65"/>
      <c r="E21" s="8"/>
      <c r="F21" s="48"/>
      <c r="G21" s="65"/>
      <c r="H21" s="16"/>
      <c r="I21" s="21"/>
      <c r="J21" s="16"/>
      <c r="K21" s="16"/>
      <c r="L21" s="1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3">
      <c r="A22" s="6"/>
      <c r="B22" s="13" t="s">
        <v>1</v>
      </c>
      <c r="C22" s="48">
        <v>7219</v>
      </c>
      <c r="D22" s="64">
        <v>90.271351756908842</v>
      </c>
      <c r="E22" s="8">
        <v>-14.749645725082663</v>
      </c>
      <c r="F22" s="48">
        <v>7843</v>
      </c>
      <c r="G22" s="64">
        <v>86.386165877299263</v>
      </c>
      <c r="H22" s="8">
        <v>-14.620074025691268</v>
      </c>
      <c r="I22" s="21">
        <v>7202</v>
      </c>
      <c r="J22" s="8">
        <f>(I22/I$15)*100</f>
        <v>82.177088087631219</v>
      </c>
      <c r="K22" s="8">
        <f>(I22-C22)/C22*100</f>
        <v>-0.23548968001108186</v>
      </c>
      <c r="L22" s="1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3">
      <c r="A23" s="6"/>
      <c r="B23" s="13" t="s">
        <v>2</v>
      </c>
      <c r="C23" s="69">
        <v>924726</v>
      </c>
      <c r="D23" s="64">
        <v>80.473515933255939</v>
      </c>
      <c r="E23" s="8">
        <v>-17.217801387393145</v>
      </c>
      <c r="F23" s="69">
        <v>968763</v>
      </c>
      <c r="G23" s="64">
        <v>75.115958098457767</v>
      </c>
      <c r="H23" s="8">
        <v>-17.816819861128195</v>
      </c>
      <c r="I23" s="69">
        <v>1006712</v>
      </c>
      <c r="J23" s="8">
        <f>(I23/I$16)*100</f>
        <v>67.295247275500799</v>
      </c>
      <c r="K23" s="8">
        <f>(I23-C23)/C23*100</f>
        <v>8.8659775976883957</v>
      </c>
      <c r="L23" s="1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3">
      <c r="A24" s="6"/>
      <c r="B24" s="13" t="s">
        <v>34</v>
      </c>
      <c r="C24" s="69">
        <v>10580953.846999999</v>
      </c>
      <c r="D24" s="64">
        <v>81.686769223754709</v>
      </c>
      <c r="E24" s="8">
        <v>-12.26474253281833</v>
      </c>
      <c r="F24" s="69">
        <v>11375134.275</v>
      </c>
      <c r="G24" s="64">
        <v>75.681011631005518</v>
      </c>
      <c r="H24" s="8">
        <v>-17.873330688395807</v>
      </c>
      <c r="I24" s="69">
        <v>11570576.153000001</v>
      </c>
      <c r="J24" s="8">
        <f>(I24/I$17)*100</f>
        <v>67.718861053679973</v>
      </c>
      <c r="K24" s="8">
        <f>(I24-C24)/C24*100</f>
        <v>9.352864782418342</v>
      </c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3">
      <c r="A25" s="6"/>
      <c r="B25" s="20" t="s">
        <v>28</v>
      </c>
      <c r="C25" s="76">
        <v>11442.258406273859</v>
      </c>
      <c r="D25" s="65"/>
      <c r="E25" s="8">
        <v>5.9832414910281617</v>
      </c>
      <c r="F25" s="76">
        <v>11741.916521378294</v>
      </c>
      <c r="G25" s="65"/>
      <c r="H25" s="16">
        <v>-6.8762035214641304E-2</v>
      </c>
      <c r="I25" s="69">
        <f>I24/I23*1000</f>
        <v>11493.432235833088</v>
      </c>
      <c r="J25" s="16"/>
      <c r="K25" s="8">
        <f>(I25-C25)/C25*100</f>
        <v>0.44723539481655628</v>
      </c>
      <c r="L25" s="1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3">
      <c r="A26" s="6"/>
      <c r="B26" s="20" t="s">
        <v>19</v>
      </c>
      <c r="C26" s="72">
        <v>128.09613519878098</v>
      </c>
      <c r="D26" s="65"/>
      <c r="E26" s="8">
        <v>-2.8951852262702897</v>
      </c>
      <c r="F26" s="72">
        <v>123.51944409027158</v>
      </c>
      <c r="G26" s="65"/>
      <c r="H26" s="16">
        <v>-3.7441421961397032</v>
      </c>
      <c r="I26" s="77">
        <f>I23/I22</f>
        <v>139.7822826992502</v>
      </c>
      <c r="J26" s="16"/>
      <c r="K26" s="8">
        <f>(I26-C26)/C26*100</f>
        <v>9.1229508855474268</v>
      </c>
      <c r="L26" s="1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.5" customHeight="1" x14ac:dyDescent="0.3">
      <c r="A27" s="6"/>
      <c r="B27" s="13"/>
      <c r="C27" s="48"/>
      <c r="D27" s="64"/>
      <c r="E27" s="8"/>
      <c r="F27" s="48"/>
      <c r="G27" s="64"/>
      <c r="H27" s="8"/>
      <c r="I27" s="21"/>
      <c r="J27" s="8"/>
      <c r="K27" s="8"/>
      <c r="L27" s="1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3">
      <c r="A28" s="6"/>
      <c r="B28" s="9" t="s">
        <v>13</v>
      </c>
      <c r="C28" s="48"/>
      <c r="D28" s="64"/>
      <c r="E28" s="8"/>
      <c r="F28" s="48"/>
      <c r="G28" s="64"/>
      <c r="H28" s="8"/>
      <c r="I28" s="21"/>
      <c r="J28" s="8"/>
      <c r="K28" s="8"/>
      <c r="L28" s="1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3">
      <c r="A29" s="6"/>
      <c r="B29" s="13" t="s">
        <v>1</v>
      </c>
      <c r="C29" s="48">
        <v>95</v>
      </c>
      <c r="D29" s="64">
        <v>1.1879454795548332</v>
      </c>
      <c r="E29" s="8">
        <v>-26.356589147286826</v>
      </c>
      <c r="F29" s="48">
        <v>96</v>
      </c>
      <c r="G29" s="64">
        <v>1.0573851745786982</v>
      </c>
      <c r="H29" s="8">
        <v>-20</v>
      </c>
      <c r="I29" s="21">
        <v>130</v>
      </c>
      <c r="J29" s="8">
        <f>(I29/I$15)*100</f>
        <v>1.4833409402099498</v>
      </c>
      <c r="K29" s="8">
        <f>(I29-C29)/C29*100</f>
        <v>36.84210526315789</v>
      </c>
      <c r="L29" s="1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3">
      <c r="A30" s="6"/>
      <c r="B30" s="13" t="s">
        <v>2</v>
      </c>
      <c r="C30" s="69">
        <v>9637</v>
      </c>
      <c r="D30" s="64">
        <v>0.83865196074165482</v>
      </c>
      <c r="E30" s="8">
        <v>-54.96939395355357</v>
      </c>
      <c r="F30" s="69">
        <v>13155</v>
      </c>
      <c r="G30" s="64">
        <v>1.0200125611581079</v>
      </c>
      <c r="H30" s="8">
        <v>-23.160046728971963</v>
      </c>
      <c r="I30" s="69">
        <v>15007</v>
      </c>
      <c r="J30" s="8">
        <f>(I30/I$16)*100</f>
        <v>1.0031665221666577</v>
      </c>
      <c r="K30" s="8">
        <f>(I30-C30)/C30*100</f>
        <v>55.722735291065682</v>
      </c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3">
      <c r="A31" s="6"/>
      <c r="B31" s="13" t="s">
        <v>34</v>
      </c>
      <c r="C31" s="69">
        <v>121332.788</v>
      </c>
      <c r="D31" s="64">
        <v>0.93670982748317</v>
      </c>
      <c r="E31" s="8">
        <v>-49.790279191869416</v>
      </c>
      <c r="F31" s="69">
        <v>165080.285</v>
      </c>
      <c r="G31" s="64">
        <v>1.098311691721521</v>
      </c>
      <c r="H31" s="8">
        <v>-14.101210090089037</v>
      </c>
      <c r="I31" s="69">
        <v>201171.64499999999</v>
      </c>
      <c r="J31" s="8">
        <f>(I31/I$17)*100</f>
        <v>1.1773929401227834</v>
      </c>
      <c r="K31" s="8">
        <f>(I31-C31)/C31*100</f>
        <v>65.80155151466559</v>
      </c>
      <c r="L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3">
      <c r="A32" s="6"/>
      <c r="B32" s="20" t="s">
        <v>28</v>
      </c>
      <c r="C32" s="69">
        <v>12590.306941994397</v>
      </c>
      <c r="D32" s="65"/>
      <c r="E32" s="8">
        <v>11.501321470872947</v>
      </c>
      <c r="F32" s="69">
        <v>12548.862409730142</v>
      </c>
      <c r="G32" s="65"/>
      <c r="H32" s="16">
        <v>11.789227157558033</v>
      </c>
      <c r="I32" s="69">
        <f>I31/I30*1000</f>
        <v>13405.187245951887</v>
      </c>
      <c r="J32" s="16"/>
      <c r="K32" s="8">
        <f>(I32-C32)/C32*100</f>
        <v>6.4722830643587752</v>
      </c>
      <c r="L32" s="1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3">
      <c r="A33" s="6"/>
      <c r="B33" s="20" t="s">
        <v>19</v>
      </c>
      <c r="C33" s="78">
        <v>101.4421052631579</v>
      </c>
      <c r="D33" s="65"/>
      <c r="E33" s="8">
        <v>-38.853177052720113</v>
      </c>
      <c r="F33" s="78">
        <v>137.03125</v>
      </c>
      <c r="G33" s="65"/>
      <c r="H33" s="16">
        <v>-3.9500584112149468</v>
      </c>
      <c r="I33" s="78">
        <f>I30/I29</f>
        <v>115.43846153846154</v>
      </c>
      <c r="J33" s="16"/>
      <c r="K33" s="8">
        <f>(I33-C33)/C33*100</f>
        <v>13.797383481932613</v>
      </c>
      <c r="L33" s="1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4.5" customHeight="1" x14ac:dyDescent="0.3">
      <c r="A34" s="6"/>
      <c r="B34" s="20"/>
      <c r="C34" s="48"/>
      <c r="D34" s="65"/>
      <c r="E34" s="8"/>
      <c r="F34" s="48"/>
      <c r="G34" s="65"/>
      <c r="H34" s="16"/>
      <c r="I34" s="21"/>
      <c r="J34" s="16"/>
      <c r="K34" s="16"/>
      <c r="L34" s="1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3">
      <c r="A35" s="6"/>
      <c r="B35" s="23" t="s">
        <v>5</v>
      </c>
      <c r="C35" s="48"/>
      <c r="D35" s="65"/>
      <c r="E35" s="8"/>
      <c r="F35" s="48"/>
      <c r="G35" s="65"/>
      <c r="H35" s="16"/>
      <c r="I35" s="21"/>
      <c r="J35" s="16"/>
      <c r="K35" s="16"/>
      <c r="L35" s="1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3">
      <c r="A36" s="6"/>
      <c r="B36" s="13" t="s">
        <v>1</v>
      </c>
      <c r="C36" s="48">
        <v>673</v>
      </c>
      <c r="D36" s="64">
        <v>8.4156558709516069</v>
      </c>
      <c r="E36" s="8">
        <v>-10.860927152317881</v>
      </c>
      <c r="F36" s="48">
        <v>1127</v>
      </c>
      <c r="G36" s="64">
        <v>12.413261372397841</v>
      </c>
      <c r="H36" s="8">
        <v>-28.48984771573604</v>
      </c>
      <c r="I36" s="21">
        <v>1421</v>
      </c>
      <c r="J36" s="8">
        <f>(I36/I$15)*100</f>
        <v>16.214057507987221</v>
      </c>
      <c r="K36" s="8">
        <f>(I36-C36)/C36*100</f>
        <v>111.14413075780089</v>
      </c>
      <c r="L36" s="1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3">
      <c r="A37" s="6"/>
      <c r="B37" s="13" t="s">
        <v>2</v>
      </c>
      <c r="C37" s="69">
        <v>192981</v>
      </c>
      <c r="D37" s="64">
        <v>16.794012040664654</v>
      </c>
      <c r="E37" s="8">
        <v>-3.4264467442000117</v>
      </c>
      <c r="F37" s="69">
        <v>274366</v>
      </c>
      <c r="G37" s="64">
        <v>21.273794477742712</v>
      </c>
      <c r="H37" s="8">
        <v>-9.3340647429711971</v>
      </c>
      <c r="I37" s="69">
        <v>361759</v>
      </c>
      <c r="J37" s="8">
        <f>(I37/I$16)*100</f>
        <v>24.18234942976531</v>
      </c>
      <c r="K37" s="8">
        <f>(I37-C37)/C37*100</f>
        <v>87.458350822101664</v>
      </c>
      <c r="L37" s="1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3">
      <c r="A38" s="6"/>
      <c r="B38" s="13" t="s">
        <v>34</v>
      </c>
      <c r="C38" s="69">
        <v>2008446.8570000001</v>
      </c>
      <c r="D38" s="64">
        <v>15.505552455693882</v>
      </c>
      <c r="E38" s="8">
        <v>1.4403484303561576</v>
      </c>
      <c r="F38" s="69">
        <v>2702438.173</v>
      </c>
      <c r="G38" s="64">
        <v>17.979854114986814</v>
      </c>
      <c r="H38" s="8">
        <v>-13.448562682131609</v>
      </c>
      <c r="I38" s="69">
        <v>3916827.4380000001</v>
      </c>
      <c r="J38" s="8">
        <f>(I38/I$17)*100</f>
        <v>22.92393131835458</v>
      </c>
      <c r="K38" s="8">
        <f>(I38-C38)/C38*100</f>
        <v>95.017728467584732</v>
      </c>
      <c r="L38" s="1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3">
      <c r="A39" s="6"/>
      <c r="B39" s="20" t="s">
        <v>28</v>
      </c>
      <c r="C39" s="76">
        <v>10407.484970022957</v>
      </c>
      <c r="D39" s="65"/>
      <c r="E39" s="8">
        <v>5.0394699278230179</v>
      </c>
      <c r="F39" s="76">
        <v>9849.7560667138059</v>
      </c>
      <c r="G39" s="65"/>
      <c r="H39" s="16">
        <v>-4.5380858064235712</v>
      </c>
      <c r="I39" s="69">
        <f>I38/I37*1000</f>
        <v>10827.173444199039</v>
      </c>
      <c r="J39" s="16"/>
      <c r="K39" s="8">
        <f>(I39-C39)/C39*100</f>
        <v>4.0325638267547408</v>
      </c>
      <c r="L39" s="1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3">
      <c r="A40" s="6"/>
      <c r="B40" s="20" t="s">
        <v>19</v>
      </c>
      <c r="C40" s="72">
        <v>286.7473997028232</v>
      </c>
      <c r="D40" s="65"/>
      <c r="E40" s="8">
        <v>8.3403160596270407</v>
      </c>
      <c r="F40" s="72">
        <v>243.44809228039043</v>
      </c>
      <c r="G40" s="65"/>
      <c r="H40" s="16">
        <v>26.787501299979954</v>
      </c>
      <c r="I40" s="77">
        <f>I37/I36</f>
        <v>254.58057705840957</v>
      </c>
      <c r="J40" s="16"/>
      <c r="K40" s="8">
        <f>(I40-C40)/C40*100</f>
        <v>-11.217825402340319</v>
      </c>
      <c r="L40" s="1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4.5" customHeight="1" x14ac:dyDescent="0.3">
      <c r="A41" s="6"/>
      <c r="B41" s="20"/>
      <c r="C41" s="48"/>
      <c r="D41" s="65"/>
      <c r="E41" s="8"/>
      <c r="F41" s="48"/>
      <c r="G41" s="65"/>
      <c r="H41" s="16"/>
      <c r="I41" s="63"/>
      <c r="J41" s="16"/>
      <c r="K41" s="16"/>
      <c r="L41" s="1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3">
      <c r="A42" s="6"/>
      <c r="B42" s="23" t="s">
        <v>6</v>
      </c>
      <c r="C42" s="48"/>
      <c r="D42" s="65"/>
      <c r="E42" s="8"/>
      <c r="F42" s="48"/>
      <c r="G42" s="65"/>
      <c r="H42" s="16"/>
      <c r="I42" s="21"/>
      <c r="J42" s="16"/>
      <c r="K42" s="16"/>
      <c r="L42" s="1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3">
      <c r="A43" s="6"/>
      <c r="B43" s="13" t="s">
        <v>1</v>
      </c>
      <c r="C43" s="48">
        <v>2</v>
      </c>
      <c r="D43" s="70" t="s">
        <v>37</v>
      </c>
      <c r="E43" s="8">
        <v>-71.428571428571431</v>
      </c>
      <c r="F43" s="48">
        <v>2</v>
      </c>
      <c r="G43" s="70" t="s">
        <v>37</v>
      </c>
      <c r="H43" s="8">
        <v>-60</v>
      </c>
      <c r="I43" s="21">
        <v>3</v>
      </c>
      <c r="J43" s="70" t="s">
        <v>37</v>
      </c>
      <c r="K43" s="8">
        <f>(I43-C43)/C43*100</f>
        <v>50</v>
      </c>
      <c r="L43" s="1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3">
      <c r="A44" s="6"/>
      <c r="B44" s="13" t="s">
        <v>2</v>
      </c>
      <c r="C44" s="69">
        <v>20550</v>
      </c>
      <c r="D44" s="64">
        <v>1.7883467669649273</v>
      </c>
      <c r="E44" s="8">
        <v>-93.975797657156917</v>
      </c>
      <c r="F44" s="69">
        <v>31869</v>
      </c>
      <c r="G44" s="64">
        <v>2.4710589366436895</v>
      </c>
      <c r="H44" s="8">
        <v>-68.965517241379317</v>
      </c>
      <c r="I44" s="69">
        <v>111864</v>
      </c>
      <c r="J44" s="8">
        <f>(I44/I$16)*100</f>
        <v>7.4777250506864137</v>
      </c>
      <c r="K44" s="8">
        <f>(I44-C44)/C44*100</f>
        <v>444.35036496350364</v>
      </c>
      <c r="L44" s="1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3">
      <c r="A45" s="6"/>
      <c r="B45" s="13" t="s">
        <v>34</v>
      </c>
      <c r="C45" s="69">
        <v>234372.75</v>
      </c>
      <c r="D45" s="64">
        <v>1.8093976231656044</v>
      </c>
      <c r="E45" s="8">
        <v>-96.078505433058297</v>
      </c>
      <c r="F45" s="69">
        <v>778974.87199999997</v>
      </c>
      <c r="G45" s="64">
        <v>5.1826734456805381</v>
      </c>
      <c r="H45" s="8">
        <v>-68.051488087940982</v>
      </c>
      <c r="I45" s="69">
        <v>1393506.2450000001</v>
      </c>
      <c r="J45" s="8">
        <f>(I45/I$17)*100</f>
        <v>8.1557438916404443</v>
      </c>
      <c r="K45" s="8">
        <f>(I45-C45)/C45*100</f>
        <v>494.56837238970832</v>
      </c>
      <c r="L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3">
      <c r="A46" s="6"/>
      <c r="B46" s="20" t="s">
        <v>28</v>
      </c>
      <c r="C46" s="76">
        <v>11405</v>
      </c>
      <c r="D46" s="65"/>
      <c r="E46" s="8">
        <v>-34.904335150685121</v>
      </c>
      <c r="F46" s="76">
        <v>24443.028397502276</v>
      </c>
      <c r="G46" s="65"/>
      <c r="H46" s="16">
        <v>2.9452050499679387</v>
      </c>
      <c r="I46" s="69">
        <f>I45/I44*1000</f>
        <v>12457.146579775443</v>
      </c>
      <c r="J46" s="16"/>
      <c r="K46" s="8">
        <f>(I46-C46)/C46*100</f>
        <v>9.2253097744449164</v>
      </c>
      <c r="L46" s="1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3">
      <c r="A47" s="6"/>
      <c r="B47" s="20" t="s">
        <v>19</v>
      </c>
      <c r="C47" s="72">
        <v>10275</v>
      </c>
      <c r="D47" s="65"/>
      <c r="E47" s="8">
        <v>-78.915291800049246</v>
      </c>
      <c r="F47" s="72">
        <v>15934.5</v>
      </c>
      <c r="G47" s="65"/>
      <c r="H47" s="16">
        <v>-22.413793103448274</v>
      </c>
      <c r="I47" s="77">
        <f>I44/I43</f>
        <v>37288</v>
      </c>
      <c r="J47" s="16"/>
      <c r="K47" s="8">
        <f>(I47-C47)/C47*100</f>
        <v>262.90024330900241</v>
      </c>
      <c r="L47" s="1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4.5" customHeight="1" x14ac:dyDescent="0.3">
      <c r="A48" s="6"/>
      <c r="B48" s="20"/>
      <c r="C48" s="48"/>
      <c r="D48" s="65"/>
      <c r="E48" s="8"/>
      <c r="F48" s="48"/>
      <c r="G48" s="65"/>
      <c r="H48" s="16"/>
      <c r="I48" s="21"/>
      <c r="J48" s="16"/>
      <c r="K48" s="16"/>
      <c r="L48" s="1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3">
      <c r="A49" s="6"/>
      <c r="B49" s="9" t="s">
        <v>16</v>
      </c>
      <c r="C49" s="48"/>
      <c r="D49" s="65"/>
      <c r="E49" s="8"/>
      <c r="F49" s="48"/>
      <c r="G49" s="65"/>
      <c r="H49" s="16"/>
      <c r="I49" s="21"/>
      <c r="J49" s="16"/>
      <c r="K49" s="16"/>
      <c r="L49" s="1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3">
      <c r="A50" s="6"/>
      <c r="B50" s="13" t="s">
        <v>1</v>
      </c>
      <c r="C50" s="46">
        <v>8</v>
      </c>
      <c r="D50" s="64">
        <v>0.10003751406777542</v>
      </c>
      <c r="E50" s="8">
        <v>-20</v>
      </c>
      <c r="F50" s="48">
        <v>11</v>
      </c>
      <c r="G50" s="70">
        <v>0.12115871792047583</v>
      </c>
      <c r="H50" s="8">
        <v>-82.258064516129039</v>
      </c>
      <c r="I50" s="21">
        <v>8</v>
      </c>
      <c r="J50" s="8">
        <f>(I50/I$15)*100</f>
        <v>9.1282519397535372E-2</v>
      </c>
      <c r="K50" s="8">
        <f>(I50-C50)/C50*100</f>
        <v>0</v>
      </c>
      <c r="L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3">
      <c r="A51" s="6"/>
      <c r="B51" s="13" t="s">
        <v>2</v>
      </c>
      <c r="C51" s="67">
        <v>1212</v>
      </c>
      <c r="D51" s="64">
        <v>0.105473298372822</v>
      </c>
      <c r="E51" s="8">
        <v>-64.342453662842019</v>
      </c>
      <c r="F51" s="69">
        <v>1537</v>
      </c>
      <c r="G51" s="70">
        <v>0.11917592599772038</v>
      </c>
      <c r="H51" s="8">
        <v>-72.130553037171353</v>
      </c>
      <c r="I51" s="69">
        <v>621</v>
      </c>
      <c r="J51" s="31" t="s">
        <v>37</v>
      </c>
      <c r="K51" s="8">
        <f>(I51-C51)/C51*100</f>
        <v>-48.762376237623762</v>
      </c>
      <c r="L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3">
      <c r="A52" s="6"/>
      <c r="B52" s="13" t="s">
        <v>34</v>
      </c>
      <c r="C52" s="67">
        <v>7975.3249999999998</v>
      </c>
      <c r="D52" s="64">
        <v>6.1570869902636813E-2</v>
      </c>
      <c r="E52" s="8">
        <v>-49.677961542657499</v>
      </c>
      <c r="F52" s="69">
        <v>8740.0259999999998</v>
      </c>
      <c r="G52" s="70">
        <v>5.8149116605596345E-2</v>
      </c>
      <c r="H52" s="8">
        <v>-83.055018002051042</v>
      </c>
      <c r="I52" s="69">
        <v>4112.7830000000004</v>
      </c>
      <c r="J52" s="31" t="s">
        <v>37</v>
      </c>
      <c r="K52" s="8">
        <f>(I52-C52)/C52*100</f>
        <v>-48.431154843219545</v>
      </c>
      <c r="L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3">
      <c r="A53" s="6"/>
      <c r="B53" s="20" t="s">
        <v>28</v>
      </c>
      <c r="C53" s="76">
        <v>6580.3011551155114</v>
      </c>
      <c r="D53" s="65"/>
      <c r="E53" s="8">
        <v>41.125914782596659</v>
      </c>
      <c r="F53" s="76">
        <v>5686.4189980481451</v>
      </c>
      <c r="G53" s="65"/>
      <c r="H53" s="16">
        <v>-39.198714561686053</v>
      </c>
      <c r="I53" s="69">
        <f>I52/I51*1000</f>
        <v>6622.8389694041871</v>
      </c>
      <c r="J53" s="16"/>
      <c r="K53" s="8">
        <f>(I53-C53)/C53*100</f>
        <v>0.64644175526232395</v>
      </c>
      <c r="L53" s="1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3">
      <c r="A54" s="6"/>
      <c r="B54" s="6"/>
      <c r="C54" s="7"/>
      <c r="D54" s="7"/>
      <c r="E54" s="8"/>
      <c r="F54" s="6"/>
      <c r="G54" s="6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3">
      <c r="A55" s="6"/>
      <c r="B55" s="6"/>
      <c r="C55" s="7"/>
      <c r="D55" s="7"/>
      <c r="E55" s="8"/>
      <c r="F55" s="6"/>
      <c r="G55" s="6"/>
      <c r="H55" s="6"/>
      <c r="I55" s="6"/>
      <c r="K55" s="50" t="s">
        <v>26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3">
      <c r="A56" s="6"/>
      <c r="B56" s="6"/>
      <c r="C56" s="7"/>
      <c r="D56" s="7"/>
      <c r="E56" s="8"/>
      <c r="F56" s="6"/>
      <c r="G56" s="6"/>
      <c r="H56" s="6"/>
      <c r="I56" s="6"/>
      <c r="J56" s="4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3">
      <c r="A57" s="6"/>
      <c r="B57" s="6"/>
      <c r="C57" s="7"/>
      <c r="D57" s="7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3">
      <c r="A58" s="6"/>
      <c r="B58" s="6"/>
      <c r="C58" s="7"/>
      <c r="D58" s="7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3">
      <c r="A59" s="6"/>
      <c r="B59" s="6"/>
      <c r="C59" s="7"/>
      <c r="D59" s="7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3">
      <c r="A60" s="6"/>
      <c r="B60" s="6"/>
      <c r="C60" s="7"/>
      <c r="D60" s="7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3">
      <c r="A61" s="6"/>
      <c r="B61" s="6"/>
      <c r="C61" s="7"/>
      <c r="D61" s="7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3">
      <c r="A62" s="6"/>
      <c r="B62" s="6"/>
      <c r="C62" s="7"/>
      <c r="D62" s="7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3">
      <c r="A63" s="6"/>
      <c r="B63" s="6"/>
      <c r="C63" s="7"/>
      <c r="D63" s="7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3">
      <c r="A64" s="6"/>
      <c r="B64" s="6"/>
      <c r="C64" s="7"/>
      <c r="D64" s="7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3">
      <c r="A65" s="6"/>
      <c r="B65" s="6"/>
      <c r="C65" s="7"/>
      <c r="D65" s="7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3">
      <c r="A66" s="6"/>
      <c r="B66" s="6"/>
      <c r="C66" s="7"/>
      <c r="D66" s="7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3">
      <c r="A67" s="6"/>
      <c r="B67" s="6"/>
      <c r="C67" s="7"/>
      <c r="D67" s="7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3">
      <c r="A68" s="6"/>
      <c r="B68" s="6"/>
      <c r="C68" s="7"/>
      <c r="D68" s="7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3">
      <c r="A69" s="6"/>
      <c r="B69" s="6"/>
      <c r="C69" s="7"/>
      <c r="D69" s="7"/>
      <c r="E69" s="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3">
      <c r="A70" s="6"/>
      <c r="B70" s="6"/>
      <c r="C70" s="7"/>
      <c r="D70" s="7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3">
      <c r="A71" s="6"/>
      <c r="B71" s="6"/>
      <c r="C71" s="7"/>
      <c r="D71" s="7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3">
      <c r="A72" s="6"/>
      <c r="B72" s="6"/>
      <c r="C72" s="7"/>
      <c r="D72" s="7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3">
      <c r="A73" s="6"/>
      <c r="B73" s="6"/>
      <c r="C73" s="7"/>
      <c r="D73" s="7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3">
      <c r="A74" s="6"/>
      <c r="B74" s="6"/>
      <c r="C74" s="7"/>
      <c r="D74" s="7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3">
      <c r="A75" s="6"/>
      <c r="B75" s="6"/>
      <c r="C75" s="7"/>
      <c r="D75" s="7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3">
      <c r="A76" s="6"/>
      <c r="B76" s="6"/>
      <c r="C76" s="7"/>
      <c r="D76" s="7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3">
      <c r="A77" s="6"/>
      <c r="B77" s="6"/>
      <c r="C77" s="7"/>
      <c r="D77" s="7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3">
      <c r="A78" s="6"/>
      <c r="B78" s="6"/>
      <c r="C78" s="7"/>
      <c r="D78" s="7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3">
      <c r="A79" s="6"/>
      <c r="B79" s="6"/>
      <c r="C79" s="7"/>
      <c r="D79" s="7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3">
      <c r="A80" s="6"/>
      <c r="B80" s="6"/>
      <c r="C80" s="7"/>
      <c r="D80" s="7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3">
      <c r="A81" s="6"/>
      <c r="B81" s="6"/>
      <c r="C81" s="7"/>
      <c r="D81" s="7"/>
      <c r="E81" s="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3">
      <c r="A82" s="6"/>
      <c r="B82" s="6"/>
      <c r="C82" s="7"/>
      <c r="D82" s="7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3">
      <c r="A83" s="6"/>
      <c r="B83" s="6"/>
      <c r="C83" s="7"/>
      <c r="D83" s="7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3">
      <c r="A84" s="6"/>
      <c r="B84" s="6"/>
      <c r="C84" s="7"/>
      <c r="D84" s="7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3">
      <c r="A85" s="6"/>
      <c r="B85" s="6"/>
      <c r="C85" s="7"/>
      <c r="D85" s="7"/>
      <c r="E85" s="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3">
      <c r="A86" s="6"/>
      <c r="B86" s="6"/>
      <c r="C86" s="7"/>
      <c r="D86" s="7"/>
      <c r="E86" s="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3">
      <c r="A87" s="6"/>
      <c r="B87" s="6"/>
      <c r="C87" s="7"/>
      <c r="D87" s="7"/>
      <c r="E87" s="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3">
      <c r="A88" s="6"/>
      <c r="B88" s="6"/>
      <c r="C88" s="7"/>
      <c r="D88" s="7"/>
      <c r="E88" s="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3">
      <c r="A89" s="6"/>
      <c r="B89" s="6"/>
      <c r="C89" s="7"/>
      <c r="D89" s="7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3">
      <c r="A90" s="6"/>
      <c r="B90" s="6"/>
      <c r="C90" s="7"/>
      <c r="D90" s="7"/>
      <c r="E90" s="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3">
      <c r="A91" s="6"/>
      <c r="B91" s="6"/>
      <c r="C91" s="7"/>
      <c r="D91" s="7"/>
      <c r="E91" s="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3">
      <c r="A92" s="6"/>
      <c r="B92" s="6"/>
      <c r="C92" s="7"/>
      <c r="D92" s="7"/>
      <c r="E92" s="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3">
      <c r="A93" s="6"/>
      <c r="B93" s="6"/>
      <c r="C93" s="7"/>
      <c r="D93" s="7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3">
      <c r="A94" s="6"/>
      <c r="B94" s="6"/>
      <c r="C94" s="7"/>
      <c r="D94" s="7"/>
      <c r="E94" s="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3">
      <c r="A95" s="6"/>
      <c r="B95" s="6"/>
      <c r="C95" s="7"/>
      <c r="D95" s="7"/>
      <c r="E95" s="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3">
      <c r="A96" s="6"/>
      <c r="B96" s="6"/>
      <c r="C96" s="7"/>
      <c r="D96" s="7"/>
      <c r="E96" s="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3">
      <c r="A97" s="6"/>
      <c r="B97" s="6"/>
      <c r="C97" s="7"/>
      <c r="D97" s="7"/>
      <c r="E97" s="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3">
      <c r="A98" s="6"/>
      <c r="B98" s="6"/>
      <c r="C98" s="7"/>
      <c r="D98" s="7"/>
      <c r="E98" s="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3">
      <c r="A99" s="6"/>
      <c r="B99" s="6"/>
      <c r="C99" s="7"/>
      <c r="D99" s="7"/>
      <c r="E99" s="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3">
      <c r="A100" s="6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3">
      <c r="A101" s="6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3">
      <c r="A102" s="6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3">
      <c r="A103" s="6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3">
      <c r="A104" s="6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3">
      <c r="A105" s="6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3">
      <c r="A106" s="6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3">
      <c r="A107" s="6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3">
      <c r="A108" s="6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3">
      <c r="A109" s="6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3">
      <c r="A110" s="6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3">
      <c r="A111" s="6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3">
      <c r="A112" s="6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3">
      <c r="A113" s="6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3">
      <c r="A114" s="6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3">
      <c r="A115" s="6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3">
      <c r="A116" s="6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3">
      <c r="A117" s="6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3">
      <c r="A118" s="6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3">
      <c r="A119" s="6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3">
      <c r="A120" s="6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3">
      <c r="A121" s="6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3">
      <c r="A122" s="6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3">
      <c r="A123" s="6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3">
      <c r="A124" s="6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3">
      <c r="A125" s="6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3">
      <c r="A126" s="6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3">
      <c r="A127" s="6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3">
      <c r="A128" s="6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3">
      <c r="A129" s="6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3">
      <c r="A130" s="6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3">
      <c r="A131" s="6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3">
      <c r="A132" s="6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3">
      <c r="A133" s="6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3">
      <c r="A134" s="6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3">
      <c r="A135" s="6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3">
      <c r="A136" s="6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3">
      <c r="A137" s="6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3">
      <c r="A138" s="6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3">
      <c r="A139" s="6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3">
      <c r="A140" s="6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3">
      <c r="A141" s="6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3">
      <c r="A142" s="6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3">
      <c r="A143" s="6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3">
      <c r="A144" s="6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3">
      <c r="A145" s="6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3">
      <c r="A146" s="6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3">
      <c r="A147" s="6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3">
      <c r="A148" s="6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3">
      <c r="A149" s="6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3">
      <c r="A150" s="6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3">
      <c r="A151" s="6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3">
      <c r="A152" s="6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3">
      <c r="A153" s="6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3">
      <c r="A154" s="6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3">
      <c r="A155" s="6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3">
      <c r="A156" s="6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3">
      <c r="A157" s="6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3">
      <c r="A158" s="6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3">
      <c r="A159" s="6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3">
      <c r="A160" s="6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3">
      <c r="A161" s="6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3">
      <c r="A162" s="6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3">
      <c r="A163" s="6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3">
      <c r="A164" s="6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3">
      <c r="A165" s="6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3">
      <c r="A166" s="6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3">
      <c r="A167" s="6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3">
      <c r="A168" s="6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3">
      <c r="A169" s="6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3">
      <c r="A170" s="6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3">
      <c r="A171" s="6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3">
      <c r="A172" s="6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3">
      <c r="A173" s="6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3">
      <c r="A174" s="6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3">
      <c r="A175" s="6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3">
      <c r="A176" s="6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3">
      <c r="A177" s="6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3">
      <c r="A178" s="6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3">
      <c r="A179" s="6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3">
      <c r="A180" s="6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3">
      <c r="A181" s="6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3">
      <c r="A182" s="6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3">
      <c r="A183" s="6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3">
      <c r="A184" s="6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3">
      <c r="A185" s="6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3">
      <c r="A186" s="6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3">
      <c r="A187" s="6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3">
      <c r="A188" s="6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3">
      <c r="A189" s="6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3">
      <c r="A190" s="6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3">
      <c r="A191" s="6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3">
      <c r="A192" s="6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3">
      <c r="A193" s="6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3">
      <c r="A194" s="6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3">
      <c r="A195" s="6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3">
      <c r="A196" s="6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3">
      <c r="A197" s="6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3">
      <c r="A198" s="6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3">
      <c r="A199" s="6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3">
      <c r="A200" s="6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3">
      <c r="A201" s="6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3">
      <c r="A202" s="6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3">
      <c r="A203" s="6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3">
      <c r="A204" s="6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3">
      <c r="A205" s="6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3">
      <c r="A206" s="6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3">
      <c r="A207" s="6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3">
      <c r="A208" s="6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3">
      <c r="A209" s="6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3">
      <c r="A210" s="6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3">
      <c r="A211" s="6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3">
      <c r="A212" s="6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3">
      <c r="A213" s="6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3">
      <c r="A214" s="6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3">
      <c r="A215" s="6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3">
      <c r="A216" s="6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3">
      <c r="A217" s="6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3">
      <c r="A218" s="6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3">
      <c r="A219" s="6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3">
      <c r="A220" s="6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3">
      <c r="A221" s="6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3">
      <c r="A222" s="6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3">
      <c r="A223" s="6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3">
      <c r="A224" s="6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3">
      <c r="A225" s="6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3">
      <c r="A226" s="6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3">
      <c r="A227" s="6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3">
      <c r="A228" s="6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3">
      <c r="A229" s="6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3">
      <c r="A230" s="6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3">
      <c r="A231" s="6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3">
      <c r="A232" s="6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3">
      <c r="A233" s="6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3">
      <c r="A234" s="6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3">
      <c r="A235" s="6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3">
      <c r="A236" s="6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3">
      <c r="A237" s="6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3">
      <c r="A238" s="6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3">
      <c r="A239" s="6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3">
      <c r="A240" s="6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3">
      <c r="A241" s="6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3">
      <c r="A242" s="6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3">
      <c r="A243" s="6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3">
      <c r="A244" s="6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3">
      <c r="A245" s="6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3">
      <c r="A246" s="6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3">
      <c r="A247" s="6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3">
      <c r="A248" s="6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3">
      <c r="A249" s="6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3">
      <c r="A250" s="6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3">
      <c r="A251" s="6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3">
      <c r="A252" s="6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3">
      <c r="A253" s="6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3">
      <c r="A254" s="6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3">
      <c r="A255" s="6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3">
      <c r="A256" s="6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3">
      <c r="A257" s="6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3">
      <c r="A258" s="6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3">
      <c r="A259" s="6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3">
      <c r="A260" s="6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3">
      <c r="A261" s="6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3">
      <c r="A262" s="6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3">
      <c r="A263" s="6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3">
      <c r="A264" s="6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3">
      <c r="A265" s="6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3">
      <c r="A266" s="6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3">
      <c r="A267" s="6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3">
      <c r="A268" s="6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3">
      <c r="A269" s="6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3">
      <c r="A270" s="6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3">
      <c r="A271" s="6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3">
      <c r="A272" s="6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3">
      <c r="A273" s="6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3">
      <c r="A274" s="6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3">
      <c r="A275" s="6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3">
      <c r="A276" s="6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3">
      <c r="A277" s="6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3">
      <c r="A278" s="6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3">
      <c r="A279" s="6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3">
      <c r="A280" s="6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3">
      <c r="A281" s="6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3">
      <c r="A282" s="6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3">
      <c r="A283" s="6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3">
      <c r="A284" s="6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3">
      <c r="A285" s="6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3">
      <c r="A286" s="6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3">
      <c r="A287" s="6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3">
      <c r="A288" s="6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3">
      <c r="A289" s="6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3">
      <c r="A290" s="6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3">
      <c r="A291" s="6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3">
      <c r="A292" s="6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3">
      <c r="A293" s="6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3">
      <c r="A294" s="6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3">
      <c r="A295" s="6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3">
      <c r="A296" s="6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3">
      <c r="A297" s="6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3">
      <c r="A298" s="6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3">
      <c r="A299" s="6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3">
      <c r="A300" s="6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3">
      <c r="A301" s="6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3">
      <c r="A302" s="6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3">
      <c r="A303" s="6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3">
      <c r="A304" s="6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3">
      <c r="A305" s="6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3">
      <c r="A306" s="6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3">
      <c r="A307" s="6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3">
      <c r="A308" s="6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3">
      <c r="A309" s="6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3">
      <c r="A310" s="6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3">
      <c r="A311" s="6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3">
      <c r="A312" s="6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3">
      <c r="A313" s="6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3">
      <c r="A314" s="6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3">
      <c r="A315" s="6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3">
      <c r="A316" s="6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3">
      <c r="A317" s="6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3">
      <c r="A318" s="6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3">
      <c r="A319" s="6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3">
      <c r="A320" s="6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3">
      <c r="A321" s="6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3">
      <c r="A322" s="6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3">
      <c r="A323" s="6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3">
      <c r="A324" s="6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3">
      <c r="A325" s="6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3">
      <c r="A326" s="6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3">
      <c r="A327" s="6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3">
      <c r="A328" s="6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3">
      <c r="A329" s="6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3">
      <c r="A330" s="6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3">
      <c r="A331" s="6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3">
      <c r="A332" s="6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3">
      <c r="A333" s="6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3">
      <c r="A334" s="6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3">
      <c r="A335" s="6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3">
      <c r="A336" s="6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3">
      <c r="A337" s="6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3">
      <c r="A338" s="6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3">
      <c r="A339" s="6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3">
      <c r="A340" s="6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3">
      <c r="A341" s="6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3">
      <c r="A342" s="6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3">
      <c r="A343" s="6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3">
      <c r="A344" s="6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3">
      <c r="A345" s="6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3">
      <c r="A346" s="6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3">
      <c r="A347" s="6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3">
      <c r="A348" s="6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3">
      <c r="A349" s="6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3">
      <c r="A350" s="6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3">
      <c r="A351" s="6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3">
      <c r="A352" s="6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3">
      <c r="A353" s="6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3">
      <c r="A354" s="6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3">
      <c r="A355" s="6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3">
      <c r="A356" s="6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3">
      <c r="A357" s="6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3">
      <c r="A358" s="6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3">
      <c r="A359" s="6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3">
      <c r="A360" s="6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3">
      <c r="A361" s="6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3">
      <c r="A362" s="6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3">
      <c r="A363" s="6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3">
      <c r="A364" s="6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3">
      <c r="A365" s="6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3">
      <c r="A366" s="6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3">
      <c r="A367" s="6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3">
      <c r="A368" s="6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3">
      <c r="A369" s="6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3">
      <c r="A370" s="6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3">
      <c r="A371" s="6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3">
      <c r="A372" s="6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3">
      <c r="A373" s="6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3">
      <c r="A374" s="6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3">
      <c r="A375" s="6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3">
      <c r="A376" s="6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3">
      <c r="A377" s="6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3">
      <c r="A378" s="6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3">
      <c r="A379" s="6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3">
      <c r="A380" s="6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3">
      <c r="A381" s="6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3">
      <c r="A382" s="6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3">
      <c r="A383" s="6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3">
      <c r="A384" s="6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3">
      <c r="A385" s="6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3">
      <c r="A386" s="6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3">
      <c r="A387" s="6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3">
      <c r="A388" s="6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3">
      <c r="A389" s="6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3">
      <c r="A390" s="6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3">
      <c r="A391" s="6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3">
      <c r="A392" s="6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3">
      <c r="A393" s="6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3">
      <c r="A394" s="6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3">
      <c r="A395" s="6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3">
      <c r="A396" s="6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3">
      <c r="A397" s="6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3">
      <c r="A398" s="6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3">
      <c r="A399" s="6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3">
      <c r="A400" s="6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3">
      <c r="A401" s="6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3">
      <c r="A402" s="6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3">
      <c r="A403" s="6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3">
      <c r="A404" s="6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3">
      <c r="A405" s="6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3">
      <c r="A406" s="6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3">
      <c r="A407" s="6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3">
      <c r="A408" s="6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3">
      <c r="A409" s="6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3">
      <c r="A410" s="6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3">
      <c r="A411" s="6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3">
      <c r="A412" s="6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3">
      <c r="A413" s="6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3">
      <c r="A414" s="6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3">
      <c r="A415" s="6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3">
      <c r="A416" s="6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3">
      <c r="A417" s="6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3">
      <c r="A418" s="6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3">
      <c r="A419" s="6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3">
      <c r="A420" s="6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3">
      <c r="A421" s="6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3">
      <c r="A422" s="6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3">
      <c r="A423" s="6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3">
      <c r="A424" s="6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3">
      <c r="A425" s="6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3">
      <c r="A426" s="6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3">
      <c r="A427" s="6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3">
      <c r="A428" s="6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3">
      <c r="A429" s="6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3">
      <c r="A430" s="6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3">
      <c r="A431" s="6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3">
      <c r="A432" s="6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3">
      <c r="A433" s="6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3">
      <c r="A434" s="6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3">
      <c r="A435" s="6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3">
      <c r="A436" s="6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3">
      <c r="A437" s="6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3">
      <c r="A438" s="6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3">
      <c r="A439" s="6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3">
      <c r="A440" s="6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3">
      <c r="A441" s="6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3">
      <c r="A442" s="6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3">
      <c r="A443" s="6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3">
      <c r="A444" s="6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3">
      <c r="A445" s="6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3">
      <c r="A446" s="6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3">
      <c r="A447" s="6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3">
      <c r="A448" s="6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3">
      <c r="A449" s="6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3">
      <c r="A450" s="6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3">
      <c r="A451" s="6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3">
      <c r="A452" s="6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3">
      <c r="A453" s="6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3">
      <c r="A454" s="6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3">
      <c r="A455" s="6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3">
      <c r="A456" s="6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3">
      <c r="A457" s="6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3">
      <c r="A458" s="6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3">
      <c r="A459" s="6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3">
      <c r="A460" s="6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3">
      <c r="A461" s="6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3">
      <c r="A462" s="6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3">
      <c r="A463" s="6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3">
      <c r="A464" s="6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3">
      <c r="A465" s="6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3">
      <c r="A466" s="6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3">
      <c r="A467" s="6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3">
      <c r="A468" s="6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3">
      <c r="A469" s="6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3">
      <c r="A470" s="6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3">
      <c r="A471" s="6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3">
      <c r="A472" s="6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3">
      <c r="A473" s="6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3">
      <c r="A474" s="6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3">
      <c r="A475" s="6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3">
      <c r="A476" s="6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3">
      <c r="A477" s="6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3">
      <c r="A478" s="6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3">
      <c r="A479" s="6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3">
      <c r="A480" s="6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3">
      <c r="A481" s="6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3">
      <c r="A482" s="6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3">
      <c r="A483" s="6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3">
      <c r="A484" s="6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3">
      <c r="A485" s="6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3">
      <c r="A486" s="6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3">
      <c r="A487" s="6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3">
      <c r="A488" s="6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3">
      <c r="A489" s="6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3">
      <c r="A490" s="6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3">
      <c r="A491" s="6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3">
      <c r="A492" s="6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3">
      <c r="A493" s="6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3">
      <c r="A494" s="6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3">
      <c r="A495" s="6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3">
      <c r="A496" s="6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3">
      <c r="A497" s="6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3">
      <c r="A498" s="6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3">
      <c r="A499" s="6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3">
      <c r="A500" s="6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3">
      <c r="A501" s="6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3">
      <c r="A502" s="6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3">
      <c r="A503" s="6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3">
      <c r="A504" s="6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3">
      <c r="A505" s="6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3">
      <c r="A506" s="6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3">
      <c r="A507" s="6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3">
      <c r="A508" s="6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3">
      <c r="A509" s="6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3">
      <c r="A510" s="6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3">
      <c r="A511" s="6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3">
      <c r="A512" s="6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3">
      <c r="A513" s="6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3">
      <c r="A514" s="6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3">
      <c r="A515" s="6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3">
      <c r="A516" s="6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3">
      <c r="A517" s="6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3">
      <c r="A518" s="6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3">
      <c r="A519" s="6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3">
      <c r="A520" s="6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3">
      <c r="A521" s="6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3">
      <c r="A522" s="6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3">
      <c r="A523" s="6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3">
      <c r="A524" s="6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3">
      <c r="A525" s="6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3">
      <c r="A526" s="6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3">
      <c r="A527" s="6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3">
      <c r="A528" s="6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3">
      <c r="A529" s="6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3">
      <c r="A530" s="6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3">
      <c r="A531" s="6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3">
      <c r="A532" s="6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3">
      <c r="A533" s="6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3">
      <c r="A534" s="6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3">
      <c r="A535" s="6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3">
      <c r="A536" s="6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3">
      <c r="A537" s="6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3">
      <c r="A538" s="6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3">
      <c r="A539" s="6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3">
      <c r="A540" s="6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3">
      <c r="A541" s="6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3">
      <c r="A542" s="6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3">
      <c r="A543" s="6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3">
      <c r="A544" s="6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3">
      <c r="A545" s="6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3">
      <c r="A546" s="6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3">
      <c r="A547" s="6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3">
      <c r="A548" s="6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3">
      <c r="A549" s="6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3">
      <c r="A550" s="6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3">
      <c r="A551" s="6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3">
      <c r="A552" s="6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3">
      <c r="A553" s="6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3">
      <c r="A554" s="6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3">
      <c r="A555" s="6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3">
      <c r="A556" s="6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3">
      <c r="A557" s="6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3">
      <c r="A558" s="6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3">
      <c r="A559" s="6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3">
      <c r="A560" s="6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3">
      <c r="A561" s="6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3">
      <c r="A562" s="6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3">
      <c r="A563" s="6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3">
      <c r="A564" s="6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3">
      <c r="A565" s="6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3">
      <c r="A566" s="6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3">
      <c r="A567" s="6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3">
      <c r="A568" s="6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3">
      <c r="A569" s="6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3">
      <c r="A570" s="6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3">
      <c r="A571" s="6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3">
      <c r="A572" s="6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3">
      <c r="A573" s="6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3">
      <c r="A574" s="6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3">
      <c r="A575" s="6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3">
      <c r="A576" s="6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3">
      <c r="A577" s="6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3">
      <c r="A578" s="6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3">
      <c r="A579" s="6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3">
      <c r="A580" s="6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3">
      <c r="A581" s="6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3">
      <c r="A582" s="6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3">
      <c r="A583" s="6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3">
      <c r="A584" s="6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3">
      <c r="A585" s="6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3">
      <c r="A586" s="6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3">
      <c r="A587" s="6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3">
      <c r="A588" s="6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3">
      <c r="A589" s="6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3">
      <c r="A590" s="6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3">
      <c r="A591" s="6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3">
      <c r="A592" s="6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3">
      <c r="A593" s="6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3">
      <c r="A594" s="6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3">
      <c r="A595" s="6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3">
      <c r="A596" s="6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3">
      <c r="A597" s="6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3">
      <c r="A598" s="6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3">
      <c r="A599" s="6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3">
      <c r="A600" s="6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3">
      <c r="A601" s="6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3">
      <c r="A602" s="6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3">
      <c r="A603" s="6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3">
      <c r="A604" s="6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3">
      <c r="A605" s="6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3">
      <c r="A606" s="6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3">
      <c r="A607" s="6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3">
      <c r="A608" s="6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3">
      <c r="A609" s="6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3">
      <c r="A610" s="6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3">
      <c r="A611" s="6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3">
      <c r="A612" s="6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3">
      <c r="A613" s="6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3">
      <c r="A614" s="6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3">
      <c r="A615" s="6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3">
      <c r="A616" s="6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3">
      <c r="A617" s="6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3">
      <c r="A618" s="6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3">
      <c r="A619" s="6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3">
      <c r="A620" s="6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3">
      <c r="A621" s="6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3">
      <c r="A622" s="6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3">
      <c r="A623" s="6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3">
      <c r="A624" s="6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3">
      <c r="A625" s="6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3">
      <c r="A626" s="6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3">
      <c r="A627" s="6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3">
      <c r="A628" s="6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3">
      <c r="A629" s="6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3">
      <c r="A630" s="6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3">
      <c r="A631" s="6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3">
      <c r="A632" s="6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3">
      <c r="A633" s="6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3">
      <c r="A634" s="6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3">
      <c r="A635" s="6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3">
      <c r="A636" s="6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3">
      <c r="A637" s="6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3">
      <c r="A638" s="6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3">
      <c r="A639" s="6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3">
      <c r="A640" s="6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3">
      <c r="A641" s="6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3">
      <c r="A642" s="6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3">
      <c r="A643" s="6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3">
      <c r="A644" s="6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3">
      <c r="A645" s="6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3">
      <c r="A646" s="6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3">
      <c r="A647" s="6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3">
      <c r="A648" s="6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3">
      <c r="A649" s="6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3">
      <c r="A650" s="6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3">
      <c r="A651" s="6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3">
      <c r="A652" s="6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3">
      <c r="A653" s="6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3">
      <c r="A654" s="6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3">
      <c r="A655" s="6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3">
      <c r="A656" s="6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3">
      <c r="A657" s="6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3">
      <c r="A658" s="6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3">
      <c r="A659" s="6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3">
      <c r="A660" s="6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3">
      <c r="A661" s="6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3">
      <c r="A662" s="6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3">
      <c r="A663" s="6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3">
      <c r="A664" s="6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3">
      <c r="A665" s="6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3">
      <c r="A666" s="6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3">
      <c r="A667" s="6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3">
      <c r="A668" s="6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3">
      <c r="A669" s="6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3">
      <c r="A670" s="6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3">
      <c r="A671" s="6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3">
      <c r="A672" s="6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3">
      <c r="A673" s="6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3">
      <c r="A674" s="6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3">
      <c r="A675" s="6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3">
      <c r="A676" s="6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3">
      <c r="A677" s="6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3">
      <c r="A678" s="6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3">
      <c r="A679" s="6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3">
      <c r="A680" s="6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3">
      <c r="A681" s="6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3">
      <c r="A682" s="6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3">
      <c r="A683" s="6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3">
      <c r="A684" s="6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3">
      <c r="A685" s="6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3">
      <c r="A686" s="6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3">
      <c r="A687" s="6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3">
      <c r="A688" s="6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3">
      <c r="A689" s="6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3">
      <c r="A690" s="6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3">
      <c r="A691" s="6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3">
      <c r="A692" s="6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3">
      <c r="A693" s="6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3">
      <c r="A694" s="6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3">
      <c r="A695" s="6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3">
      <c r="A696" s="6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3">
      <c r="A697" s="6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3">
      <c r="A698" s="6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3">
      <c r="A699" s="6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3">
      <c r="A700" s="6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3">
      <c r="A701" s="6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3">
      <c r="A702" s="6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3">
      <c r="A703" s="6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3">
      <c r="A704" s="6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3">
      <c r="A705" s="6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3">
      <c r="A706" s="6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3">
      <c r="A707" s="6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3">
      <c r="A708" s="6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3">
      <c r="A709" s="6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3">
      <c r="A710" s="6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3">
      <c r="A711" s="6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3">
      <c r="A712" s="6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3">
      <c r="A713" s="6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3">
      <c r="A714" s="6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3">
      <c r="A715" s="6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3">
      <c r="A716" s="6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3">
      <c r="A717" s="6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3">
      <c r="A718" s="6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3">
      <c r="A719" s="6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3">
      <c r="A720" s="6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3">
      <c r="A721" s="6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3">
      <c r="A722" s="6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3">
      <c r="A723" s="6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3">
      <c r="A724" s="6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3">
      <c r="A725" s="6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3">
      <c r="A726" s="6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3">
      <c r="A727" s="6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3">
      <c r="A728" s="6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3">
      <c r="A729" s="6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3">
      <c r="A730" s="6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3">
      <c r="A731" s="6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3">
      <c r="A732" s="6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3">
      <c r="A733" s="6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3">
      <c r="A734" s="6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3">
      <c r="A735" s="6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3">
      <c r="A736" s="6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3">
      <c r="A737" s="6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3">
      <c r="A738" s="6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3">
      <c r="A739" s="6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3">
      <c r="A740" s="6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3">
      <c r="A741" s="6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3">
      <c r="A742" s="6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3">
      <c r="A743" s="6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3">
      <c r="A744" s="6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3">
      <c r="A745" s="6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3">
      <c r="A746" s="6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3">
      <c r="A747" s="6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3">
      <c r="A748" s="6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3">
      <c r="A749" s="6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3">
      <c r="A750" s="6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3">
      <c r="A751" s="6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3">
      <c r="A752" s="6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3">
      <c r="A753" s="6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3">
      <c r="A754" s="6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3">
      <c r="A755" s="6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3">
      <c r="A756" s="6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3">
      <c r="A757" s="6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3">
      <c r="A758" s="6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3">
      <c r="A759" s="6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3">
      <c r="A760" s="6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3">
      <c r="A761" s="6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3">
      <c r="A762" s="6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3">
      <c r="A763" s="6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3">
      <c r="A764" s="6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3">
      <c r="A765" s="6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3">
      <c r="A766" s="6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3">
      <c r="A767" s="6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3">
      <c r="A768" s="6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3">
      <c r="A769" s="6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3">
      <c r="A770" s="6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3">
      <c r="A771" s="6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3">
      <c r="A772" s="6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3">
      <c r="A773" s="6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3">
      <c r="A774" s="6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3">
      <c r="A775" s="6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3">
      <c r="A776" s="6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3">
      <c r="A777" s="6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3">
      <c r="A778" s="6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3">
      <c r="A779" s="6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3">
      <c r="A780" s="6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3">
      <c r="A781" s="6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3">
      <c r="A782" s="6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3">
      <c r="A783" s="6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3">
      <c r="A784" s="6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3">
      <c r="A785" s="6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3">
      <c r="A786" s="6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3">
      <c r="A787" s="6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3">
      <c r="A788" s="6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3">
      <c r="A789" s="6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3">
      <c r="A790" s="6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3">
      <c r="A791" s="6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3">
      <c r="A792" s="6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3">
      <c r="A793" s="6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3">
      <c r="A794" s="6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3">
      <c r="A795" s="6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3">
      <c r="A796" s="6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3">
      <c r="A797" s="6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3">
      <c r="A798" s="6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3">
      <c r="A799" s="6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3">
      <c r="A800" s="6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3">
      <c r="A801" s="6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3">
      <c r="A802" s="6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3">
      <c r="A803" s="6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3">
      <c r="A804" s="6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3">
      <c r="A805" s="6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3">
      <c r="A806" s="6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3">
      <c r="A807" s="6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3">
      <c r="A808" s="6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3">
      <c r="A809" s="6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3">
      <c r="A810" s="6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3">
      <c r="A811" s="6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3">
      <c r="A812" s="6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3">
      <c r="A813" s="6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3">
      <c r="A814" s="6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3">
      <c r="A815" s="6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3">
      <c r="A816" s="6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3">
      <c r="A817" s="6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3">
      <c r="A818" s="6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3">
      <c r="A819" s="6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3">
      <c r="A820" s="6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3">
      <c r="A821" s="6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3">
      <c r="A822" s="6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3">
      <c r="A823" s="6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3">
      <c r="A824" s="6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3">
      <c r="A825" s="6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3">
      <c r="A826" s="6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3">
      <c r="A827" s="6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3">
      <c r="A828" s="6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3">
      <c r="A829" s="6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3">
      <c r="A830" s="6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3">
      <c r="A831" s="6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3">
      <c r="A832" s="6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3">
      <c r="A833" s="6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3">
      <c r="A834" s="6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3">
      <c r="A835" s="6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3">
      <c r="A836" s="6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3">
      <c r="A837" s="6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3">
      <c r="A838" s="6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3">
      <c r="A839" s="6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3">
      <c r="A840" s="6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3">
      <c r="A841" s="6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3">
      <c r="A842" s="6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3">
      <c r="A843" s="6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3">
      <c r="A844" s="6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3">
      <c r="A845" s="6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3">
      <c r="A846" s="6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3">
      <c r="A847" s="6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3">
      <c r="A848" s="6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3">
      <c r="A849" s="6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3">
      <c r="A850" s="6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3">
      <c r="A851" s="6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3">
      <c r="A852" s="6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3">
      <c r="A853" s="6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3">
      <c r="A854" s="6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3">
      <c r="A855" s="6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3">
      <c r="A856" s="6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3">
      <c r="A857" s="6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3">
      <c r="A858" s="6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3">
      <c r="A859" s="6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3">
      <c r="A860" s="6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3">
      <c r="A861" s="6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3">
      <c r="A862" s="6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3">
      <c r="A863" s="6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3">
      <c r="A864" s="6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3">
      <c r="A865" s="6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3">
      <c r="A866" s="6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3">
      <c r="A867" s="6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3">
      <c r="A868" s="6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3">
      <c r="A869" s="6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3">
      <c r="A870" s="6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3">
      <c r="A871" s="6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3">
      <c r="A872" s="6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3">
      <c r="A873" s="6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3">
      <c r="A874" s="6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3">
      <c r="A875" s="6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3">
      <c r="A876" s="6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3">
      <c r="A877" s="6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3">
      <c r="A878" s="6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3">
      <c r="A879" s="6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3">
      <c r="A880" s="6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3">
      <c r="A881" s="6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3">
      <c r="A882" s="6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3">
      <c r="A883" s="6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3">
      <c r="A884" s="6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3">
      <c r="A885" s="6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3">
      <c r="A886" s="6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3">
      <c r="A887" s="6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3">
      <c r="A888" s="6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3">
      <c r="A889" s="6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3">
      <c r="A890" s="6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3">
      <c r="A891" s="6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3">
      <c r="A892" s="6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3">
      <c r="A893" s="6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3">
      <c r="A894" s="6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3">
      <c r="A895" s="6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3">
      <c r="A896" s="6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3">
      <c r="A897" s="6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3">
      <c r="A898" s="6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3">
      <c r="A899" s="6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3">
      <c r="A900" s="6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3">
      <c r="A901" s="6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3">
      <c r="A902" s="6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3">
      <c r="A903" s="6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3">
      <c r="A904" s="6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3">
      <c r="A905" s="6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3">
      <c r="A906" s="6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3">
      <c r="A907" s="6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3">
      <c r="A908" s="6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3">
      <c r="A909" s="6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3">
      <c r="A910" s="6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3">
      <c r="A911" s="6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3">
      <c r="A912" s="6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3">
      <c r="A913" s="6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3">
      <c r="A914" s="6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3">
      <c r="A915" s="6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3">
      <c r="A916" s="6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3">
      <c r="A917" s="6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3">
      <c r="A918" s="6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3">
      <c r="A919" s="6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3">
      <c r="A920" s="6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3">
      <c r="A921" s="6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3">
      <c r="A922" s="6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3">
      <c r="A923" s="6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3">
      <c r="A924" s="6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3">
      <c r="A925" s="6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3">
      <c r="A926" s="6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3">
      <c r="A927" s="6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3">
      <c r="A928" s="6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3">
      <c r="A929" s="6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3">
      <c r="A930" s="6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3">
      <c r="A931" s="6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3">
      <c r="A932" s="6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3">
      <c r="A933" s="6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3">
      <c r="A934" s="6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3">
      <c r="A935" s="6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3">
      <c r="A936" s="6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3">
      <c r="A937" s="6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3">
      <c r="A938" s="6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3">
      <c r="A939" s="6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3">
      <c r="A940" s="6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3">
      <c r="A941" s="6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3">
      <c r="A942" s="6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3">
      <c r="A943" s="6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3">
      <c r="A944" s="6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3">
      <c r="A945" s="6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3">
      <c r="A946" s="6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3">
      <c r="A947" s="6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3">
      <c r="A948" s="6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3">
      <c r="A949" s="6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3">
      <c r="A950" s="6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3">
      <c r="A951" s="6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3">
      <c r="A952" s="6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3">
      <c r="A953" s="6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3">
      <c r="A954" s="6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3">
      <c r="A955" s="6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3">
      <c r="A956" s="6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3">
      <c r="A957" s="6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3">
      <c r="A958" s="6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3">
      <c r="A959" s="6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3">
      <c r="A960" s="6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3">
      <c r="A961" s="6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3">
      <c r="A962" s="6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3">
      <c r="A963" s="6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3">
      <c r="A964" s="6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3">
      <c r="A965" s="6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3">
      <c r="A966" s="6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3">
      <c r="A967" s="6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3">
      <c r="A968" s="6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3">
      <c r="A969" s="6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3">
      <c r="A970" s="6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3">
      <c r="A971" s="6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3">
      <c r="A972" s="6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3">
      <c r="A973" s="6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3">
      <c r="A974" s="6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3">
      <c r="A975" s="6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3">
      <c r="A976" s="6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3">
      <c r="A977" s="6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3">
      <c r="A978" s="6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3">
      <c r="A979" s="6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3">
      <c r="A980" s="6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3">
      <c r="A981" s="6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3">
      <c r="A982" s="6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3">
      <c r="A983" s="6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3">
      <c r="A984" s="6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3">
      <c r="A985" s="6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3">
      <c r="A986" s="6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3">
      <c r="A987" s="6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3">
      <c r="A988" s="6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3">
      <c r="A989" s="6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3">
      <c r="A990" s="6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3">
      <c r="A991" s="6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3">
      <c r="A992" s="6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3">
      <c r="A993" s="6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3">
      <c r="A994" s="6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3">
      <c r="A995" s="6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3">
      <c r="A996" s="6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3">
      <c r="A997" s="6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3">
      <c r="A998" s="6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3">
      <c r="A999" s="6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3">
      <c r="A1000" s="6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B1:K1"/>
    <mergeCell ref="B2:K2"/>
    <mergeCell ref="B5:B6"/>
    <mergeCell ref="C5:E5"/>
    <mergeCell ref="F5:H5"/>
    <mergeCell ref="I5:K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  <headerFooter>
    <oddFooter>&amp;C1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B413-9188-4ED3-BECB-66F5CEBAD51E}">
  <dimension ref="A1:Z1002"/>
  <sheetViews>
    <sheetView zoomScaleNormal="100" workbookViewId="0">
      <selection activeCell="C58" sqref="C58"/>
    </sheetView>
  </sheetViews>
  <sheetFormatPr defaultColWidth="14.44140625" defaultRowHeight="15" customHeight="1" x14ac:dyDescent="0.25"/>
  <cols>
    <col min="1" max="1" width="1.44140625" style="2" customWidth="1"/>
    <col min="2" max="2" width="29.5546875" style="2" customWidth="1"/>
    <col min="3" max="3" width="12.88671875" style="2" customWidth="1"/>
    <col min="4" max="4" width="9.88671875" style="2" customWidth="1"/>
    <col min="5" max="5" width="11" style="2" customWidth="1"/>
    <col min="6" max="6" width="12.109375" style="2" customWidth="1"/>
    <col min="7" max="7" width="9.88671875" style="2" customWidth="1"/>
    <col min="8" max="8" width="11" style="2" customWidth="1"/>
    <col min="9" max="9" width="12.109375" style="2" customWidth="1"/>
    <col min="10" max="10" width="10.5546875" style="2" bestFit="1" customWidth="1"/>
    <col min="11" max="11" width="11" style="2" customWidth="1"/>
    <col min="12" max="12" width="11.5546875" style="2" customWidth="1"/>
    <col min="13" max="13" width="12" style="2" customWidth="1"/>
    <col min="14" max="14" width="15.5546875" style="2" customWidth="1"/>
    <col min="15" max="26" width="10.33203125" style="2" customWidth="1"/>
    <col min="27" max="16384" width="14.44140625" style="2"/>
  </cols>
  <sheetData>
    <row r="1" spans="1:26" ht="15.6" x14ac:dyDescent="0.25">
      <c r="A1" s="24"/>
      <c r="B1" s="88" t="s">
        <v>25</v>
      </c>
      <c r="C1" s="88"/>
      <c r="D1" s="88"/>
      <c r="E1" s="88"/>
      <c r="F1" s="88"/>
      <c r="G1" s="88"/>
      <c r="H1" s="88"/>
      <c r="I1" s="88"/>
      <c r="J1" s="88"/>
      <c r="K1" s="88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6" x14ac:dyDescent="0.25">
      <c r="A2" s="24"/>
      <c r="B2" s="82"/>
      <c r="C2" s="82"/>
      <c r="D2" s="82"/>
      <c r="E2" s="82"/>
      <c r="F2" s="82"/>
      <c r="G2" s="82"/>
      <c r="H2" s="82"/>
      <c r="I2" s="82"/>
      <c r="J2" s="82"/>
      <c r="K2" s="8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.5" customHeight="1" x14ac:dyDescent="0.3">
      <c r="A3" s="25"/>
      <c r="B3" s="26"/>
      <c r="C3" s="26"/>
      <c r="D3" s="26"/>
      <c r="E3" s="5"/>
      <c r="F3" s="26"/>
      <c r="G3" s="26"/>
      <c r="H3" s="26"/>
      <c r="K3" s="2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.6" x14ac:dyDescent="0.3">
      <c r="A4" s="27"/>
      <c r="B4" s="89"/>
      <c r="C4" s="89"/>
      <c r="D4" s="89"/>
      <c r="E4" s="89"/>
      <c r="F4" s="89"/>
      <c r="G4" s="89"/>
      <c r="H4" s="89"/>
      <c r="I4" s="89"/>
      <c r="J4" s="89"/>
      <c r="K4" s="89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6.5" customHeight="1" x14ac:dyDescent="0.3">
      <c r="A5" s="6"/>
      <c r="B5" s="83" t="s">
        <v>14</v>
      </c>
      <c r="C5" s="85" t="s">
        <v>40</v>
      </c>
      <c r="D5" s="86"/>
      <c r="E5" s="86"/>
      <c r="F5" s="85" t="s">
        <v>41</v>
      </c>
      <c r="G5" s="86"/>
      <c r="H5" s="87"/>
      <c r="I5" s="85" t="s">
        <v>38</v>
      </c>
      <c r="J5" s="86"/>
      <c r="K5" s="87"/>
      <c r="L5" s="5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3">
      <c r="A6" s="6"/>
      <c r="B6" s="84"/>
      <c r="C6" s="52" t="s">
        <v>20</v>
      </c>
      <c r="D6" s="52" t="s">
        <v>21</v>
      </c>
      <c r="E6" s="53" t="s">
        <v>22</v>
      </c>
      <c r="F6" s="52" t="s">
        <v>20</v>
      </c>
      <c r="G6" s="52" t="s">
        <v>21</v>
      </c>
      <c r="H6" s="53" t="s">
        <v>22</v>
      </c>
      <c r="I6" s="52" t="s">
        <v>20</v>
      </c>
      <c r="J6" s="52" t="s">
        <v>21</v>
      </c>
      <c r="K6" s="54" t="s">
        <v>22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3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6" x14ac:dyDescent="0.3">
      <c r="A8" s="27"/>
      <c r="B8" s="9" t="s">
        <v>7</v>
      </c>
      <c r="C8" s="21"/>
      <c r="D8" s="16"/>
      <c r="E8" s="8"/>
      <c r="F8" s="18"/>
      <c r="G8" s="18"/>
      <c r="H8" s="18"/>
      <c r="I8" s="18"/>
      <c r="J8" s="18"/>
      <c r="K8" s="18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6" x14ac:dyDescent="0.3">
      <c r="A9" s="27"/>
      <c r="B9" s="13" t="s">
        <v>1</v>
      </c>
      <c r="C9" s="46">
        <v>2585</v>
      </c>
      <c r="D9" s="57">
        <v>21.866012519032314</v>
      </c>
      <c r="E9" s="8">
        <v>13.576449912126536</v>
      </c>
      <c r="F9" s="46">
        <v>3164</v>
      </c>
      <c r="G9" s="57">
        <v>23.386798728656959</v>
      </c>
      <c r="H9" s="8">
        <v>-4.3241608708799513</v>
      </c>
      <c r="I9" s="12">
        <v>3057</v>
      </c>
      <c r="J9" s="57">
        <f>I9/RESIDENTIAL!I9*100</f>
        <v>22.929792979297929</v>
      </c>
      <c r="K9" s="8">
        <f>(I9-C9)/C9*100</f>
        <v>18.259187620889751</v>
      </c>
      <c r="L9" s="28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.6" x14ac:dyDescent="0.3">
      <c r="A10" s="27"/>
      <c r="B10" s="13" t="s">
        <v>2</v>
      </c>
      <c r="C10" s="67">
        <v>1294249</v>
      </c>
      <c r="D10" s="57">
        <v>52.343201808930687</v>
      </c>
      <c r="E10" s="8">
        <v>2.5127423219342191</v>
      </c>
      <c r="F10" s="67">
        <v>1569467</v>
      </c>
      <c r="G10" s="57">
        <v>54.267421090156695</v>
      </c>
      <c r="H10" s="8">
        <v>-5.238183505482052</v>
      </c>
      <c r="I10" s="67">
        <v>1724263</v>
      </c>
      <c r="J10" s="57">
        <f>I10/RESIDENTIAL!I10*100</f>
        <v>51.474271118770709</v>
      </c>
      <c r="K10" s="8">
        <f>(I10-C10)/C10*100</f>
        <v>33.224982209760256</v>
      </c>
      <c r="L10" s="28"/>
      <c r="M10" s="27"/>
      <c r="N10" s="12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6" x14ac:dyDescent="0.3">
      <c r="A11" s="27"/>
      <c r="B11" s="13" t="s">
        <v>34</v>
      </c>
      <c r="C11" s="67">
        <v>13788596.976</v>
      </c>
      <c r="D11" s="57">
        <v>46.233794726693802</v>
      </c>
      <c r="E11" s="8">
        <v>3.6168280953367713</v>
      </c>
      <c r="F11" s="67">
        <v>16829943.25</v>
      </c>
      <c r="G11" s="57">
        <v>48.372695065983969</v>
      </c>
      <c r="H11" s="8">
        <v>-22.409683111490722</v>
      </c>
      <c r="I11" s="67">
        <v>17536117.696000002</v>
      </c>
      <c r="J11" s="57">
        <f>I11/RESIDENTIAL!I11*100</f>
        <v>44.965147802471719</v>
      </c>
      <c r="K11" s="8">
        <f>(I11-C11)/C11*100</f>
        <v>27.17840492780244</v>
      </c>
      <c r="L11" s="28"/>
      <c r="M11" s="28"/>
      <c r="N11" s="12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6" customHeight="1" x14ac:dyDescent="0.3">
      <c r="A12" s="27"/>
      <c r="B12" s="15" t="s">
        <v>29</v>
      </c>
      <c r="C12" s="67">
        <v>10618.322301968168</v>
      </c>
      <c r="D12" s="17"/>
      <c r="E12" s="8">
        <v>2.6837967844274964</v>
      </c>
      <c r="F12" s="67">
        <v>10656.042669262877</v>
      </c>
      <c r="G12" s="17"/>
      <c r="H12" s="16">
        <v>-17.967769699347691</v>
      </c>
      <c r="I12" s="67">
        <f>(I11-I45)/I10*1000</f>
        <v>10132.402288977959</v>
      </c>
      <c r="J12" s="17"/>
      <c r="K12" s="8">
        <f>(I12-C12)/C12*100</f>
        <v>-4.5762409462758642</v>
      </c>
      <c r="L12" s="29"/>
      <c r="M12" s="27"/>
      <c r="N12" s="21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6" x14ac:dyDescent="0.3">
      <c r="A13" s="27"/>
      <c r="B13" s="20" t="s">
        <v>19</v>
      </c>
      <c r="C13" s="74">
        <v>500.67659574468087</v>
      </c>
      <c r="D13" s="22"/>
      <c r="E13" s="8">
        <v>-9.7411986364710721</v>
      </c>
      <c r="F13" s="74">
        <v>496.03887484197219</v>
      </c>
      <c r="G13" s="22"/>
      <c r="H13" s="16">
        <v>-0.95533275999656764</v>
      </c>
      <c r="I13" s="79">
        <f>I10/I9</f>
        <v>564.03761858030748</v>
      </c>
      <c r="J13" s="22"/>
      <c r="K13" s="8">
        <f>(I13-C13)/C13*100</f>
        <v>12.655079820814603</v>
      </c>
      <c r="L13" s="29"/>
      <c r="M13" s="27"/>
      <c r="N13" s="1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3" customHeight="1" x14ac:dyDescent="0.3">
      <c r="A14" s="27"/>
      <c r="B14" s="13"/>
      <c r="C14" s="46"/>
      <c r="D14" s="17"/>
      <c r="E14" s="8"/>
      <c r="F14" s="46"/>
      <c r="G14" s="17"/>
      <c r="H14" s="16"/>
      <c r="I14" s="12"/>
      <c r="J14" s="17"/>
      <c r="K14" s="16"/>
      <c r="L14" s="3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.6" x14ac:dyDescent="0.3">
      <c r="A15" s="27"/>
      <c r="B15" s="9" t="s">
        <v>8</v>
      </c>
      <c r="C15" s="46"/>
      <c r="D15" s="7"/>
      <c r="E15" s="8"/>
      <c r="F15" s="46"/>
      <c r="G15" s="7"/>
      <c r="H15" s="8"/>
      <c r="I15" s="12"/>
      <c r="J15" s="7"/>
      <c r="K15" s="8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5.6" x14ac:dyDescent="0.3">
      <c r="A16" s="27"/>
      <c r="B16" s="13" t="s">
        <v>1</v>
      </c>
      <c r="C16" s="48">
        <v>1850</v>
      </c>
      <c r="D16" s="14">
        <v>71.566731141199227</v>
      </c>
      <c r="E16" s="8">
        <v>16.425424795468849</v>
      </c>
      <c r="F16" s="48">
        <v>2259</v>
      </c>
      <c r="G16" s="14">
        <v>71.396965865992414</v>
      </c>
      <c r="H16" s="8">
        <v>-4.3607112616426758</v>
      </c>
      <c r="I16" s="17">
        <v>2165</v>
      </c>
      <c r="J16" s="14">
        <f>(I16/I$9)*100</f>
        <v>70.8210664049722</v>
      </c>
      <c r="K16" s="8">
        <f>(I16-C16)/C16*100</f>
        <v>17.027027027027028</v>
      </c>
      <c r="L16" s="28"/>
      <c r="M16" s="27"/>
      <c r="N16" s="2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5.6" x14ac:dyDescent="0.3">
      <c r="A17" s="27"/>
      <c r="B17" s="13" t="s">
        <v>2</v>
      </c>
      <c r="C17" s="69">
        <v>507418</v>
      </c>
      <c r="D17" s="14">
        <v>39.205593359546732</v>
      </c>
      <c r="E17" s="8">
        <v>-21.608377131592526</v>
      </c>
      <c r="F17" s="69">
        <v>743257</v>
      </c>
      <c r="G17" s="14">
        <v>47.357287537743701</v>
      </c>
      <c r="H17" s="8">
        <v>2.5838923916481061E-2</v>
      </c>
      <c r="I17" s="69">
        <v>656163</v>
      </c>
      <c r="J17" s="14">
        <f>(I17/I$10)*100</f>
        <v>38.054693512532602</v>
      </c>
      <c r="K17" s="8">
        <f>(I17-C17)/C17*100</f>
        <v>29.314096070695168</v>
      </c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6" x14ac:dyDescent="0.3">
      <c r="A18" s="27"/>
      <c r="B18" s="13" t="s">
        <v>34</v>
      </c>
      <c r="C18" s="69">
        <v>5065119.5870000003</v>
      </c>
      <c r="D18" s="14">
        <v>36.734118749109783</v>
      </c>
      <c r="E18" s="8">
        <v>-15.860586449560898</v>
      </c>
      <c r="F18" s="69">
        <v>8177017.2580000004</v>
      </c>
      <c r="G18" s="14">
        <v>48.586124959155761</v>
      </c>
      <c r="H18" s="8">
        <v>3.9898467269808773</v>
      </c>
      <c r="I18" s="69">
        <v>6257012.301</v>
      </c>
      <c r="J18" s="14">
        <f>(I18/I$11)*100</f>
        <v>35.680715706117937</v>
      </c>
      <c r="K18" s="8">
        <f>(I18-C18)/C18*100</f>
        <v>23.531383485181266</v>
      </c>
      <c r="L18" s="2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6" x14ac:dyDescent="0.3">
      <c r="A19" s="27"/>
      <c r="B19" s="20" t="s">
        <v>28</v>
      </c>
      <c r="C19" s="80">
        <v>9982.1440843643722</v>
      </c>
      <c r="D19" s="7"/>
      <c r="E19" s="8">
        <v>7.3321491145555129</v>
      </c>
      <c r="F19" s="80">
        <v>11001.601408395751</v>
      </c>
      <c r="G19" s="7"/>
      <c r="H19" s="8">
        <v>3.9629838106927329</v>
      </c>
      <c r="I19" s="67">
        <f>I18/I17*1000</f>
        <v>9535.7591040640818</v>
      </c>
      <c r="J19" s="7"/>
      <c r="K19" s="8">
        <f>(I19-C19)/C19*100</f>
        <v>-4.4718346732691403</v>
      </c>
      <c r="L19" s="3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6" x14ac:dyDescent="0.3">
      <c r="A20" s="27"/>
      <c r="B20" s="20" t="s">
        <v>19</v>
      </c>
      <c r="C20" s="74">
        <v>274.27999999999997</v>
      </c>
      <c r="D20" s="22"/>
      <c r="E20" s="8">
        <v>-32.667952033567857</v>
      </c>
      <c r="F20" s="74">
        <v>329.02036299247453</v>
      </c>
      <c r="G20" s="22"/>
      <c r="H20" s="16">
        <v>4.5865566791902248</v>
      </c>
      <c r="I20" s="79">
        <f>I17/I16</f>
        <v>303.07759815242497</v>
      </c>
      <c r="J20" s="22"/>
      <c r="K20" s="8">
        <f>(I20-C20)/C20*100</f>
        <v>10.499343062718754</v>
      </c>
      <c r="L20" s="3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3" customHeight="1" x14ac:dyDescent="0.3">
      <c r="A21" s="27"/>
      <c r="B21" s="13"/>
      <c r="C21" s="46"/>
      <c r="D21" s="7"/>
      <c r="E21" s="8"/>
      <c r="F21" s="46"/>
      <c r="G21" s="7"/>
      <c r="H21" s="8"/>
      <c r="I21" s="12"/>
      <c r="J21" s="7"/>
      <c r="K21" s="8"/>
      <c r="L21" s="3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 x14ac:dyDescent="0.3">
      <c r="A22" s="27"/>
      <c r="B22" s="9" t="s">
        <v>9</v>
      </c>
      <c r="C22" s="46"/>
      <c r="D22" s="7"/>
      <c r="E22" s="8"/>
      <c r="F22" s="46"/>
      <c r="G22" s="7"/>
      <c r="H22" s="8"/>
      <c r="I22" s="12"/>
      <c r="J22" s="7"/>
      <c r="K22" s="8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 x14ac:dyDescent="0.3">
      <c r="A23" s="27"/>
      <c r="B23" s="13" t="s">
        <v>1</v>
      </c>
      <c r="C23" s="48">
        <v>197</v>
      </c>
      <c r="D23" s="14">
        <v>7.620889748549323</v>
      </c>
      <c r="E23" s="8">
        <v>10.674157303370785</v>
      </c>
      <c r="F23" s="48">
        <v>223</v>
      </c>
      <c r="G23" s="14">
        <v>7.048040455120101</v>
      </c>
      <c r="H23" s="8">
        <v>-19.494584837545126</v>
      </c>
      <c r="I23" s="17">
        <v>243</v>
      </c>
      <c r="J23" s="14">
        <f>(I23/I$9)*100</f>
        <v>7.9489695780176648</v>
      </c>
      <c r="K23" s="8">
        <f>(I23-C23)/C23*100</f>
        <v>23.350253807106601</v>
      </c>
      <c r="L23" s="28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3">
      <c r="A24" s="27"/>
      <c r="B24" s="13" t="s">
        <v>2</v>
      </c>
      <c r="C24" s="69">
        <v>323628</v>
      </c>
      <c r="D24" s="14">
        <v>25.005080166181315</v>
      </c>
      <c r="E24" s="8">
        <v>55.492454271588564</v>
      </c>
      <c r="F24" s="69">
        <v>345887</v>
      </c>
      <c r="G24" s="14">
        <v>22.038500968800236</v>
      </c>
      <c r="H24" s="8">
        <v>-35.77415569271448</v>
      </c>
      <c r="I24" s="69">
        <v>590652</v>
      </c>
      <c r="J24" s="14">
        <f>(I24/I$10)*100</f>
        <v>34.255331118280679</v>
      </c>
      <c r="K24" s="8">
        <f>(I24-C24)/C24*100</f>
        <v>82.509547999555039</v>
      </c>
      <c r="L24" s="28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3">
      <c r="A25" s="27"/>
      <c r="B25" s="13" t="s">
        <v>34</v>
      </c>
      <c r="C25" s="69">
        <v>2956690.4</v>
      </c>
      <c r="D25" s="14">
        <v>21.443011244337061</v>
      </c>
      <c r="E25" s="8">
        <v>87.450475709763325</v>
      </c>
      <c r="F25" s="69">
        <v>3389752.2510000002</v>
      </c>
      <c r="G25" s="14">
        <v>20.141198343018775</v>
      </c>
      <c r="H25" s="8">
        <v>-65.174362947706911</v>
      </c>
      <c r="I25" s="69">
        <v>6042601.3720000004</v>
      </c>
      <c r="J25" s="14">
        <f>(I25/I$11)*100</f>
        <v>34.458033851918778</v>
      </c>
      <c r="K25" s="8">
        <f>(I25-C25)/C25*100</f>
        <v>104.37044649652871</v>
      </c>
      <c r="L25" s="28"/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 x14ac:dyDescent="0.3">
      <c r="A26" s="27"/>
      <c r="B26" s="20" t="s">
        <v>28</v>
      </c>
      <c r="C26" s="80">
        <v>9136.0772244675991</v>
      </c>
      <c r="D26" s="7"/>
      <c r="E26" s="31">
        <v>20.552779611000137</v>
      </c>
      <c r="F26" s="80">
        <v>9800.1724580571117</v>
      </c>
      <c r="G26" s="7"/>
      <c r="H26" s="31">
        <v>-45.776287679969649</v>
      </c>
      <c r="I26" s="67">
        <f>I25/I24*1000</f>
        <v>10230.391790766815</v>
      </c>
      <c r="J26" s="7"/>
      <c r="K26" s="8">
        <f>(I26-C26)/C26*100</f>
        <v>11.977947858939933</v>
      </c>
      <c r="L26" s="30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 x14ac:dyDescent="0.3">
      <c r="A27" s="27"/>
      <c r="B27" s="20" t="s">
        <v>19</v>
      </c>
      <c r="C27" s="74">
        <v>1642.7817258883249</v>
      </c>
      <c r="D27" s="22"/>
      <c r="E27" s="31">
        <v>40.495720103262769</v>
      </c>
      <c r="F27" s="74">
        <v>1551.0627802690583</v>
      </c>
      <c r="G27" s="22"/>
      <c r="H27" s="16">
        <v>-20.221709089156558</v>
      </c>
      <c r="I27" s="79">
        <f>I24/I23</f>
        <v>2430.6666666666665</v>
      </c>
      <c r="J27" s="22"/>
      <c r="K27" s="8">
        <f>(I27-C27)/C27*100</f>
        <v>47.960415456429388</v>
      </c>
      <c r="L27" s="30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3" customHeight="1" x14ac:dyDescent="0.3">
      <c r="A28" s="27"/>
      <c r="B28" s="13"/>
      <c r="C28" s="46"/>
      <c r="D28" s="7"/>
      <c r="E28" s="8"/>
      <c r="F28" s="46"/>
      <c r="G28" s="7"/>
      <c r="H28" s="8"/>
      <c r="I28" s="12"/>
      <c r="J28" s="7"/>
      <c r="K28" s="8"/>
      <c r="L28" s="30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 x14ac:dyDescent="0.3">
      <c r="A29" s="27"/>
      <c r="B29" s="9" t="s">
        <v>10</v>
      </c>
      <c r="C29" s="46"/>
      <c r="D29" s="7"/>
      <c r="E29" s="8"/>
      <c r="F29" s="46"/>
      <c r="G29" s="7"/>
      <c r="H29" s="8"/>
      <c r="I29" s="12"/>
      <c r="J29" s="7"/>
      <c r="K29" s="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 x14ac:dyDescent="0.3">
      <c r="A30" s="27"/>
      <c r="B30" s="13" t="s">
        <v>1</v>
      </c>
      <c r="C30" s="48">
        <v>347</v>
      </c>
      <c r="D30" s="14">
        <v>13.423597678916826</v>
      </c>
      <c r="E30" s="8">
        <v>-10.56701030927835</v>
      </c>
      <c r="F30" s="48">
        <v>517</v>
      </c>
      <c r="G30" s="14">
        <v>16.340075853350189</v>
      </c>
      <c r="H30" s="8">
        <v>4.6558704453441297</v>
      </c>
      <c r="I30" s="17">
        <v>468</v>
      </c>
      <c r="J30" s="14">
        <f>(I30/I$9)*100</f>
        <v>15.309126594700686</v>
      </c>
      <c r="K30" s="8">
        <f>(I30-C30)/C30*100</f>
        <v>34.870317002881848</v>
      </c>
      <c r="L30" s="28"/>
      <c r="M30" s="32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 x14ac:dyDescent="0.3">
      <c r="A31" s="27"/>
      <c r="B31" s="13" t="s">
        <v>2</v>
      </c>
      <c r="C31" s="69">
        <v>408856</v>
      </c>
      <c r="D31" s="14">
        <v>31.590211775322985</v>
      </c>
      <c r="E31" s="8">
        <v>12.605208654651214</v>
      </c>
      <c r="F31" s="69">
        <v>417625</v>
      </c>
      <c r="G31" s="14">
        <v>26.609352092143386</v>
      </c>
      <c r="H31" s="8">
        <v>27.283560800473015</v>
      </c>
      <c r="I31" s="69">
        <v>397862</v>
      </c>
      <c r="J31" s="14">
        <f>(I31/I$10)*100</f>
        <v>23.074322188668432</v>
      </c>
      <c r="K31" s="8">
        <f>(I31-C31)/C31*100</f>
        <v>-2.6889662864186903</v>
      </c>
      <c r="L31" s="28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 x14ac:dyDescent="0.3">
      <c r="A32" s="27"/>
      <c r="B32" s="13" t="s">
        <v>34</v>
      </c>
      <c r="C32" s="69">
        <v>5118439.88</v>
      </c>
      <c r="D32" s="14">
        <v>37.120817215188723</v>
      </c>
      <c r="E32" s="8">
        <v>-2.9271697747232874</v>
      </c>
      <c r="F32" s="69">
        <v>4875201.6059999997</v>
      </c>
      <c r="G32" s="14">
        <v>28.967427480778934</v>
      </c>
      <c r="H32" s="8">
        <v>33.218812283982388</v>
      </c>
      <c r="I32" s="69">
        <v>4803467.9510000004</v>
      </c>
      <c r="J32" s="14">
        <f>(I32/I$11)*100</f>
        <v>27.391855108817353</v>
      </c>
      <c r="K32" s="8">
        <f>(I32-C32)/C32*100</f>
        <v>-6.153670579012438</v>
      </c>
      <c r="L32" s="28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 x14ac:dyDescent="0.3">
      <c r="A33" s="27"/>
      <c r="B33" s="20" t="s">
        <v>28</v>
      </c>
      <c r="C33" s="80">
        <v>12518.930577024672</v>
      </c>
      <c r="D33" s="7"/>
      <c r="E33" s="8">
        <v>-13.793658939002315</v>
      </c>
      <c r="F33" s="80">
        <v>11673.634495061358</v>
      </c>
      <c r="G33" s="7"/>
      <c r="H33" s="8">
        <v>4.6630149613847944</v>
      </c>
      <c r="I33" s="67">
        <f>I32/I31*1000</f>
        <v>12073.201137580367</v>
      </c>
      <c r="J33" s="7"/>
      <c r="K33" s="8">
        <f>(I33-C33)/C33*100</f>
        <v>-3.5604434156886273</v>
      </c>
      <c r="L33" s="30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 x14ac:dyDescent="0.3">
      <c r="A34" s="27"/>
      <c r="B34" s="20" t="s">
        <v>19</v>
      </c>
      <c r="C34" s="74">
        <v>1178.2593659942363</v>
      </c>
      <c r="D34" s="22"/>
      <c r="E34" s="8">
        <v>25.910146853039389</v>
      </c>
      <c r="F34" s="74">
        <v>807.7852998065764</v>
      </c>
      <c r="G34" s="22"/>
      <c r="H34" s="16">
        <v>21.621042621728577</v>
      </c>
      <c r="I34" s="79">
        <f>I31/I30</f>
        <v>850.13247863247864</v>
      </c>
      <c r="J34" s="22"/>
      <c r="K34" s="8">
        <f>(I34-C34)/C34*100</f>
        <v>-27.848442951682234</v>
      </c>
      <c r="L34" s="30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3" customHeight="1" x14ac:dyDescent="0.3">
      <c r="A35" s="27"/>
      <c r="B35" s="13"/>
      <c r="C35" s="46"/>
      <c r="D35" s="7"/>
      <c r="E35" s="8"/>
      <c r="F35" s="46"/>
      <c r="G35" s="7"/>
      <c r="H35" s="8"/>
      <c r="I35" s="12"/>
      <c r="J35" s="7"/>
      <c r="K35" s="8"/>
      <c r="L35" s="30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3">
      <c r="A36" s="27"/>
      <c r="B36" s="9" t="s">
        <v>11</v>
      </c>
      <c r="C36" s="46"/>
      <c r="D36" s="7"/>
      <c r="E36" s="8"/>
      <c r="F36" s="46"/>
      <c r="G36" s="7"/>
      <c r="H36" s="8"/>
      <c r="I36" s="12"/>
      <c r="J36" s="7"/>
      <c r="K36" s="8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 x14ac:dyDescent="0.3">
      <c r="A37" s="27"/>
      <c r="B37" s="13" t="s">
        <v>1</v>
      </c>
      <c r="C37" s="48">
        <v>110</v>
      </c>
      <c r="D37" s="14">
        <v>4.2553191489361701</v>
      </c>
      <c r="E37" s="8">
        <v>77.41935483870968</v>
      </c>
      <c r="F37" s="48">
        <v>89</v>
      </c>
      <c r="G37" s="14">
        <v>2.8128950695322374</v>
      </c>
      <c r="H37" s="8">
        <v>-17.592592592592592</v>
      </c>
      <c r="I37" s="17">
        <v>98</v>
      </c>
      <c r="J37" s="14">
        <f>(I37/I$9)*100</f>
        <v>3.2057572783774941</v>
      </c>
      <c r="K37" s="8">
        <f>(I37-C37)/C37*100</f>
        <v>-10.909090909090908</v>
      </c>
      <c r="L37" s="30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3">
      <c r="A38" s="27"/>
      <c r="B38" s="13" t="s">
        <v>2</v>
      </c>
      <c r="C38" s="69">
        <v>54347</v>
      </c>
      <c r="D38" s="14">
        <v>4.1991146989489661</v>
      </c>
      <c r="E38" s="8">
        <v>23.459791004089052</v>
      </c>
      <c r="F38" s="69">
        <v>62698</v>
      </c>
      <c r="G38" s="14">
        <v>3.9948594013126746</v>
      </c>
      <c r="H38" s="8">
        <v>34.822810940994323</v>
      </c>
      <c r="I38" s="69">
        <v>79586</v>
      </c>
      <c r="J38" s="14">
        <f>(I38/I$10)*100</f>
        <v>4.6156531805182848</v>
      </c>
      <c r="K38" s="8">
        <f>(I38-C38)/C38*100</f>
        <v>46.440465895081608</v>
      </c>
      <c r="L38" s="30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3">
      <c r="A39" s="27"/>
      <c r="B39" s="13" t="s">
        <v>34</v>
      </c>
      <c r="C39" s="69">
        <v>602503.15399999998</v>
      </c>
      <c r="D39" s="14">
        <v>4.3695754908835038</v>
      </c>
      <c r="E39" s="8">
        <v>224.80053672185619</v>
      </c>
      <c r="F39" s="69">
        <v>282336.20500000002</v>
      </c>
      <c r="G39" s="14">
        <v>1.6775826323716214</v>
      </c>
      <c r="H39" s="8">
        <v>9.3799385121053973</v>
      </c>
      <c r="I39" s="69">
        <v>367844.74400000001</v>
      </c>
      <c r="J39" s="14">
        <f>(I39/I$11)*100</f>
        <v>2.0976407114552247</v>
      </c>
      <c r="K39" s="8">
        <f>(I39-C39)/C39*100</f>
        <v>-38.947250058710893</v>
      </c>
      <c r="L39" s="30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3">
      <c r="A40" s="27"/>
      <c r="B40" s="20" t="s">
        <v>28</v>
      </c>
      <c r="C40" s="80">
        <v>11086.226544243471</v>
      </c>
      <c r="D40" s="7"/>
      <c r="E40" s="8">
        <v>163.08203997453597</v>
      </c>
      <c r="F40" s="80">
        <v>4503.1134166959082</v>
      </c>
      <c r="G40" s="7"/>
      <c r="H40" s="8">
        <v>-18.87134102256929</v>
      </c>
      <c r="I40" s="67">
        <f>I39/I38*1000</f>
        <v>4621.9780363380496</v>
      </c>
      <c r="J40" s="7"/>
      <c r="K40" s="8">
        <f>(I40-C40)/C40*100</f>
        <v>-58.308825659547672</v>
      </c>
      <c r="L40" s="30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6" x14ac:dyDescent="0.3">
      <c r="A41" s="27"/>
      <c r="B41" s="20" t="s">
        <v>19</v>
      </c>
      <c r="C41" s="74">
        <v>494.06363636363636</v>
      </c>
      <c r="D41" s="22"/>
      <c r="E41" s="8">
        <v>-30.413572343149809</v>
      </c>
      <c r="F41" s="74">
        <v>704.47191011235952</v>
      </c>
      <c r="G41" s="22"/>
      <c r="H41" s="16">
        <v>63.60520878233018</v>
      </c>
      <c r="I41" s="79">
        <f>I38/I37</f>
        <v>812.10204081632651</v>
      </c>
      <c r="J41" s="22"/>
      <c r="K41" s="8">
        <f>(I41-C41)/C41*100</f>
        <v>64.371951514887513</v>
      </c>
      <c r="L41" s="3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3" customHeight="1" x14ac:dyDescent="0.3">
      <c r="A42" s="27"/>
      <c r="B42" s="13"/>
      <c r="C42" s="46"/>
      <c r="D42" s="7"/>
      <c r="E42" s="8"/>
      <c r="F42" s="46"/>
      <c r="G42" s="7"/>
      <c r="H42" s="8"/>
      <c r="I42" s="12"/>
      <c r="J42" s="7"/>
      <c r="K42" s="8"/>
      <c r="L42" s="30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 x14ac:dyDescent="0.3">
      <c r="A43" s="27"/>
      <c r="B43" s="9" t="s">
        <v>15</v>
      </c>
      <c r="C43" s="46"/>
      <c r="D43" s="7"/>
      <c r="E43" s="8"/>
      <c r="F43" s="46"/>
      <c r="G43" s="7"/>
      <c r="H43" s="8"/>
      <c r="I43" s="12"/>
      <c r="J43" s="7"/>
      <c r="K43" s="8"/>
      <c r="L43" s="3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3">
      <c r="A44" s="27"/>
      <c r="B44" s="13" t="s">
        <v>1</v>
      </c>
      <c r="C44" s="48">
        <v>81</v>
      </c>
      <c r="D44" s="14">
        <v>3.1334622823984528</v>
      </c>
      <c r="E44" s="8">
        <v>37.288135593220339</v>
      </c>
      <c r="F44" s="48">
        <v>76</v>
      </c>
      <c r="G44" s="14">
        <v>2.4020227560050569</v>
      </c>
      <c r="H44" s="8">
        <v>15.151515151515152</v>
      </c>
      <c r="I44" s="21">
        <v>83</v>
      </c>
      <c r="J44" s="14">
        <f>(I44/I$9)*100</f>
        <v>2.7150801439319592</v>
      </c>
      <c r="K44" s="8">
        <f>(I44-C44)/C44*100</f>
        <v>2.4691358024691357</v>
      </c>
      <c r="L44" s="28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3">
      <c r="A45" s="27"/>
      <c r="B45" s="13" t="s">
        <v>34</v>
      </c>
      <c r="C45" s="76">
        <v>45843.955000000002</v>
      </c>
      <c r="D45" s="14">
        <v>0.33247730048093038</v>
      </c>
      <c r="E45" s="8">
        <v>-81.792137368219358</v>
      </c>
      <c r="F45" s="76">
        <v>105635.93</v>
      </c>
      <c r="G45" s="14">
        <v>0.62766658467490666</v>
      </c>
      <c r="H45" s="8">
        <v>-40.091262602374087</v>
      </c>
      <c r="I45" s="69">
        <v>65191.328000000001</v>
      </c>
      <c r="J45" s="14">
        <f>(I45/I$11)*100</f>
        <v>0.37175462169069595</v>
      </c>
      <c r="K45" s="8">
        <f>(I45-C45)/C45*100</f>
        <v>42.202669904898038</v>
      </c>
      <c r="L45" s="28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3" customHeight="1" x14ac:dyDescent="0.3">
      <c r="A46" s="27"/>
      <c r="B46" s="13"/>
      <c r="C46" s="49"/>
      <c r="D46" s="34"/>
      <c r="E46" s="8"/>
      <c r="F46" s="49"/>
      <c r="G46" s="34"/>
      <c r="H46" s="8"/>
      <c r="I46" s="33"/>
      <c r="J46" s="34"/>
      <c r="K46" s="8"/>
      <c r="L46" s="35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3">
      <c r="A47" s="27"/>
      <c r="B47" s="9" t="s">
        <v>18</v>
      </c>
      <c r="C47" s="46"/>
      <c r="D47" s="34"/>
      <c r="E47" s="8"/>
      <c r="F47" s="46"/>
      <c r="G47" s="34"/>
      <c r="H47" s="8"/>
      <c r="I47" s="12"/>
      <c r="J47" s="34"/>
      <c r="K47" s="8"/>
      <c r="L47" s="32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3">
      <c r="A48" s="27"/>
      <c r="B48" s="13" t="s">
        <v>1</v>
      </c>
      <c r="C48" s="48">
        <v>445</v>
      </c>
      <c r="D48" s="57">
        <v>3.7641684994078837</v>
      </c>
      <c r="E48" s="8">
        <v>4.2154566744730682</v>
      </c>
      <c r="F48" s="48">
        <v>423</v>
      </c>
      <c r="G48" s="57">
        <v>3.1266168970359969</v>
      </c>
      <c r="H48" s="8">
        <v>-13.673469387755102</v>
      </c>
      <c r="I48" s="21">
        <v>584</v>
      </c>
      <c r="J48" s="57">
        <f>I48/RESIDENTIAL!I9*100</f>
        <v>4.3804380438043804</v>
      </c>
      <c r="K48" s="8">
        <f>(I48-C48)/C48*100</f>
        <v>31.235955056179776</v>
      </c>
      <c r="L48" s="28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 x14ac:dyDescent="0.3">
      <c r="A49" s="27"/>
      <c r="B49" s="13" t="s">
        <v>2</v>
      </c>
      <c r="C49" s="69">
        <v>29266</v>
      </c>
      <c r="D49" s="57">
        <v>1.1836023393799535</v>
      </c>
      <c r="E49" s="8">
        <v>-14.024676850763807</v>
      </c>
      <c r="F49" s="69">
        <v>32941</v>
      </c>
      <c r="G49" s="57">
        <v>1.1390001307009652</v>
      </c>
      <c r="H49" s="8">
        <v>-17.546494455708242</v>
      </c>
      <c r="I49" s="69">
        <v>129531</v>
      </c>
      <c r="J49" s="57">
        <f>I49/RESIDENTIAL!I10*100</f>
        <v>3.8668775078311652</v>
      </c>
      <c r="K49" s="8">
        <f>(I49-C49)/C49*100</f>
        <v>342.59892024875279</v>
      </c>
      <c r="L49" s="28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3">
      <c r="A50" s="27"/>
      <c r="B50" s="13" t="s">
        <v>34</v>
      </c>
      <c r="C50" s="69">
        <v>278102.59000000003</v>
      </c>
      <c r="D50" s="57">
        <v>0.93249067192272461</v>
      </c>
      <c r="E50" s="8">
        <v>-24.639208421736345</v>
      </c>
      <c r="F50" s="69">
        <v>354295.50799999997</v>
      </c>
      <c r="G50" s="57">
        <v>1.0183176685240387</v>
      </c>
      <c r="H50" s="8">
        <v>-4.3010704562036084</v>
      </c>
      <c r="I50" s="69">
        <v>1166115.888</v>
      </c>
      <c r="J50" s="57">
        <f>I50/RESIDENTIAL!I11*100</f>
        <v>2.9900901766125183</v>
      </c>
      <c r="K50" s="8">
        <f>(I50-C50)/C50*100</f>
        <v>319.31140878623239</v>
      </c>
      <c r="L50" s="36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3">
      <c r="A51" s="27"/>
      <c r="B51" s="20" t="s">
        <v>28</v>
      </c>
      <c r="C51" s="80">
        <v>9502.5828606574196</v>
      </c>
      <c r="D51" s="34"/>
      <c r="E51" s="8">
        <v>-12.346021139749373</v>
      </c>
      <c r="F51" s="80">
        <v>10755.456968519473</v>
      </c>
      <c r="G51" s="34"/>
      <c r="H51" s="8">
        <v>16.064112631802587</v>
      </c>
      <c r="I51" s="67">
        <f>I50/I49*1000</f>
        <v>9002.6008291451471</v>
      </c>
      <c r="J51" s="34"/>
      <c r="K51" s="8">
        <f>(I51-C51)/C51*100</f>
        <v>-5.2615382453784996</v>
      </c>
      <c r="L51" s="30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3" customHeight="1" x14ac:dyDescent="0.3">
      <c r="A52" s="27"/>
      <c r="B52" s="6"/>
      <c r="C52" s="46"/>
      <c r="D52" s="34"/>
      <c r="E52" s="8"/>
      <c r="F52" s="46"/>
      <c r="G52" s="34"/>
      <c r="H52" s="8" t="e">
        <v>#DIV/0!</v>
      </c>
      <c r="I52" s="12"/>
      <c r="J52" s="34"/>
      <c r="K52" s="8"/>
      <c r="L52" s="30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3">
      <c r="A53" s="27"/>
      <c r="B53" s="9" t="s">
        <v>17</v>
      </c>
      <c r="C53" s="46"/>
      <c r="D53" s="34"/>
      <c r="E53" s="8"/>
      <c r="F53" s="46"/>
      <c r="G53" s="34"/>
      <c r="H53" s="8"/>
      <c r="I53" s="12"/>
      <c r="J53" s="34"/>
      <c r="K53" s="8"/>
      <c r="L53" s="30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3">
      <c r="A54" s="27"/>
      <c r="B54" s="13" t="s">
        <v>1</v>
      </c>
      <c r="C54" s="48">
        <v>795</v>
      </c>
      <c r="D54" s="57">
        <v>6.72475046523431</v>
      </c>
      <c r="E54" s="8">
        <v>-42.969870875179339</v>
      </c>
      <c r="F54" s="73">
        <v>863</v>
      </c>
      <c r="G54" s="57">
        <v>6.3788897922980254</v>
      </c>
      <c r="H54" s="8">
        <v>-15.225933202357563</v>
      </c>
      <c r="I54" s="19">
        <v>927</v>
      </c>
      <c r="J54" s="57">
        <f>I54/RESIDENTIAL!I9*100</f>
        <v>6.9531953195319529</v>
      </c>
      <c r="K54" s="8">
        <f>(I54-C54)/C54*100</f>
        <v>16.60377358490566</v>
      </c>
      <c r="L54" s="2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3">
      <c r="A55" s="27"/>
      <c r="B55" s="13" t="s">
        <v>34</v>
      </c>
      <c r="C55" s="69">
        <v>2803851.25</v>
      </c>
      <c r="D55" s="57">
        <v>9.4014411591199902</v>
      </c>
      <c r="E55" s="8">
        <v>35.860555158770374</v>
      </c>
      <c r="F55" s="69">
        <v>2577631.7259999998</v>
      </c>
      <c r="G55" s="57">
        <v>7.4086401612913297</v>
      </c>
      <c r="H55" s="8">
        <v>-21.300115914196326</v>
      </c>
      <c r="I55" s="69">
        <v>3210927.3259999999</v>
      </c>
      <c r="J55" s="57">
        <f>I55/RESIDENTIAL!I11*100</f>
        <v>8.2332831188466766</v>
      </c>
      <c r="K55" s="8">
        <f>(I55-C55)/C55*100</f>
        <v>14.518461919119281</v>
      </c>
      <c r="L55" s="36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3" customHeight="1" x14ac:dyDescent="0.3">
      <c r="A56" s="27"/>
      <c r="B56" s="37"/>
      <c r="C56" s="38"/>
      <c r="D56" s="38"/>
      <c r="E56" s="39"/>
      <c r="F56" s="40"/>
      <c r="G56" s="40"/>
      <c r="H56" s="40"/>
      <c r="I56" s="40"/>
      <c r="J56" s="40"/>
      <c r="K56" s="40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3">
      <c r="A57" s="27"/>
      <c r="B57" s="56" t="s">
        <v>32</v>
      </c>
      <c r="C57" s="7"/>
      <c r="D57" s="7"/>
      <c r="E57" s="8"/>
      <c r="F57" s="6"/>
      <c r="G57" s="6"/>
      <c r="H57" s="6"/>
      <c r="I57" s="6"/>
      <c r="J57" s="6"/>
      <c r="K57" s="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3">
      <c r="A58" s="27"/>
      <c r="B58" s="56" t="s">
        <v>33</v>
      </c>
      <c r="C58" s="7"/>
      <c r="D58" s="7"/>
      <c r="E58" s="8"/>
      <c r="F58" s="6"/>
      <c r="G58" s="6"/>
      <c r="H58" s="6"/>
      <c r="I58" s="6"/>
      <c r="J58" s="6"/>
      <c r="K58" s="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3">
      <c r="A59" s="27"/>
      <c r="B59" s="55" t="s">
        <v>35</v>
      </c>
      <c r="C59" s="7"/>
      <c r="D59" s="7"/>
      <c r="E59" s="8"/>
      <c r="F59" s="6"/>
      <c r="G59" s="6"/>
      <c r="H59" s="6"/>
      <c r="I59" s="6"/>
      <c r="J59" s="6"/>
      <c r="K59" s="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3">
      <c r="A60" s="41"/>
      <c r="B60" s="55" t="s">
        <v>36</v>
      </c>
      <c r="C60" s="12"/>
      <c r="D60" s="12"/>
      <c r="E60" s="8"/>
      <c r="F60" s="7"/>
      <c r="G60" s="7"/>
      <c r="H60" s="7"/>
      <c r="I60" s="7"/>
      <c r="J60" s="7"/>
      <c r="K60" s="7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3">
      <c r="A61" s="27"/>
      <c r="B61" s="55" t="s">
        <v>30</v>
      </c>
      <c r="C61" s="7"/>
      <c r="D61" s="7"/>
      <c r="E61" s="8"/>
      <c r="F61" s="6"/>
      <c r="G61" s="6"/>
      <c r="H61" s="6"/>
      <c r="I61" s="6"/>
      <c r="J61" s="6"/>
      <c r="K61" s="6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3">
      <c r="A62" s="41"/>
      <c r="B62" s="56" t="s">
        <v>23</v>
      </c>
      <c r="C62" s="7"/>
      <c r="D62" s="7"/>
      <c r="E62" s="8"/>
      <c r="F62" s="7"/>
      <c r="G62" s="7"/>
      <c r="H62" s="7"/>
      <c r="I62" s="42"/>
      <c r="J62" s="7"/>
      <c r="K62" s="7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3">
      <c r="A63" s="41"/>
      <c r="B63" s="56" t="s">
        <v>31</v>
      </c>
      <c r="C63" s="7"/>
      <c r="D63" s="7"/>
      <c r="E63" s="8"/>
      <c r="F63" s="6"/>
      <c r="G63" s="6"/>
      <c r="H63" s="6"/>
      <c r="I63" s="6"/>
      <c r="J63" s="6"/>
      <c r="K63" s="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3">
      <c r="A64" s="41"/>
      <c r="B64" s="43"/>
      <c r="C64" s="7"/>
      <c r="D64" s="7"/>
      <c r="E64" s="8"/>
      <c r="F64" s="6"/>
      <c r="G64" s="6"/>
      <c r="H64" s="6"/>
      <c r="I64" s="6"/>
      <c r="J64" s="6"/>
      <c r="K64" s="6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3">
      <c r="A65" s="41"/>
      <c r="B65" s="43"/>
      <c r="C65" s="7"/>
      <c r="D65" s="7"/>
      <c r="E65" s="8"/>
      <c r="F65" s="6"/>
      <c r="G65" s="6"/>
      <c r="H65" s="6"/>
      <c r="I65" s="6"/>
      <c r="J65" s="6"/>
      <c r="K65" s="6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3">
      <c r="A66" s="41"/>
      <c r="B66" s="44"/>
      <c r="C66" s="7"/>
      <c r="D66" s="7"/>
      <c r="E66" s="8"/>
      <c r="F66" s="6"/>
      <c r="G66" s="6"/>
      <c r="H66" s="6"/>
      <c r="I66" s="6"/>
      <c r="J66" s="6"/>
      <c r="K66" s="6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3">
      <c r="A67" s="27"/>
      <c r="B67" s="6"/>
      <c r="C67" s="7"/>
      <c r="D67" s="7"/>
      <c r="E67" s="8"/>
      <c r="F67" s="6"/>
      <c r="G67" s="6"/>
      <c r="H67" s="6"/>
      <c r="I67" s="6"/>
      <c r="J67" s="6"/>
      <c r="K67" s="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 x14ac:dyDescent="0.3">
      <c r="A68" s="27"/>
      <c r="B68" s="6"/>
      <c r="C68" s="7"/>
      <c r="D68" s="7"/>
      <c r="E68" s="8"/>
      <c r="F68" s="6"/>
      <c r="G68" s="6"/>
      <c r="H68" s="6"/>
      <c r="I68" s="6"/>
      <c r="J68" s="6"/>
      <c r="K68" s="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3">
      <c r="A69" s="27"/>
      <c r="B69" s="6"/>
      <c r="C69" s="7"/>
      <c r="D69" s="7"/>
      <c r="E69" s="8"/>
      <c r="F69" s="6"/>
      <c r="G69" s="6"/>
      <c r="H69" s="6"/>
      <c r="I69" s="6"/>
      <c r="J69" s="6"/>
      <c r="K69" s="6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3">
      <c r="A70" s="27"/>
      <c r="B70" s="6"/>
      <c r="C70" s="7"/>
      <c r="D70" s="7"/>
      <c r="E70" s="8"/>
      <c r="F70" s="6"/>
      <c r="G70" s="6"/>
      <c r="H70" s="6"/>
      <c r="I70" s="6"/>
      <c r="J70" s="6"/>
      <c r="K70" s="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3">
      <c r="A71" s="27"/>
      <c r="B71" s="6"/>
      <c r="C71" s="7"/>
      <c r="D71" s="7"/>
      <c r="E71" s="8"/>
      <c r="F71" s="6"/>
      <c r="G71" s="6"/>
      <c r="H71" s="6"/>
      <c r="I71" s="6"/>
      <c r="J71" s="6"/>
      <c r="K71" s="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3">
      <c r="A72" s="27"/>
      <c r="B72" s="6"/>
      <c r="C72" s="7"/>
      <c r="D72" s="7"/>
      <c r="E72" s="8"/>
      <c r="F72" s="6"/>
      <c r="G72" s="6"/>
      <c r="H72" s="6"/>
      <c r="I72" s="6"/>
      <c r="J72" s="6"/>
      <c r="K72" s="6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3">
      <c r="A73" s="27"/>
      <c r="B73" s="6"/>
      <c r="C73" s="7"/>
      <c r="D73" s="7"/>
      <c r="E73" s="8"/>
      <c r="F73" s="6"/>
      <c r="G73" s="6"/>
      <c r="H73" s="6"/>
      <c r="I73" s="6"/>
      <c r="J73" s="6"/>
      <c r="K73" s="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3">
      <c r="A74" s="27"/>
      <c r="B74" s="6"/>
      <c r="C74" s="7"/>
      <c r="D74" s="7"/>
      <c r="E74" s="8"/>
      <c r="F74" s="6"/>
      <c r="G74" s="6"/>
      <c r="H74" s="6"/>
      <c r="I74" s="6"/>
      <c r="J74" s="6"/>
      <c r="K74" s="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3">
      <c r="A75" s="27"/>
      <c r="B75" s="6"/>
      <c r="C75" s="7"/>
      <c r="D75" s="7"/>
      <c r="E75" s="8"/>
      <c r="F75" s="6"/>
      <c r="G75" s="6"/>
      <c r="H75" s="6"/>
      <c r="I75" s="6"/>
      <c r="J75" s="6"/>
      <c r="K75" s="6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3">
      <c r="A76" s="27"/>
      <c r="B76" s="6"/>
      <c r="C76" s="7"/>
      <c r="D76" s="7"/>
      <c r="E76" s="8"/>
      <c r="F76" s="6"/>
      <c r="G76" s="6"/>
      <c r="H76" s="6"/>
      <c r="I76" s="6"/>
      <c r="J76" s="6"/>
      <c r="K76" s="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3">
      <c r="A77" s="27"/>
      <c r="B77" s="6"/>
      <c r="C77" s="7"/>
      <c r="D77" s="7"/>
      <c r="E77" s="8"/>
      <c r="F77" s="6"/>
      <c r="G77" s="6"/>
      <c r="H77" s="6"/>
      <c r="I77" s="6"/>
      <c r="J77" s="6"/>
      <c r="K77" s="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3">
      <c r="A78" s="27"/>
      <c r="B78" s="6"/>
      <c r="C78" s="7"/>
      <c r="D78" s="7"/>
      <c r="E78" s="8"/>
      <c r="F78" s="6"/>
      <c r="G78" s="6"/>
      <c r="H78" s="6"/>
      <c r="I78" s="6"/>
      <c r="J78" s="6"/>
      <c r="K78" s="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3">
      <c r="A79" s="27"/>
      <c r="B79" s="6"/>
      <c r="C79" s="7"/>
      <c r="D79" s="7"/>
      <c r="E79" s="8"/>
      <c r="F79" s="6"/>
      <c r="G79" s="6"/>
      <c r="H79" s="6"/>
      <c r="I79" s="6"/>
      <c r="J79" s="6"/>
      <c r="K79" s="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3">
      <c r="A80" s="27"/>
      <c r="B80" s="6"/>
      <c r="C80" s="7"/>
      <c r="D80" s="7"/>
      <c r="E80" s="8"/>
      <c r="F80" s="6"/>
      <c r="G80" s="6"/>
      <c r="H80" s="6"/>
      <c r="I80" s="6"/>
      <c r="J80" s="6"/>
      <c r="K80" s="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 x14ac:dyDescent="0.3">
      <c r="A81" s="27"/>
      <c r="B81" s="6"/>
      <c r="C81" s="7"/>
      <c r="D81" s="7"/>
      <c r="E81" s="8"/>
      <c r="F81" s="6"/>
      <c r="G81" s="6"/>
      <c r="H81" s="6"/>
      <c r="I81" s="6"/>
      <c r="J81" s="6"/>
      <c r="K81" s="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3">
      <c r="A82" s="27"/>
      <c r="B82" s="6"/>
      <c r="C82" s="7"/>
      <c r="D82" s="7"/>
      <c r="E82" s="8"/>
      <c r="F82" s="6"/>
      <c r="G82" s="6"/>
      <c r="H82" s="6"/>
      <c r="I82" s="6"/>
      <c r="J82" s="6"/>
      <c r="K82" s="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3">
      <c r="A83" s="27"/>
      <c r="B83" s="6"/>
      <c r="C83" s="7"/>
      <c r="D83" s="7"/>
      <c r="E83" s="8"/>
      <c r="F83" s="6"/>
      <c r="G83" s="6"/>
      <c r="H83" s="6"/>
      <c r="I83" s="6"/>
      <c r="J83" s="6"/>
      <c r="K83" s="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3">
      <c r="A84" s="27"/>
      <c r="B84" s="6"/>
      <c r="C84" s="7"/>
      <c r="D84" s="7"/>
      <c r="E84" s="8"/>
      <c r="F84" s="6"/>
      <c r="G84" s="6"/>
      <c r="H84" s="6"/>
      <c r="I84" s="6"/>
      <c r="J84" s="6"/>
      <c r="K84" s="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3">
      <c r="A85" s="27"/>
      <c r="B85" s="6"/>
      <c r="C85" s="7"/>
      <c r="D85" s="7"/>
      <c r="E85" s="8"/>
      <c r="F85" s="6"/>
      <c r="G85" s="6"/>
      <c r="H85" s="6"/>
      <c r="I85" s="6"/>
      <c r="J85" s="6"/>
      <c r="K85" s="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3">
      <c r="A86" s="27"/>
      <c r="B86" s="6"/>
      <c r="C86" s="7"/>
      <c r="D86" s="7"/>
      <c r="E86" s="8"/>
      <c r="F86" s="6"/>
      <c r="G86" s="6"/>
      <c r="H86" s="6"/>
      <c r="I86" s="6"/>
      <c r="J86" s="6"/>
      <c r="K86" s="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 x14ac:dyDescent="0.3">
      <c r="A87" s="27"/>
      <c r="B87" s="6"/>
      <c r="C87" s="7"/>
      <c r="D87" s="7"/>
      <c r="E87" s="8"/>
      <c r="F87" s="6"/>
      <c r="G87" s="6"/>
      <c r="H87" s="6"/>
      <c r="I87" s="6"/>
      <c r="J87" s="6"/>
      <c r="K87" s="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3">
      <c r="A88" s="27"/>
      <c r="B88" s="6"/>
      <c r="C88" s="7"/>
      <c r="D88" s="7"/>
      <c r="E88" s="8"/>
      <c r="F88" s="6"/>
      <c r="G88" s="6"/>
      <c r="H88" s="6"/>
      <c r="I88" s="6"/>
      <c r="J88" s="6"/>
      <c r="K88" s="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3">
      <c r="A89" s="27"/>
      <c r="B89" s="6"/>
      <c r="C89" s="7"/>
      <c r="D89" s="7"/>
      <c r="E89" s="8"/>
      <c r="F89" s="6"/>
      <c r="G89" s="6"/>
      <c r="H89" s="6"/>
      <c r="I89" s="6"/>
      <c r="J89" s="6"/>
      <c r="K89" s="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3">
      <c r="A90" s="27"/>
      <c r="B90" s="6"/>
      <c r="C90" s="7"/>
      <c r="D90" s="7"/>
      <c r="E90" s="8"/>
      <c r="F90" s="6"/>
      <c r="G90" s="6"/>
      <c r="H90" s="6"/>
      <c r="I90" s="6"/>
      <c r="J90" s="6"/>
      <c r="K90" s="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3">
      <c r="A91" s="27"/>
      <c r="B91" s="6"/>
      <c r="C91" s="7"/>
      <c r="D91" s="7"/>
      <c r="E91" s="8"/>
      <c r="F91" s="6"/>
      <c r="G91" s="6"/>
      <c r="H91" s="6"/>
      <c r="I91" s="6"/>
      <c r="J91" s="6"/>
      <c r="K91" s="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3">
      <c r="A92" s="27"/>
      <c r="B92" s="6"/>
      <c r="C92" s="7"/>
      <c r="D92" s="7"/>
      <c r="E92" s="8"/>
      <c r="F92" s="6"/>
      <c r="G92" s="6"/>
      <c r="H92" s="6"/>
      <c r="I92" s="6"/>
      <c r="J92" s="6"/>
      <c r="K92" s="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 x14ac:dyDescent="0.3">
      <c r="A93" s="27"/>
      <c r="B93" s="6"/>
      <c r="C93" s="7"/>
      <c r="D93" s="7"/>
      <c r="E93" s="8"/>
      <c r="F93" s="6"/>
      <c r="G93" s="6"/>
      <c r="H93" s="6"/>
      <c r="I93" s="6"/>
      <c r="J93" s="6"/>
      <c r="K93" s="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3">
      <c r="A94" s="27"/>
      <c r="B94" s="6"/>
      <c r="C94" s="7"/>
      <c r="D94" s="7"/>
      <c r="E94" s="8"/>
      <c r="F94" s="6"/>
      <c r="G94" s="6"/>
      <c r="H94" s="6"/>
      <c r="I94" s="6"/>
      <c r="J94" s="6"/>
      <c r="K94" s="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3">
      <c r="A95" s="27"/>
      <c r="B95" s="6"/>
      <c r="C95" s="7"/>
      <c r="D95" s="7"/>
      <c r="E95" s="8"/>
      <c r="F95" s="6"/>
      <c r="G95" s="6"/>
      <c r="H95" s="6"/>
      <c r="I95" s="6"/>
      <c r="J95" s="6"/>
      <c r="K95" s="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3">
      <c r="A96" s="27"/>
      <c r="B96" s="6"/>
      <c r="C96" s="7"/>
      <c r="D96" s="7"/>
      <c r="E96" s="8"/>
      <c r="F96" s="6"/>
      <c r="G96" s="6"/>
      <c r="H96" s="6"/>
      <c r="I96" s="6"/>
      <c r="J96" s="6"/>
      <c r="K96" s="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3">
      <c r="A97" s="27"/>
      <c r="B97" s="6"/>
      <c r="C97" s="7"/>
      <c r="D97" s="7"/>
      <c r="E97" s="8"/>
      <c r="F97" s="6"/>
      <c r="G97" s="6"/>
      <c r="H97" s="6"/>
      <c r="I97" s="6"/>
      <c r="J97" s="6"/>
      <c r="K97" s="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3">
      <c r="A98" s="27"/>
      <c r="B98" s="6"/>
      <c r="C98" s="7"/>
      <c r="D98" s="7"/>
      <c r="E98" s="8"/>
      <c r="F98" s="6"/>
      <c r="G98" s="6"/>
      <c r="H98" s="6"/>
      <c r="I98" s="6"/>
      <c r="J98" s="6"/>
      <c r="K98" s="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 x14ac:dyDescent="0.3">
      <c r="A99" s="27"/>
      <c r="B99" s="6"/>
      <c r="C99" s="7"/>
      <c r="D99" s="7"/>
      <c r="E99" s="8"/>
      <c r="F99" s="6"/>
      <c r="G99" s="6"/>
      <c r="H99" s="6"/>
      <c r="I99" s="6"/>
      <c r="J99" s="6"/>
      <c r="K99" s="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3">
      <c r="A100" s="27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3">
      <c r="A101" s="27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3">
      <c r="A102" s="27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3">
      <c r="A103" s="27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3">
      <c r="A104" s="27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 x14ac:dyDescent="0.3">
      <c r="A105" s="27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3">
      <c r="A106" s="27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3">
      <c r="A107" s="27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3">
      <c r="A108" s="27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3">
      <c r="A109" s="27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3">
      <c r="A110" s="27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3">
      <c r="A111" s="27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3">
      <c r="A112" s="27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 x14ac:dyDescent="0.3">
      <c r="A113" s="27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3">
      <c r="A114" s="27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3">
      <c r="A115" s="27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3">
      <c r="A116" s="27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3">
      <c r="A117" s="27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3">
      <c r="A118" s="27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3">
      <c r="A119" s="27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3">
      <c r="A120" s="27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3">
      <c r="A121" s="27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3">
      <c r="A122" s="27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3">
      <c r="A123" s="27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3">
      <c r="A124" s="27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3">
      <c r="A125" s="27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3">
      <c r="A126" s="27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3">
      <c r="A127" s="27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3">
      <c r="A128" s="27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3">
      <c r="A129" s="27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3">
      <c r="A130" s="27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3">
      <c r="A131" s="27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3">
      <c r="A132" s="27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3">
      <c r="A133" s="27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3">
      <c r="A134" s="27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3">
      <c r="A135" s="27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3">
      <c r="A136" s="27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3">
      <c r="A137" s="27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3">
      <c r="A138" s="27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3">
      <c r="A139" s="27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3">
      <c r="A140" s="27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3">
      <c r="A141" s="27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3">
      <c r="A142" s="27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3">
      <c r="A143" s="27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3">
      <c r="A144" s="27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3">
      <c r="A145" s="27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3">
      <c r="A146" s="27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3">
      <c r="A147" s="27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3">
      <c r="A148" s="27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3">
      <c r="A149" s="27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3">
      <c r="A150" s="27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3">
      <c r="A151" s="27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3">
      <c r="A152" s="27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3">
      <c r="A153" s="27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3">
      <c r="A154" s="27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3">
      <c r="A155" s="27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3">
      <c r="A156" s="27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3">
      <c r="A157" s="27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3">
      <c r="A158" s="27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3">
      <c r="A159" s="27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3">
      <c r="A160" s="27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3">
      <c r="A161" s="27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3">
      <c r="A162" s="27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3">
      <c r="A163" s="27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3">
      <c r="A164" s="27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3">
      <c r="A165" s="27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3">
      <c r="A166" s="27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3">
      <c r="A167" s="27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3">
      <c r="A168" s="27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3">
      <c r="A169" s="27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3">
      <c r="A170" s="27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3">
      <c r="A171" s="27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3">
      <c r="A172" s="27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3">
      <c r="A173" s="27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3">
      <c r="A174" s="27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3">
      <c r="A175" s="27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3">
      <c r="A176" s="27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3">
      <c r="A177" s="27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3">
      <c r="A178" s="27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3">
      <c r="A179" s="27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3">
      <c r="A180" s="27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3">
      <c r="A181" s="27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3">
      <c r="A182" s="27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3">
      <c r="A183" s="27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3">
      <c r="A184" s="27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3">
      <c r="A185" s="27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3">
      <c r="A186" s="27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3">
      <c r="A187" s="27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3">
      <c r="A188" s="27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3">
      <c r="A189" s="27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3">
      <c r="A190" s="27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3">
      <c r="A191" s="27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3">
      <c r="A192" s="27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3">
      <c r="A193" s="27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3">
      <c r="A194" s="27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3">
      <c r="A195" s="27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3">
      <c r="A196" s="27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3">
      <c r="A197" s="27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3">
      <c r="A198" s="27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3">
      <c r="A199" s="27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3">
      <c r="A200" s="27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3">
      <c r="A201" s="27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3">
      <c r="A202" s="27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3">
      <c r="A203" s="27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3">
      <c r="A204" s="27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3">
      <c r="A205" s="27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3">
      <c r="A206" s="27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3">
      <c r="A207" s="27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3">
      <c r="A208" s="27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3">
      <c r="A209" s="27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3">
      <c r="A210" s="27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3">
      <c r="A211" s="27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3">
      <c r="A212" s="27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3">
      <c r="A213" s="27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3">
      <c r="A214" s="27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3">
      <c r="A215" s="27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3">
      <c r="A216" s="27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3">
      <c r="A217" s="27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3">
      <c r="A218" s="27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3">
      <c r="A219" s="27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3">
      <c r="A220" s="27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3">
      <c r="A221" s="27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3">
      <c r="A222" s="27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3">
      <c r="A223" s="27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3">
      <c r="A224" s="27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3">
      <c r="A225" s="27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3">
      <c r="A226" s="27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3">
      <c r="A227" s="27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3">
      <c r="A228" s="27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3">
      <c r="A229" s="27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3">
      <c r="A230" s="27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3">
      <c r="A231" s="27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3">
      <c r="A232" s="27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3">
      <c r="A233" s="27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3">
      <c r="A234" s="27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3">
      <c r="A235" s="27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3">
      <c r="A236" s="27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3">
      <c r="A237" s="27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3">
      <c r="A238" s="27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3">
      <c r="A239" s="27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3">
      <c r="A240" s="27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3">
      <c r="A241" s="27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3">
      <c r="A242" s="27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3">
      <c r="A243" s="27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3">
      <c r="A244" s="27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3">
      <c r="A245" s="27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3">
      <c r="A246" s="27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3">
      <c r="A247" s="27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3">
      <c r="A248" s="27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3">
      <c r="A249" s="27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3">
      <c r="A250" s="27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3">
      <c r="A251" s="27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3">
      <c r="A252" s="27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3">
      <c r="A253" s="27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3">
      <c r="A254" s="27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3">
      <c r="A255" s="27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3">
      <c r="A256" s="27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3">
      <c r="A257" s="27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3">
      <c r="A258" s="27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3">
      <c r="A259" s="27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3">
      <c r="A260" s="27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3">
      <c r="A261" s="27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3">
      <c r="A262" s="27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3">
      <c r="A263" s="27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3">
      <c r="A264" s="27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3">
      <c r="A265" s="27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3">
      <c r="A266" s="27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3">
      <c r="A267" s="27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3">
      <c r="A268" s="27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3">
      <c r="A269" s="27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3">
      <c r="A270" s="27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3">
      <c r="A271" s="27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3">
      <c r="A272" s="27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3">
      <c r="A273" s="27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3">
      <c r="A274" s="27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3">
      <c r="A275" s="27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3">
      <c r="A276" s="27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3">
      <c r="A277" s="27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3">
      <c r="A278" s="27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3">
      <c r="A279" s="27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3">
      <c r="A280" s="27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3">
      <c r="A281" s="27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3">
      <c r="A282" s="27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3">
      <c r="A283" s="27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3">
      <c r="A284" s="27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3">
      <c r="A285" s="27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3">
      <c r="A286" s="27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3">
      <c r="A287" s="27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3">
      <c r="A288" s="27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3">
      <c r="A289" s="27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3">
      <c r="A290" s="27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3">
      <c r="A291" s="27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3">
      <c r="A292" s="27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3">
      <c r="A293" s="27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3">
      <c r="A294" s="27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3">
      <c r="A295" s="27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3">
      <c r="A296" s="27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3">
      <c r="A297" s="27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3">
      <c r="A298" s="27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3">
      <c r="A299" s="27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3">
      <c r="A300" s="27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3">
      <c r="A301" s="27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3">
      <c r="A302" s="27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3">
      <c r="A303" s="27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3">
      <c r="A304" s="27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3">
      <c r="A305" s="27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3">
      <c r="A306" s="27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3">
      <c r="A307" s="27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3">
      <c r="A308" s="27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3">
      <c r="A309" s="27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3">
      <c r="A310" s="27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3">
      <c r="A311" s="27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3">
      <c r="A312" s="27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3">
      <c r="A313" s="27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3">
      <c r="A314" s="27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3">
      <c r="A315" s="27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3">
      <c r="A316" s="27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3">
      <c r="A317" s="27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3">
      <c r="A318" s="27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3">
      <c r="A319" s="27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3">
      <c r="A320" s="27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3">
      <c r="A321" s="27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3">
      <c r="A322" s="27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3">
      <c r="A323" s="27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3">
      <c r="A324" s="27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3">
      <c r="A325" s="27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3">
      <c r="A326" s="27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3">
      <c r="A327" s="27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3">
      <c r="A328" s="27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3">
      <c r="A329" s="27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3">
      <c r="A330" s="27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3">
      <c r="A331" s="27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3">
      <c r="A332" s="27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3">
      <c r="A333" s="27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3">
      <c r="A334" s="27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3">
      <c r="A335" s="27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3">
      <c r="A336" s="27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3">
      <c r="A337" s="27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3">
      <c r="A338" s="27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3">
      <c r="A339" s="27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3">
      <c r="A340" s="27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3">
      <c r="A341" s="27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3">
      <c r="A342" s="27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3">
      <c r="A343" s="27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3">
      <c r="A344" s="27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3">
      <c r="A345" s="27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3">
      <c r="A346" s="27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3">
      <c r="A347" s="27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3">
      <c r="A348" s="27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3">
      <c r="A349" s="27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3">
      <c r="A350" s="27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3">
      <c r="A351" s="27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3">
      <c r="A352" s="27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3">
      <c r="A353" s="27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3">
      <c r="A354" s="27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3">
      <c r="A355" s="27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3">
      <c r="A356" s="27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3">
      <c r="A357" s="27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3">
      <c r="A358" s="27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3">
      <c r="A359" s="27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3">
      <c r="A360" s="27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3">
      <c r="A361" s="27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3">
      <c r="A362" s="27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3">
      <c r="A363" s="27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3">
      <c r="A364" s="27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3">
      <c r="A365" s="27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3">
      <c r="A366" s="27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3">
      <c r="A367" s="27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3">
      <c r="A368" s="27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3">
      <c r="A369" s="27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3">
      <c r="A370" s="27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3">
      <c r="A371" s="27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3">
      <c r="A372" s="27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3">
      <c r="A373" s="27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3">
      <c r="A374" s="27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3">
      <c r="A375" s="27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3">
      <c r="A376" s="27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3">
      <c r="A377" s="27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3">
      <c r="A378" s="27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3">
      <c r="A379" s="27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3">
      <c r="A380" s="27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3">
      <c r="A381" s="27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3">
      <c r="A382" s="27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3">
      <c r="A383" s="27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3">
      <c r="A384" s="27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3">
      <c r="A385" s="27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3">
      <c r="A386" s="27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3">
      <c r="A387" s="27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3">
      <c r="A388" s="27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3">
      <c r="A389" s="27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3">
      <c r="A390" s="27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3">
      <c r="A391" s="27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3">
      <c r="A392" s="27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3">
      <c r="A393" s="27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3">
      <c r="A394" s="27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3">
      <c r="A395" s="27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3">
      <c r="A396" s="27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3">
      <c r="A397" s="27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3">
      <c r="A398" s="27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3">
      <c r="A399" s="27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3">
      <c r="A400" s="27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3">
      <c r="A401" s="27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3">
      <c r="A402" s="27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3">
      <c r="A403" s="27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3">
      <c r="A404" s="27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3">
      <c r="A405" s="27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3">
      <c r="A406" s="27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3">
      <c r="A407" s="27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3">
      <c r="A408" s="27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3">
      <c r="A409" s="27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3">
      <c r="A410" s="27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3">
      <c r="A411" s="27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3">
      <c r="A412" s="27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3">
      <c r="A413" s="27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3">
      <c r="A414" s="27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3">
      <c r="A415" s="27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3">
      <c r="A416" s="27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3">
      <c r="A417" s="27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3">
      <c r="A418" s="27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3">
      <c r="A419" s="27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3">
      <c r="A420" s="27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3">
      <c r="A421" s="27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3">
      <c r="A422" s="27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3">
      <c r="A423" s="27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3">
      <c r="A424" s="27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3">
      <c r="A425" s="27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3">
      <c r="A426" s="27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3">
      <c r="A427" s="27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3">
      <c r="A428" s="27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3">
      <c r="A429" s="27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3">
      <c r="A430" s="27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3">
      <c r="A431" s="27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3">
      <c r="A432" s="27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3">
      <c r="A433" s="27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3">
      <c r="A434" s="27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3">
      <c r="A435" s="27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3">
      <c r="A436" s="27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3">
      <c r="A437" s="27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3">
      <c r="A438" s="27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3">
      <c r="A439" s="27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3">
      <c r="A440" s="27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3">
      <c r="A441" s="27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3">
      <c r="A442" s="27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3">
      <c r="A443" s="27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3">
      <c r="A444" s="27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3">
      <c r="A445" s="27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3">
      <c r="A446" s="27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3">
      <c r="A447" s="27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3">
      <c r="A448" s="27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3">
      <c r="A449" s="27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3">
      <c r="A450" s="27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3">
      <c r="A451" s="27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3">
      <c r="A452" s="27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3">
      <c r="A453" s="27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3">
      <c r="A454" s="27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3">
      <c r="A455" s="27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3">
      <c r="A456" s="27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3">
      <c r="A457" s="27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3">
      <c r="A458" s="27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3">
      <c r="A459" s="27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3">
      <c r="A460" s="27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3">
      <c r="A461" s="27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3">
      <c r="A462" s="27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3">
      <c r="A463" s="27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3">
      <c r="A464" s="27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3">
      <c r="A465" s="27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3">
      <c r="A466" s="27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3">
      <c r="A467" s="27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3">
      <c r="A468" s="27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3">
      <c r="A469" s="27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3">
      <c r="A470" s="27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3">
      <c r="A471" s="27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3">
      <c r="A472" s="27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3">
      <c r="A473" s="27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3">
      <c r="A474" s="27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3">
      <c r="A475" s="27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3">
      <c r="A476" s="27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3">
      <c r="A477" s="27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3">
      <c r="A478" s="27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3">
      <c r="A479" s="27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3">
      <c r="A480" s="27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3">
      <c r="A481" s="27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3">
      <c r="A482" s="27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3">
      <c r="A483" s="27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3">
      <c r="A484" s="27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3">
      <c r="A485" s="27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3">
      <c r="A486" s="27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3">
      <c r="A487" s="27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3">
      <c r="A488" s="27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3">
      <c r="A489" s="27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3">
      <c r="A490" s="27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3">
      <c r="A491" s="27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3">
      <c r="A492" s="27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3">
      <c r="A493" s="27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3">
      <c r="A494" s="27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3">
      <c r="A495" s="27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3">
      <c r="A496" s="27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3">
      <c r="A497" s="27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3">
      <c r="A498" s="27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3">
      <c r="A499" s="27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3">
      <c r="A500" s="27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3">
      <c r="A501" s="27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3">
      <c r="A502" s="27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3">
      <c r="A503" s="27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3">
      <c r="A504" s="27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3">
      <c r="A505" s="27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3">
      <c r="A506" s="27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3">
      <c r="A507" s="27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3">
      <c r="A508" s="27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3">
      <c r="A509" s="27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3">
      <c r="A510" s="27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3">
      <c r="A511" s="27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3">
      <c r="A512" s="27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3">
      <c r="A513" s="27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3">
      <c r="A514" s="27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3">
      <c r="A515" s="27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3">
      <c r="A516" s="27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3">
      <c r="A517" s="27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3">
      <c r="A518" s="27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3">
      <c r="A519" s="27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3">
      <c r="A520" s="27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3">
      <c r="A521" s="27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3">
      <c r="A522" s="27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3">
      <c r="A523" s="27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3">
      <c r="A524" s="27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3">
      <c r="A525" s="27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3">
      <c r="A526" s="27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3">
      <c r="A527" s="27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3">
      <c r="A528" s="27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3">
      <c r="A529" s="27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3">
      <c r="A530" s="27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3">
      <c r="A531" s="27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3">
      <c r="A532" s="27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3">
      <c r="A533" s="27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3">
      <c r="A534" s="27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3">
      <c r="A535" s="27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3">
      <c r="A536" s="27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3">
      <c r="A537" s="27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3">
      <c r="A538" s="27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3">
      <c r="A539" s="27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3">
      <c r="A540" s="27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3">
      <c r="A541" s="27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3">
      <c r="A542" s="27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3">
      <c r="A543" s="27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3">
      <c r="A544" s="27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3">
      <c r="A545" s="27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3">
      <c r="A546" s="27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3">
      <c r="A547" s="27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3">
      <c r="A548" s="27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3">
      <c r="A549" s="27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3">
      <c r="A550" s="27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3">
      <c r="A551" s="27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3">
      <c r="A552" s="27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3">
      <c r="A553" s="27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3">
      <c r="A554" s="27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3">
      <c r="A555" s="27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3">
      <c r="A556" s="27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3">
      <c r="A557" s="27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3">
      <c r="A558" s="27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3">
      <c r="A559" s="27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3">
      <c r="A560" s="27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3">
      <c r="A561" s="27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3">
      <c r="A562" s="27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3">
      <c r="A563" s="27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3">
      <c r="A564" s="27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3">
      <c r="A565" s="27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3">
      <c r="A566" s="27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3">
      <c r="A567" s="27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3">
      <c r="A568" s="27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3">
      <c r="A569" s="27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3">
      <c r="A570" s="27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3">
      <c r="A571" s="27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3">
      <c r="A572" s="27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3">
      <c r="A573" s="27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3">
      <c r="A574" s="27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3">
      <c r="A575" s="27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3">
      <c r="A576" s="27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3">
      <c r="A577" s="27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3">
      <c r="A578" s="27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3">
      <c r="A579" s="27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3">
      <c r="A580" s="27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3">
      <c r="A581" s="27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3">
      <c r="A582" s="27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3">
      <c r="A583" s="27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3">
      <c r="A584" s="27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3">
      <c r="A585" s="27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3">
      <c r="A586" s="27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3">
      <c r="A587" s="27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3">
      <c r="A588" s="27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3">
      <c r="A589" s="27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3">
      <c r="A590" s="27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3">
      <c r="A591" s="27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3">
      <c r="A592" s="27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3">
      <c r="A593" s="27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3">
      <c r="A594" s="27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3">
      <c r="A595" s="27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3">
      <c r="A596" s="27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3">
      <c r="A597" s="27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3">
      <c r="A598" s="27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3">
      <c r="A599" s="27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3">
      <c r="A600" s="27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3">
      <c r="A601" s="27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3">
      <c r="A602" s="27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3">
      <c r="A603" s="27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3">
      <c r="A604" s="27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3">
      <c r="A605" s="27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3">
      <c r="A606" s="27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3">
      <c r="A607" s="27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3">
      <c r="A608" s="27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3">
      <c r="A609" s="27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3">
      <c r="A610" s="27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3">
      <c r="A611" s="27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3">
      <c r="A612" s="27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3">
      <c r="A613" s="27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3">
      <c r="A614" s="27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3">
      <c r="A615" s="27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3">
      <c r="A616" s="27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3">
      <c r="A617" s="27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3">
      <c r="A618" s="27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3">
      <c r="A619" s="27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3">
      <c r="A620" s="27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3">
      <c r="A621" s="27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3">
      <c r="A622" s="27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3">
      <c r="A623" s="27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3">
      <c r="A624" s="27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3">
      <c r="A625" s="27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3">
      <c r="A626" s="27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3">
      <c r="A627" s="27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3">
      <c r="A628" s="27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3">
      <c r="A629" s="27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3">
      <c r="A630" s="27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3">
      <c r="A631" s="27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3">
      <c r="A632" s="27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3">
      <c r="A633" s="27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3">
      <c r="A634" s="27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3">
      <c r="A635" s="27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3">
      <c r="A636" s="27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3">
      <c r="A637" s="27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3">
      <c r="A638" s="27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3">
      <c r="A639" s="27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3">
      <c r="A640" s="27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3">
      <c r="A641" s="27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3">
      <c r="A642" s="27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3">
      <c r="A643" s="27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3">
      <c r="A644" s="27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3">
      <c r="A645" s="27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3">
      <c r="A646" s="27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3">
      <c r="A647" s="27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3">
      <c r="A648" s="27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3">
      <c r="A649" s="27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3">
      <c r="A650" s="27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3">
      <c r="A651" s="27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3">
      <c r="A652" s="27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3">
      <c r="A653" s="27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3">
      <c r="A654" s="27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3">
      <c r="A655" s="27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3">
      <c r="A656" s="27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3">
      <c r="A657" s="27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3">
      <c r="A658" s="27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3">
      <c r="A659" s="27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3">
      <c r="A660" s="27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3">
      <c r="A661" s="27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3">
      <c r="A662" s="27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3">
      <c r="A663" s="27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3">
      <c r="A664" s="27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3">
      <c r="A665" s="27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3">
      <c r="A666" s="27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3">
      <c r="A667" s="27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3">
      <c r="A668" s="27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3">
      <c r="A669" s="27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3">
      <c r="A670" s="27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3">
      <c r="A671" s="27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3">
      <c r="A672" s="27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3">
      <c r="A673" s="27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3">
      <c r="A674" s="27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3">
      <c r="A675" s="27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3">
      <c r="A676" s="27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3">
      <c r="A677" s="27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3">
      <c r="A678" s="27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3">
      <c r="A679" s="27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3">
      <c r="A680" s="27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3">
      <c r="A681" s="27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3">
      <c r="A682" s="27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3">
      <c r="A683" s="27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3">
      <c r="A684" s="27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3">
      <c r="A685" s="27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3">
      <c r="A686" s="27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3">
      <c r="A687" s="27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3">
      <c r="A688" s="27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3">
      <c r="A689" s="27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3">
      <c r="A690" s="27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3">
      <c r="A691" s="27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3">
      <c r="A692" s="27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3">
      <c r="A693" s="27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3">
      <c r="A694" s="27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3">
      <c r="A695" s="27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3">
      <c r="A696" s="27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3">
      <c r="A697" s="27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3">
      <c r="A698" s="27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3">
      <c r="A699" s="27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3">
      <c r="A700" s="27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3">
      <c r="A701" s="27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3">
      <c r="A702" s="27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3">
      <c r="A703" s="27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3">
      <c r="A704" s="27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3">
      <c r="A705" s="27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3">
      <c r="A706" s="27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3">
      <c r="A707" s="27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3">
      <c r="A708" s="27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3">
      <c r="A709" s="27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3">
      <c r="A710" s="27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3">
      <c r="A711" s="27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3">
      <c r="A712" s="27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3">
      <c r="A713" s="27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3">
      <c r="A714" s="27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3">
      <c r="A715" s="27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3">
      <c r="A716" s="27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3">
      <c r="A717" s="27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3">
      <c r="A718" s="27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3">
      <c r="A719" s="27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3">
      <c r="A720" s="27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3">
      <c r="A721" s="27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3">
      <c r="A722" s="27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3">
      <c r="A723" s="27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3">
      <c r="A724" s="27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3">
      <c r="A725" s="27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3">
      <c r="A726" s="27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3">
      <c r="A727" s="27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3">
      <c r="A728" s="27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3">
      <c r="A729" s="27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3">
      <c r="A730" s="27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3">
      <c r="A731" s="27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3">
      <c r="A732" s="27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3">
      <c r="A733" s="27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3">
      <c r="A734" s="27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3">
      <c r="A735" s="27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3">
      <c r="A736" s="27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3">
      <c r="A737" s="27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3">
      <c r="A738" s="27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3">
      <c r="A739" s="27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3">
      <c r="A740" s="27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3">
      <c r="A741" s="27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3">
      <c r="A742" s="27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3">
      <c r="A743" s="27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3">
      <c r="A744" s="27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3">
      <c r="A745" s="27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3">
      <c r="A746" s="27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3">
      <c r="A747" s="27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3">
      <c r="A748" s="27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3">
      <c r="A749" s="27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3">
      <c r="A750" s="27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3">
      <c r="A751" s="27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3">
      <c r="A752" s="27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3">
      <c r="A753" s="27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3">
      <c r="A754" s="27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3">
      <c r="A755" s="27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3">
      <c r="A756" s="27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3">
      <c r="A757" s="27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3">
      <c r="A758" s="27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3">
      <c r="A759" s="27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3">
      <c r="A760" s="27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3">
      <c r="A761" s="27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3">
      <c r="A762" s="27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3">
      <c r="A763" s="27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3">
      <c r="A764" s="27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3">
      <c r="A765" s="27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3">
      <c r="A766" s="27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3">
      <c r="A767" s="27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3">
      <c r="A768" s="27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3">
      <c r="A769" s="27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3">
      <c r="A770" s="27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3">
      <c r="A771" s="27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3">
      <c r="A772" s="27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3">
      <c r="A773" s="27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3">
      <c r="A774" s="27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3">
      <c r="A775" s="27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3">
      <c r="A776" s="27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3">
      <c r="A777" s="27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3">
      <c r="A778" s="27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3">
      <c r="A779" s="27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3">
      <c r="A780" s="27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3">
      <c r="A781" s="27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3">
      <c r="A782" s="27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3">
      <c r="A783" s="27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3">
      <c r="A784" s="27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3">
      <c r="A785" s="27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3">
      <c r="A786" s="27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3">
      <c r="A787" s="27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3">
      <c r="A788" s="27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3">
      <c r="A789" s="27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3">
      <c r="A790" s="27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3">
      <c r="A791" s="27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3">
      <c r="A792" s="27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3">
      <c r="A793" s="27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3">
      <c r="A794" s="27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3">
      <c r="A795" s="27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3">
      <c r="A796" s="27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3">
      <c r="A797" s="27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3">
      <c r="A798" s="27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3">
      <c r="A799" s="27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3">
      <c r="A800" s="27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3">
      <c r="A801" s="27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3">
      <c r="A802" s="27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3">
      <c r="A803" s="27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3">
      <c r="A804" s="27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3">
      <c r="A805" s="27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3">
      <c r="A806" s="27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3">
      <c r="A807" s="27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3">
      <c r="A808" s="27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3">
      <c r="A809" s="27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3">
      <c r="A810" s="27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3">
      <c r="A811" s="27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3">
      <c r="A812" s="27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3">
      <c r="A813" s="27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3">
      <c r="A814" s="27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3">
      <c r="A815" s="27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3">
      <c r="A816" s="27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3">
      <c r="A817" s="27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3">
      <c r="A818" s="27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3">
      <c r="A819" s="27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3">
      <c r="A820" s="27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3">
      <c r="A821" s="27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3">
      <c r="A822" s="27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3">
      <c r="A823" s="27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3">
      <c r="A824" s="27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3">
      <c r="A825" s="27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3">
      <c r="A826" s="27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3">
      <c r="A827" s="27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3">
      <c r="A828" s="27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3">
      <c r="A829" s="27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3">
      <c r="A830" s="27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3">
      <c r="A831" s="27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3">
      <c r="A832" s="27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3">
      <c r="A833" s="27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3">
      <c r="A834" s="27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3">
      <c r="A835" s="27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3">
      <c r="A836" s="27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3">
      <c r="A837" s="27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3">
      <c r="A838" s="27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3">
      <c r="A839" s="27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3">
      <c r="A840" s="27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3">
      <c r="A841" s="27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3">
      <c r="A842" s="27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3">
      <c r="A843" s="27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3">
      <c r="A844" s="27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3">
      <c r="A845" s="27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3">
      <c r="A846" s="27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3">
      <c r="A847" s="27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3">
      <c r="A848" s="27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3">
      <c r="A849" s="27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3">
      <c r="A850" s="27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3">
      <c r="A851" s="27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3">
      <c r="A852" s="27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3">
      <c r="A853" s="27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3">
      <c r="A854" s="27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3">
      <c r="A855" s="27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3">
      <c r="A856" s="27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3">
      <c r="A857" s="27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3">
      <c r="A858" s="27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3">
      <c r="A859" s="27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3">
      <c r="A860" s="27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3">
      <c r="A861" s="27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3">
      <c r="A862" s="27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3">
      <c r="A863" s="27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3">
      <c r="A864" s="27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3">
      <c r="A865" s="27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3">
      <c r="A866" s="27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3">
      <c r="A867" s="27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3">
      <c r="A868" s="27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3">
      <c r="A869" s="27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3">
      <c r="A870" s="27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3">
      <c r="A871" s="27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3">
      <c r="A872" s="27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3">
      <c r="A873" s="27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3">
      <c r="A874" s="27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3">
      <c r="A875" s="27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3">
      <c r="A876" s="27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3">
      <c r="A877" s="27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3">
      <c r="A878" s="27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3">
      <c r="A879" s="27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3">
      <c r="A880" s="27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3">
      <c r="A881" s="27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3">
      <c r="A882" s="27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3">
      <c r="A883" s="27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3">
      <c r="A884" s="27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3">
      <c r="A885" s="27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3">
      <c r="A886" s="27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3">
      <c r="A887" s="27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3">
      <c r="A888" s="27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3">
      <c r="A889" s="27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3">
      <c r="A890" s="27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3">
      <c r="A891" s="27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3">
      <c r="A892" s="27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3">
      <c r="A893" s="27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3">
      <c r="A894" s="27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3">
      <c r="A895" s="27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3">
      <c r="A896" s="27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3">
      <c r="A897" s="27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3">
      <c r="A898" s="27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3">
      <c r="A899" s="27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3">
      <c r="A900" s="27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3">
      <c r="A901" s="27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3">
      <c r="A902" s="27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3">
      <c r="A903" s="27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3">
      <c r="A904" s="27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3">
      <c r="A905" s="27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3">
      <c r="A906" s="27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3">
      <c r="A907" s="27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3">
      <c r="A908" s="27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3">
      <c r="A909" s="27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3">
      <c r="A910" s="27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3">
      <c r="A911" s="27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3">
      <c r="A912" s="27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3">
      <c r="A913" s="27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3">
      <c r="A914" s="27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3">
      <c r="A915" s="27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3">
      <c r="A916" s="27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3">
      <c r="A917" s="27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3">
      <c r="A918" s="27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3">
      <c r="A919" s="27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3">
      <c r="A920" s="27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3">
      <c r="A921" s="27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3">
      <c r="A922" s="27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3">
      <c r="A923" s="27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3">
      <c r="A924" s="27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3">
      <c r="A925" s="27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3">
      <c r="A926" s="27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3">
      <c r="A927" s="27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3">
      <c r="A928" s="27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3">
      <c r="A929" s="27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3">
      <c r="A930" s="27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3">
      <c r="A931" s="27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3">
      <c r="A932" s="27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3">
      <c r="A933" s="27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3">
      <c r="A934" s="27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3">
      <c r="A935" s="27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3">
      <c r="A936" s="27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3">
      <c r="A937" s="27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3">
      <c r="A938" s="27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3">
      <c r="A939" s="27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3">
      <c r="A940" s="27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3">
      <c r="A941" s="27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3">
      <c r="A942" s="27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3">
      <c r="A943" s="27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3">
      <c r="A944" s="27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3">
      <c r="A945" s="27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3">
      <c r="A946" s="27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3">
      <c r="A947" s="27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3">
      <c r="A948" s="27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3">
      <c r="A949" s="27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3">
      <c r="A950" s="27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3">
      <c r="A951" s="27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3">
      <c r="A952" s="27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3">
      <c r="A953" s="27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3">
      <c r="A954" s="27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3">
      <c r="A955" s="27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3">
      <c r="A956" s="27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3">
      <c r="A957" s="27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3">
      <c r="A958" s="27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3">
      <c r="A959" s="27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3">
      <c r="A960" s="27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3">
      <c r="A961" s="27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3">
      <c r="A962" s="27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3">
      <c r="A963" s="27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3">
      <c r="A964" s="27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3">
      <c r="A965" s="27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3">
      <c r="A966" s="27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3">
      <c r="A967" s="27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3">
      <c r="A968" s="27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3">
      <c r="A969" s="27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3">
      <c r="A970" s="27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3">
      <c r="A971" s="27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3">
      <c r="A972" s="27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3">
      <c r="A973" s="27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3">
      <c r="A974" s="27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3">
      <c r="A975" s="27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3">
      <c r="A976" s="27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3">
      <c r="A977" s="27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3">
      <c r="A978" s="27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3">
      <c r="A979" s="27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3">
      <c r="A980" s="27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3">
      <c r="A981" s="27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3">
      <c r="A982" s="27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3">
      <c r="A983" s="27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3">
      <c r="A984" s="27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3">
      <c r="A985" s="27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3">
      <c r="A986" s="27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3">
      <c r="A987" s="27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3">
      <c r="A988" s="27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3">
      <c r="A989" s="27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3">
      <c r="A990" s="27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3">
      <c r="A991" s="27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3">
      <c r="A992" s="27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3">
      <c r="A993" s="27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3">
      <c r="A994" s="27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3">
      <c r="A995" s="27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3">
      <c r="A996" s="27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3">
      <c r="A997" s="27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3">
      <c r="A998" s="27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3">
      <c r="A999" s="27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3">
      <c r="A1000" s="27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5.75" customHeight="1" x14ac:dyDescent="0.3">
      <c r="A1001" s="27"/>
      <c r="B1001" s="6"/>
      <c r="C1001" s="7"/>
      <c r="D1001" s="7"/>
      <c r="E1001" s="8"/>
      <c r="F1001" s="6"/>
      <c r="G1001" s="6"/>
      <c r="H1001" s="6"/>
      <c r="I1001" s="6"/>
      <c r="J1001" s="6"/>
      <c r="K1001" s="6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ht="15.75" customHeight="1" x14ac:dyDescent="0.3">
      <c r="A1002" s="27"/>
      <c r="B1002" s="6"/>
      <c r="C1002" s="7"/>
      <c r="D1002" s="7"/>
      <c r="E1002" s="8"/>
      <c r="F1002" s="6"/>
      <c r="G1002" s="6"/>
      <c r="H1002" s="6"/>
      <c r="I1002" s="6"/>
      <c r="J1002" s="6"/>
      <c r="K1002" s="6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</sheetData>
  <mergeCells count="7">
    <mergeCell ref="B1:K1"/>
    <mergeCell ref="B2:K2"/>
    <mergeCell ref="B4:K4"/>
    <mergeCell ref="C5:E5"/>
    <mergeCell ref="F5:H5"/>
    <mergeCell ref="I5:K5"/>
    <mergeCell ref="B5:B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  <headerFooter>
    <oddFooter>&amp;C2 of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 2 0 2 0 - 0 2 - 2 7 T 1 5 : 0 2 : 3 8 . 7 8 2 0 7 4 2 + 0 8 : 0 0 < / L a s t P r o c e s s e d T i m e > < / D a t a M o d e l i n g S a n d b o x . S e r i a l i z e d S a n d b o x E r r o r C a c h e > ] ] > < / C u s t o m C o n t e n t > < / G e m i n i > 
</file>

<file path=customXml/item10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3 f 0 0 e c 0 3 - c 7 0 5 - 4 9 0 2 - a 6 2 8 - 0 1 8 e 5 4 a 5 c b c 8 "   C u s t o m M a p I d = " 3 f 0 0 e c 0 3 - c 7 0 5 - 4 9 0 2 - a 6 2 8 - 0 1 8 e 5 4 a 5 c b c 8 "   S c e n e I d = " b 4 e 4 a c b 6 - f a f d - 4 a 2 1 - b 6 b f - 9 1 5 c 9 1 d c e c 8 3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 G u i d = " 6 3 5 d e b 8 b - 1 3 7 3 - 4 5 6 d - b b c e - 4 6 f d 7 f 2 4 9 f 7 4 "   R e v = " 3 "   R e v G u i d = " e 4 5 e 0 c 0 2 - 1 8 b 2 - 4 8 a 8 - a 6 0 b - e 6 8 1 c 9 e d e e 5 5 " 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 N a m e = " A R M M "   V i s i b l e = " t r u e "   D a t a T y p e = " S t r i n g "   M o d e l Q u e r y N a m e = " ' R a n g e ' [ A R M M ] " & g t ; & l t ; T a b l e   M o d e l N a m e = " R a n g e "   N a m e I n S o u r c e = " R a n g e " 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N o n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 G u i d = " 3 2 e 2 2 f 8 1 - 7 9 e 1 - 4 c 3 4 - 9 4 e 1 - e a d c b b 9 5 1 b 9 7 "   R e v = " 1 "   R e v G u i d = " a e 9 5 3 3 5 c - 5 b b c - 4 e 7 6 - a b c 2 - 1 0 d 0 b d 9 9 d 4 b 7 " 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 C o l u m n s \ A R M M < / K e y > < / D i a g r a m O b j e c t K e y > < D i a g r a m O b j e c t K e y > < K e y > C o l u m n s \ 9 2 . 4 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5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V T y 2 r c M B T 9 F S P o M n r Z r u 3 B 9 p C m p A x M I K R Q u h W 2 Z k Z U l l x J j t P 8 W h f 9 p P 5 C r z N p g p 2 E r E J W 4 j 7 O v e e e g / 7 + / l O u b z o d X U v n l T U V Y p i i S J r G t s r s K z S E 3 U m O 1 n X 5 C c K t C F t r z k R z k B G A j F / d e F W h Q w j 9 i p B x H P E Y Y + v 2 h F P K y P e L 7 V f o 7 M S J M j 4 I 0 0 j 0 g G p f R 6 G 6 3 P g j 4 K G 5 U 4 2 z 3 u 4 C b k U Q + F r 5 Q W h 1 K w J Q x 3 t p 4 5 Z M / A E Z / a j Q + u c g 3 a + q F 1 q M w k D 2 m 9 C D j A 5 N h X Z C e w m Z L 9 J e S W / 1 M E 3 w i z j S o U I F z m L G e Z H l n N E k K T h H k Z 5 0 Y j l O 0 y L m H 1 n G 8 i w F 0 a D 7 t O 2 U + a y A G M z j s O D c u k 6 E I N v T t n X S + / r y y K Y k T y r l f c u 5 k r o F L j 4 4 0 D w C i V d G 6 Q o F N 4 C C 5 N X C 4 4 r j h P + A + k J 1 w t l e l G R e e H F F f X l Q W v W 9 M t I / g s i C J 5 m J W J f z G A 4 h d 7 r D u 5 k b 0 0 g T n N A f O N X D r Z 0 b d H f s w o 9 n / W E p j o u E p 1 m a p E n G W M H u / e E U 5 5 x m a U p p k u c 8 h / w T h 9 h z D p 0 d a U X b i d Q b + v S y 7 A s G 7 + c W 2 U z 2 L b 5 + / Q 9 0 a Q r y N Q Q A A A A A A A A A A A A A A A A A A A A A A A A A A A A A A A A A A A A A A A A A A A A A A A A A A A A A A A A A A A A A A A A A A A A A A A A A A A A A A A A A A A A A A A A A A A A = < / c g > < / V i s u a l i z a t i o n L S t a t e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C F D 5 6 C F E - 2 3 3 7 - 4 7 2 1 - A 1 8 5 - 7 5 2 0 1 6 E 2 C E D 1 } "   T o u r I d = " 0 c f 8 8 7 c a - 3 e 7 b - 4 6 e 7 - 9 9 c e - a 7 9 a 9 5 5 c 1 d d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T o u r > < / T o u r s > < / V i s u a l i z a t i o n > 
</file>

<file path=customXml/item1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20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b M A z 9 F U F 3 x 3 L S t G 5 g u y h a B A u Q N s X S Y c m R l W l H m C 2 5 l l y n 3 9 Z D P 2 m / M N r O k g w 7 7 L S T R D 7 y v S d S P z 8 + o 5 t 9 W b A 3 r K 0 y O u b B S H C G W p p U 6 T z m j c u 8 k N 8 k 0 V 1 j n S k f o L J L Z R 2 j H m 1 n e 6 t i v n O u m v l + 2 7 a j d j I y d e 6 P h Q j 8 z c N y L X d Y g q e 0 d a A l 8 m N X + u 8 u f i 5 5 d m f f t H p t 8 G h n Q V y T T A i U Y u L J K z H 1 L q 7 F 2 I P L c e i J I M T p B U z l i w w 5 e 4 Q S Y z 4 0 M n o I C z h b l J D j v b J V A e 8 D / m g 0 G e 3 z 3 1 X q d i u a z B d U + c 7 R b A i w z 1 h W p o b 6 P e Y Z F B a P R t c V S L z H L I k W d t 1 C t Q G d b p O + J v L P U 4 T f Q a F e a n C 4 0 n N V W 5 e 4 u s G u 6 i + A i p d G / s D 0 x H S I o 9 u 9 s h u 2 l l D g k x z s 9 c E q y y y 6 P k W 7 X N j b x h n i l U 1 B g j S u w X Y H E M G 8 U F V 1 y i Y 9 6 1 f Q O b J 5 b c q Y e 0 F I L M + G n t 9 d / C T y e + G h c v v / 9 a 8 P 8 t 3 5 W 3 1 L L o Z N n q Z + S N B m j 2 D 3 X f 8 I u r + b / A I 1 i 7 g c 9 Q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 A R M M < / s t r i n g > < / k e y > < v a l u e > < i n t > 7 7 < / i n t > < / v a l u e > < / i t e m > < i t e m > < k e y > < s t r i n g > 9 2 . 4 < / s t r i n g > < / k e y > < v a l u e > < i n t > 6 3 < / i n t > < / v a l u e > < / i t e m > < / C o l u m n W i d t h s > < C o l u m n D i s p l a y I n d e x > < i t e m > < k e y > < s t r i n g > A R M M < / s t r i n g > < / k e y > < v a l u e > < i n t > 0 < / i n t > < / v a l u e > < / i t e m > < i t e m > < k e y > < s t r i n g > 9 2 . 4 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5BCC53E4-55D2-49F5-B192-21DDF262557F}">
  <ds:schemaRefs/>
</ds:datastoreItem>
</file>

<file path=customXml/itemProps10.xml><?xml version="1.0" encoding="utf-8"?>
<ds:datastoreItem xmlns:ds="http://schemas.openxmlformats.org/officeDocument/2006/customXml" ds:itemID="{CFD56CFE-2337-4721-A185-752016E2CED1}">
  <ds:schemaRefs>
    <ds:schemaRef ds:uri="http://www.w3.org/2001/XMLSchema"/>
    <ds:schemaRef ds:uri="http://microsoft.data.visualization.engine.tours/1.0"/>
  </ds:schemaRefs>
</ds:datastoreItem>
</file>

<file path=customXml/itemProps11.xml><?xml version="1.0" encoding="utf-8"?>
<ds:datastoreItem xmlns:ds="http://schemas.openxmlformats.org/officeDocument/2006/customXml" ds:itemID="{8D44D233-8359-42A3-A001-CC1E40DAB6D2}">
  <ds:schemaRefs/>
</ds:datastoreItem>
</file>

<file path=customXml/itemProps12.xml><?xml version="1.0" encoding="utf-8"?>
<ds:datastoreItem xmlns:ds="http://schemas.openxmlformats.org/officeDocument/2006/customXml" ds:itemID="{12B4DDE3-8376-4F0B-B46F-EFE5D23C60BE}">
  <ds:schemaRefs/>
</ds:datastoreItem>
</file>

<file path=customXml/itemProps13.xml><?xml version="1.0" encoding="utf-8"?>
<ds:datastoreItem xmlns:ds="http://schemas.openxmlformats.org/officeDocument/2006/customXml" ds:itemID="{5DC22C71-7A64-460A-A8F9-EC978E6B5D69}">
  <ds:schemaRefs/>
</ds:datastoreItem>
</file>

<file path=customXml/itemProps14.xml><?xml version="1.0" encoding="utf-8"?>
<ds:datastoreItem xmlns:ds="http://schemas.openxmlformats.org/officeDocument/2006/customXml" ds:itemID="{19F26A2C-1C77-4DF7-AEEC-B75F669DE007}">
  <ds:schemaRefs/>
</ds:datastoreItem>
</file>

<file path=customXml/itemProps15.xml><?xml version="1.0" encoding="utf-8"?>
<ds:datastoreItem xmlns:ds="http://schemas.openxmlformats.org/officeDocument/2006/customXml" ds:itemID="{E2FCD7B0-5F3C-4051-B95C-4D6DCF0B7FE9}">
  <ds:schemaRefs>
    <ds:schemaRef ds:uri="http://www.w3.org/2001/XMLSchema"/>
    <ds:schemaRef ds:uri="http://microsoft.data.visualization.Client.Excel.LState/1.0"/>
  </ds:schemaRefs>
</ds:datastoreItem>
</file>

<file path=customXml/itemProps16.xml><?xml version="1.0" encoding="utf-8"?>
<ds:datastoreItem xmlns:ds="http://schemas.openxmlformats.org/officeDocument/2006/customXml" ds:itemID="{E632AA5A-CC82-4139-BC9B-575E22CFE9D2}">
  <ds:schemaRefs/>
</ds:datastoreItem>
</file>

<file path=customXml/itemProps17.xml><?xml version="1.0" encoding="utf-8"?>
<ds:datastoreItem xmlns:ds="http://schemas.openxmlformats.org/officeDocument/2006/customXml" ds:itemID="{C106FF86-0C47-4C5A-BAFD-09FF1ADA13FC}">
  <ds:schemaRefs>
    <ds:schemaRef ds:uri="http://www.w3.org/2001/XMLSchema"/>
    <ds:schemaRef ds:uri="http://microsoft.data.visualization.Client.Excel/1.0"/>
  </ds:schemaRefs>
</ds:datastoreItem>
</file>

<file path=customXml/itemProps18.xml><?xml version="1.0" encoding="utf-8"?>
<ds:datastoreItem xmlns:ds="http://schemas.openxmlformats.org/officeDocument/2006/customXml" ds:itemID="{0A7AD905-89C2-4A1C-A081-82DD5F2159BB}">
  <ds:schemaRefs/>
</ds:datastoreItem>
</file>

<file path=customXml/itemProps19.xml><?xml version="1.0" encoding="utf-8"?>
<ds:datastoreItem xmlns:ds="http://schemas.openxmlformats.org/officeDocument/2006/customXml" ds:itemID="{DE697762-4587-4880-A327-8AA08108F53F}">
  <ds:schemaRefs/>
</ds:datastoreItem>
</file>

<file path=customXml/itemProps2.xml><?xml version="1.0" encoding="utf-8"?>
<ds:datastoreItem xmlns:ds="http://schemas.openxmlformats.org/officeDocument/2006/customXml" ds:itemID="{79F32FA9-93CA-4E9B-981F-C7A69CBC604E}">
  <ds:schemaRefs/>
</ds:datastoreItem>
</file>

<file path=customXml/itemProps20.xml><?xml version="1.0" encoding="utf-8"?>
<ds:datastoreItem xmlns:ds="http://schemas.openxmlformats.org/officeDocument/2006/customXml" ds:itemID="{85C86182-F773-4B3C-9AC4-4FDE438365CB}">
  <ds:schemaRefs>
    <ds:schemaRef ds:uri="http://www.w3.org/2001/XMLSchema"/>
    <ds:schemaRef ds:uri="http://microsoft.data.visualization.Client.Excel.CustomMapList/1.0"/>
  </ds:schemaRefs>
</ds:datastoreItem>
</file>

<file path=customXml/itemProps3.xml><?xml version="1.0" encoding="utf-8"?>
<ds:datastoreItem xmlns:ds="http://schemas.openxmlformats.org/officeDocument/2006/customXml" ds:itemID="{E5364C52-9A23-41C7-82F4-4A591616D7EB}">
  <ds:schemaRefs/>
</ds:datastoreItem>
</file>

<file path=customXml/itemProps4.xml><?xml version="1.0" encoding="utf-8"?>
<ds:datastoreItem xmlns:ds="http://schemas.openxmlformats.org/officeDocument/2006/customXml" ds:itemID="{4A132FF9-7DDD-4756-8A9E-D8DE4532DCF5}">
  <ds:schemaRefs/>
</ds:datastoreItem>
</file>

<file path=customXml/itemProps5.xml><?xml version="1.0" encoding="utf-8"?>
<ds:datastoreItem xmlns:ds="http://schemas.openxmlformats.org/officeDocument/2006/customXml" ds:itemID="{1090E15C-ED7E-4DE5-BA1C-84422F269D8C}">
  <ds:schemaRefs/>
</ds:datastoreItem>
</file>

<file path=customXml/itemProps6.xml><?xml version="1.0" encoding="utf-8"?>
<ds:datastoreItem xmlns:ds="http://schemas.openxmlformats.org/officeDocument/2006/customXml" ds:itemID="{D7FFDA3E-4F8F-4652-80AA-C01A836EA85D}">
  <ds:schemaRefs/>
</ds:datastoreItem>
</file>

<file path=customXml/itemProps7.xml><?xml version="1.0" encoding="utf-8"?>
<ds:datastoreItem xmlns:ds="http://schemas.openxmlformats.org/officeDocument/2006/customXml" ds:itemID="{A2CDDD05-9F0A-4403-845E-55E3E2493A4C}">
  <ds:schemaRefs/>
</ds:datastoreItem>
</file>

<file path=customXml/itemProps8.xml><?xml version="1.0" encoding="utf-8"?>
<ds:datastoreItem xmlns:ds="http://schemas.openxmlformats.org/officeDocument/2006/customXml" ds:itemID="{76C50AEA-A8EC-4C6A-8E0F-73ED3DED9064}">
  <ds:schemaRefs/>
</ds:datastoreItem>
</file>

<file path=customXml/itemProps9.xml><?xml version="1.0" encoding="utf-8"?>
<ds:datastoreItem xmlns:ds="http://schemas.openxmlformats.org/officeDocument/2006/customXml" ds:itemID="{67D3A132-C332-4932-9A97-11377630A3E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RESIDENTIAL</vt:lpstr>
      <vt:lpstr>NON-RESIDENTIAL</vt:lpstr>
      <vt:lpstr>RESIDENTIAL!Print_Area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ISD PSA</cp:lastModifiedBy>
  <cp:lastPrinted>2024-06-13T07:35:02Z</cp:lastPrinted>
  <dcterms:created xsi:type="dcterms:W3CDTF">2014-05-13T00:56:04Z</dcterms:created>
  <dcterms:modified xsi:type="dcterms:W3CDTF">2024-06-18T02:37:47Z</dcterms:modified>
</cp:coreProperties>
</file>