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BP SPECIAL RELEASE\BP2022 Annual SR\Attachment\"/>
    </mc:Choice>
  </mc:AlternateContent>
  <xr:revisionPtr revIDLastSave="0" documentId="13_ncr:1_{139EA0EC-E8B8-4FC8-858E-1279D8385F6B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RESIDENTIAL (2)" sheetId="5" r:id="rId1"/>
    <sheet name="NON-RESIDENTIAL (2)" sheetId="6" r:id="rId2"/>
  </sheets>
  <definedNames>
    <definedName name="_xlnm.Print_Area" localSheetId="1">'NON-RESIDENTIAL (2)'!$B$1:$H$61</definedName>
    <definedName name="_xlnm.Print_Area" localSheetId="0">'RESIDENTIAL (2)'!$B$1:$H$53</definedName>
    <definedName name="_xlnm.Print_Titles" localSheetId="1">'NON-RESIDENTIAL (2)'!$3:$5</definedName>
    <definedName name="_xlnm.Print_Titles" localSheetId="0">'RESIDENTIAL (2)'!$1:$5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6" l="1"/>
  <c r="G55" i="6"/>
  <c r="G54" i="6"/>
  <c r="D55" i="6"/>
  <c r="D54" i="6"/>
  <c r="G17" i="5"/>
  <c r="G48" i="6"/>
  <c r="G11" i="6"/>
  <c r="G9" i="6"/>
  <c r="C12" i="5" l="1"/>
  <c r="F12" i="5"/>
  <c r="H9" i="5"/>
  <c r="C53" i="5"/>
  <c r="C47" i="5"/>
  <c r="C46" i="5"/>
  <c r="C40" i="5"/>
  <c r="C39" i="5"/>
  <c r="C33" i="5"/>
  <c r="C32" i="5"/>
  <c r="C26" i="5"/>
  <c r="C25" i="5"/>
  <c r="C19" i="5"/>
  <c r="C18" i="5"/>
  <c r="F12" i="6" l="1"/>
  <c r="F18" i="5"/>
  <c r="H55" i="6" l="1"/>
  <c r="H54" i="6"/>
  <c r="H50" i="6"/>
  <c r="H49" i="6"/>
  <c r="H48" i="6"/>
  <c r="H44" i="6"/>
  <c r="H39" i="6"/>
  <c r="H38" i="6"/>
  <c r="H37" i="6"/>
  <c r="H32" i="6"/>
  <c r="H31" i="6"/>
  <c r="H30" i="6"/>
  <c r="H25" i="6"/>
  <c r="H24" i="6"/>
  <c r="H23" i="6"/>
  <c r="H18" i="6"/>
  <c r="H17" i="6"/>
  <c r="H16" i="6"/>
  <c r="H9" i="6"/>
  <c r="H11" i="6"/>
  <c r="H10" i="6"/>
  <c r="H31" i="5"/>
  <c r="H30" i="5"/>
  <c r="H24" i="5"/>
  <c r="H23" i="5"/>
  <c r="H52" i="5"/>
  <c r="H51" i="5"/>
  <c r="H50" i="5"/>
  <c r="H45" i="5"/>
  <c r="H44" i="5"/>
  <c r="H43" i="5"/>
  <c r="H38" i="5"/>
  <c r="H37" i="5"/>
  <c r="H36" i="5"/>
  <c r="H29" i="5"/>
  <c r="H22" i="5"/>
  <c r="H17" i="5"/>
  <c r="H16" i="5"/>
  <c r="H15" i="5"/>
  <c r="H11" i="5"/>
  <c r="H10" i="5"/>
  <c r="H12" i="6"/>
  <c r="H12" i="5"/>
  <c r="D9" i="6" l="1"/>
  <c r="G50" i="6" l="1"/>
  <c r="G49" i="6"/>
  <c r="G10" i="6"/>
  <c r="D49" i="6"/>
  <c r="D50" i="6"/>
  <c r="D48" i="6"/>
  <c r="D17" i="6"/>
  <c r="D11" i="6"/>
  <c r="D10" i="6"/>
  <c r="D16" i="5"/>
  <c r="F51" i="6" l="1"/>
  <c r="H51" i="6" s="1"/>
  <c r="F41" i="6"/>
  <c r="H41" i="6" s="1"/>
  <c r="F40" i="6"/>
  <c r="H40" i="6" s="1"/>
  <c r="F34" i="6"/>
  <c r="H34" i="6" s="1"/>
  <c r="F33" i="6"/>
  <c r="H33" i="6" s="1"/>
  <c r="F27" i="6"/>
  <c r="H27" i="6" s="1"/>
  <c r="F26" i="6"/>
  <c r="H26" i="6" s="1"/>
  <c r="F20" i="6"/>
  <c r="H20" i="6" s="1"/>
  <c r="F19" i="6"/>
  <c r="H19" i="6" s="1"/>
  <c r="F13" i="6"/>
  <c r="H13" i="6" s="1"/>
  <c r="F53" i="5"/>
  <c r="H53" i="5" s="1"/>
  <c r="F47" i="5"/>
  <c r="H47" i="5" s="1"/>
  <c r="F46" i="5"/>
  <c r="H46" i="5" s="1"/>
  <c r="F40" i="5"/>
  <c r="H40" i="5" s="1"/>
  <c r="F39" i="5"/>
  <c r="H39" i="5" s="1"/>
  <c r="F33" i="5"/>
  <c r="H33" i="5" s="1"/>
  <c r="F32" i="5"/>
  <c r="H32" i="5" s="1"/>
  <c r="F26" i="5"/>
  <c r="H26" i="5" s="1"/>
  <c r="F25" i="5"/>
  <c r="H25" i="5" s="1"/>
  <c r="F19" i="5"/>
  <c r="H19" i="5" s="1"/>
  <c r="H18" i="5"/>
  <c r="G45" i="6" l="1"/>
  <c r="G44" i="6"/>
  <c r="G39" i="6"/>
  <c r="G38" i="6"/>
  <c r="G37" i="6"/>
  <c r="G32" i="6"/>
  <c r="G31" i="6"/>
  <c r="G30" i="6"/>
  <c r="G25" i="6"/>
  <c r="G24" i="6"/>
  <c r="G23" i="6"/>
  <c r="G18" i="6"/>
  <c r="G17" i="6"/>
  <c r="G16" i="6"/>
  <c r="D45" i="6"/>
  <c r="D44" i="6"/>
  <c r="D39" i="6"/>
  <c r="D38" i="6"/>
  <c r="D37" i="6"/>
  <c r="D32" i="6"/>
  <c r="D31" i="6"/>
  <c r="D30" i="6"/>
  <c r="D25" i="6"/>
  <c r="D24" i="6"/>
  <c r="D23" i="6"/>
  <c r="D18" i="6"/>
  <c r="D16" i="6"/>
  <c r="G52" i="5" l="1"/>
  <c r="D52" i="5"/>
  <c r="G51" i="5"/>
  <c r="D51" i="5"/>
  <c r="G50" i="5"/>
  <c r="D50" i="5"/>
  <c r="G45" i="5"/>
  <c r="D45" i="5"/>
  <c r="G44" i="5"/>
  <c r="D44" i="5"/>
  <c r="G43" i="5"/>
  <c r="D43" i="5"/>
  <c r="G38" i="5"/>
  <c r="D38" i="5"/>
  <c r="G37" i="5"/>
  <c r="D37" i="5"/>
  <c r="G36" i="5"/>
  <c r="D36" i="5"/>
  <c r="G31" i="5"/>
  <c r="D31" i="5"/>
  <c r="G30" i="5"/>
  <c r="D30" i="5"/>
  <c r="G29" i="5"/>
  <c r="D29" i="5"/>
  <c r="G24" i="5"/>
  <c r="D24" i="5"/>
  <c r="G23" i="5"/>
  <c r="D23" i="5"/>
  <c r="G22" i="5"/>
  <c r="D22" i="5"/>
  <c r="D17" i="5"/>
  <c r="G16" i="5"/>
  <c r="G15" i="5"/>
  <c r="D15" i="5"/>
  <c r="G11" i="5"/>
  <c r="D11" i="5"/>
  <c r="G10" i="5"/>
  <c r="D10" i="5"/>
  <c r="G9" i="5"/>
  <c r="D9" i="5"/>
</calcChain>
</file>

<file path=xl/sharedStrings.xml><?xml version="1.0" encoding="utf-8"?>
<sst xmlns="http://schemas.openxmlformats.org/spreadsheetml/2006/main" count="104" uniqueCount="35">
  <si>
    <t>TYPE OF CONSTRUCTION</t>
  </si>
  <si>
    <t>TOTAL</t>
  </si>
  <si>
    <t xml:space="preserve"> </t>
  </si>
  <si>
    <t>Number</t>
  </si>
  <si>
    <t>Floor Area (sq.m.)</t>
  </si>
  <si>
    <t>Value (PhP '000)</t>
  </si>
  <si>
    <t>RESIDENTIAL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</si>
  <si>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</si>
  <si>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</si>
  <si>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</si>
  <si>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</si>
  <si>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</si>
  <si>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</si>
  <si>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</si>
  <si>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</si>
  <si>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</si>
  <si>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>Institutional</t>
  </si>
  <si>
    <t>Agricultural</t>
  </si>
  <si>
    <t xml:space="preserve">Other Non-residential  </t>
  </si>
  <si>
    <t>ADDITION</t>
  </si>
  <si>
    <t>ALTERATION AND REPAIR</t>
  </si>
  <si>
    <t xml:space="preserve">                Philippine Statistics Authority</t>
  </si>
  <si>
    <t>Average Cost per Square Meter</t>
  </si>
  <si>
    <t>Level</t>
  </si>
  <si>
    <t>Percent Share</t>
  </si>
  <si>
    <t>Annual Growth Rate (percent)</t>
  </si>
  <si>
    <t>Note: Details of floor area and value may not add up to their respective totals due to rounding.</t>
  </si>
  <si>
    <r>
      <t xml:space="preserve">Average Cost per Square Meter </t>
    </r>
    <r>
      <rPr>
        <vertAlign val="superscript"/>
        <sz val="10"/>
        <rFont val="Arial Narrow"/>
        <family val="2"/>
      </rPr>
      <t>a/</t>
    </r>
  </si>
  <si>
    <r>
      <rPr>
        <vertAlign val="superscript"/>
        <sz val="10"/>
        <rFont val="Arial Narrow"/>
        <family val="2"/>
      </rPr>
      <t xml:space="preserve">a/ </t>
    </r>
    <r>
      <rPr>
        <sz val="10"/>
        <rFont val="Arial Narrow"/>
        <family val="2"/>
      </rPr>
      <t xml:space="preserve"> excluding alteration and repair and other non-residential</t>
    </r>
  </si>
  <si>
    <r>
      <t xml:space="preserve">Average Cost per Square Meter </t>
    </r>
    <r>
      <rPr>
        <vertAlign val="superscript"/>
        <sz val="10"/>
        <rFont val="Arial Narrow"/>
        <family val="2"/>
      </rPr>
      <t>b/</t>
    </r>
  </si>
  <si>
    <r>
      <rPr>
        <vertAlign val="superscript"/>
        <sz val="10"/>
        <rFont val="Arial Narrow"/>
        <family val="2"/>
      </rPr>
      <t>b/</t>
    </r>
    <r>
      <rPr>
        <sz val="10"/>
        <rFont val="Arial Narrow"/>
        <family val="2"/>
      </rPr>
      <t xml:space="preserve">  excluding other non-residential</t>
    </r>
  </si>
  <si>
    <t>Table 1. Comparative Construction Statistics by Type of Construction</t>
  </si>
  <si>
    <r>
      <t xml:space="preserve">Table 1. </t>
    </r>
    <r>
      <rPr>
        <b/>
        <i/>
        <sz val="10"/>
        <rFont val="Arial Narrow"/>
        <family val="2"/>
      </rPr>
      <t>(cont.)</t>
    </r>
  </si>
  <si>
    <t>Source:   Generation of Construction Statistics from Approved Building Permit: 2022 - Final Results</t>
  </si>
  <si>
    <t>Philippines :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</si>
</sst>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#,##0.0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164" fontId="6" fillId="0" borderId="0" xfId="1" applyNumberFormat="1" applyFont="1"/>
    <xf numFmtId="3" fontId="7" fillId="0" borderId="0" xfId="1" applyNumberFormat="1" applyFont="1"/>
    <xf numFmtId="164" fontId="5" fillId="0" borderId="0" xfId="1" applyNumberFormat="1" applyFont="1"/>
    <xf numFmtId="169" fontId="5" fillId="0" borderId="0" xfId="1" applyNumberFormat="1" applyFont="1" applyAlignment="1">
      <alignment horizontal="justify" vertical="justify"/>
    </xf>
    <xf numFmtId="167" fontId="5" fillId="0" borderId="0" xfId="2" applyNumberFormat="1" applyFont="1"/>
    <xf numFmtId="0" fontId="1" fillId="0" borderId="0" xfId="1"/>
    <xf numFmtId="0" fontId="8" fillId="0" borderId="0" xfId="1" applyFont="1"/>
    <xf numFmtId="0" fontId="8" fillId="0" borderId="0" xfId="1" quotePrefix="1" applyFont="1" applyAlignment="1">
      <alignment horizontal="left"/>
    </xf>
    <xf numFmtId="3" fontId="8" fillId="0" borderId="0" xfId="1" applyNumberFormat="1" applyFont="1"/>
    <xf numFmtId="164" fontId="9" fillId="0" borderId="0" xfId="2" applyNumberFormat="1" applyFont="1"/>
    <xf numFmtId="166" fontId="9" fillId="0" borderId="0" xfId="1" applyNumberFormat="1" applyFont="1"/>
    <xf numFmtId="0" fontId="9" fillId="0" borderId="0" xfId="1" applyFont="1"/>
    <xf numFmtId="0" fontId="8" fillId="0" borderId="0" xfId="1" applyFont="1" applyAlignment="1">
      <alignment horizontal="right"/>
    </xf>
    <xf numFmtId="3" fontId="9" fillId="0" borderId="0" xfId="8" applyNumberFormat="1" applyFont="1"/>
    <xf numFmtId="166" fontId="8" fillId="0" borderId="0" xfId="1" applyNumberFormat="1" applyFont="1"/>
    <xf numFmtId="0" fontId="9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3" fontId="10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167" fontId="11" fillId="0" borderId="0" xfId="2" applyNumberFormat="1" applyFont="1"/>
    <xf numFmtId="164" fontId="11" fillId="0" borderId="0" xfId="1" applyNumberFormat="1" applyFont="1"/>
    <xf numFmtId="166" fontId="11" fillId="0" borderId="0" xfId="1" applyNumberFormat="1" applyFont="1"/>
    <xf numFmtId="0" fontId="8" fillId="0" borderId="0" xfId="1" applyFont="1" applyAlignment="1">
      <alignment horizontal="left"/>
    </xf>
    <xf numFmtId="164" fontId="9" fillId="0" borderId="0" xfId="1" applyNumberFormat="1" applyFont="1"/>
    <xf numFmtId="0" fontId="8" fillId="0" borderId="0" xfId="1" applyFont="1" applyAlignment="1">
      <alignment horizontal="left" wrapText="1"/>
    </xf>
    <xf numFmtId="170" fontId="11" fillId="0" borderId="0" xfId="1" applyNumberFormat="1" applyFont="1"/>
    <xf numFmtId="166" fontId="8" fillId="0" borderId="0" xfId="2" applyNumberFormat="1" applyFont="1"/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/>
    <xf numFmtId="164" fontId="9" fillId="0" borderId="2" xfId="2" applyNumberFormat="1" applyFont="1" applyBorder="1"/>
    <xf numFmtId="166" fontId="9" fillId="0" borderId="2" xfId="1" applyNumberFormat="1" applyFont="1" applyBorder="1"/>
    <xf numFmtId="0" fontId="10" fillId="0" borderId="0" xfId="1" applyFont="1"/>
    <xf numFmtId="0" fontId="8" fillId="0" borderId="0" xfId="1" applyFont="1" applyAlignment="1">
      <alignment horizontal="center"/>
    </xf>
    <xf numFmtId="3" fontId="12" fillId="0" borderId="0" xfId="1" applyNumberFormat="1" applyFont="1"/>
    <xf numFmtId="166" fontId="12" fillId="0" borderId="0" xfId="1" applyNumberFormat="1" applyFont="1"/>
    <xf numFmtId="166" fontId="11" fillId="0" borderId="0" xfId="1" applyNumberFormat="1" applyFont="1" applyAlignment="1">
      <alignment horizontal="right"/>
    </xf>
    <xf numFmtId="3" fontId="11" fillId="0" borderId="0" xfId="1" applyNumberFormat="1" applyFont="1"/>
    <xf numFmtId="166" fontId="11" fillId="0" borderId="0" xfId="2" applyNumberFormat="1" applyFont="1"/>
    <xf numFmtId="166" fontId="13" fillId="0" borderId="0" xfId="1" applyNumberFormat="1" applyFont="1"/>
    <xf numFmtId="0" fontId="10" fillId="0" borderId="0" xfId="1" applyFont="1" applyAlignment="1">
      <alignment horizontal="left" wrapText="1"/>
    </xf>
    <xf numFmtId="164" fontId="11" fillId="0" borderId="0" xfId="3" applyNumberFormat="1" applyFont="1"/>
    <xf numFmtId="164" fontId="11" fillId="0" borderId="0" xfId="4" applyNumberFormat="1" applyFont="1"/>
    <xf numFmtId="164" fontId="11" fillId="0" borderId="0" xfId="5" applyNumberFormat="1" applyFont="1"/>
    <xf numFmtId="0" fontId="4" fillId="0" borderId="0" xfId="1" applyFont="1" applyAlignment="1">
      <alignment vertical="center"/>
    </xf>
    <xf numFmtId="170" fontId="9" fillId="0" borderId="0" xfId="0" applyNumberFormat="1" applyFont="1"/>
    <xf numFmtId="164" fontId="11" fillId="0" borderId="0" xfId="0" applyNumberFormat="1" applyFont="1"/>
    <xf numFmtId="3" fontId="11" fillId="0" borderId="0" xfId="0" applyNumberFormat="1" applyFont="1"/>
    <xf numFmtId="164" fontId="9" fillId="0" borderId="0" xfId="0" applyNumberFormat="1" applyFont="1"/>
    <xf numFmtId="168" fontId="8" fillId="0" borderId="0" xfId="0" applyNumberFormat="1" applyFont="1"/>
    <xf numFmtId="164" fontId="8" fillId="0" borderId="0" xfId="0" applyNumberFormat="1" applyFont="1"/>
    <xf numFmtId="170" fontId="11" fillId="0" borderId="0" xfId="0" applyNumberFormat="1" applyFont="1"/>
    <xf numFmtId="164" fontId="8" fillId="0" borderId="0" xfId="0" applyNumberFormat="1" applyFont="1" applyAlignment="1">
      <alignment horizontal="justify" vertical="justify"/>
    </xf>
    <xf numFmtId="164" fontId="8" fillId="0" borderId="0" xfId="2" applyNumberFormat="1" applyFont="1" applyBorder="1"/>
    <xf numFmtId="168" fontId="11" fillId="0" borderId="0" xfId="0" applyNumberFormat="1" applyFont="1"/>
    <xf numFmtId="3" fontId="8" fillId="0" borderId="0" xfId="0" applyNumberFormat="1" applyFont="1"/>
    <xf numFmtId="167" fontId="8" fillId="0" borderId="0" xfId="2" applyNumberFormat="1" applyFont="1"/>
    <xf numFmtId="168" fontId="8" fillId="0" borderId="0" xfId="2" applyNumberFormat="1" applyFont="1"/>
    <xf numFmtId="166" fontId="8" fillId="0" borderId="0" xfId="0" applyNumberFormat="1" applyFont="1"/>
    <xf numFmtId="171" fontId="8" fillId="0" borderId="0" xfId="0" applyNumberFormat="1" applyFont="1"/>
    <xf numFmtId="0" fontId="10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/>
    </xf>
  </cellXfs>
  <cellStyles count="9">
    <cellStyle name="Comma 2" xfId="2" xr:uid="{00000000-0005-0000-0000-000000000000}"/>
    <cellStyle name="Normal" xfId="0" builtinId="0"/>
    <cellStyle name="Normal 2" xfId="1" xr:uid="{00000000-0005-0000-0000-000002000000}"/>
    <cellStyle name="Normal 38" xfId="3" xr:uid="{00000000-0005-0000-0000-000003000000}"/>
    <cellStyle name="Normal 39" xfId="4" xr:uid="{00000000-0005-0000-0000-000004000000}"/>
    <cellStyle name="Normal 40" xfId="5" xr:uid="{00000000-0005-0000-0000-000005000000}"/>
    <cellStyle name="Normal 56" xfId="6" xr:uid="{00000000-0005-0000-0000-000006000000}"/>
    <cellStyle name="Normal 57" xfId="7" xr:uid="{00000000-0005-0000-0000-000007000000}"/>
    <cellStyle name="Normal 6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abSelected="1" zoomScale="110" zoomScaleNormal="110" zoomScaleSheetLayoutView="70" workbookViewId="0">
      <selection activeCell="J11" sqref="J11"/>
    </sheetView>
  </sheetViews>
  <sheetFormatPr defaultRowHeight="12.75" x14ac:dyDescent="0.2"/>
  <cols>
    <col min="1" max="1" width="1.75" style="10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2" customWidth="1"/>
    <col min="7" max="7" width="8.625" style="12" customWidth="1"/>
    <col min="8" max="8" width="9.625" style="18" customWidth="1"/>
    <col min="9" max="9" width="13.625" style="10" customWidth="1"/>
    <col min="10" max="10" width="12.375" style="10" customWidth="1"/>
    <col min="11" max="16384" width="9" style="10"/>
  </cols>
  <sheetData>
    <row r="1" spans="2:9" s="38" customFormat="1" ht="15.75" customHeight="1" x14ac:dyDescent="0.2">
      <c r="B1" s="66" t="s">
        <v>31</v>
      </c>
      <c r="C1" s="66"/>
      <c r="D1" s="66"/>
      <c r="E1" s="66"/>
      <c r="F1" s="66"/>
      <c r="G1" s="66"/>
      <c r="H1" s="66"/>
    </row>
    <row r="2" spans="2:9" s="38" customFormat="1" ht="15.75" customHeight="1" x14ac:dyDescent="0.2">
      <c r="B2" s="67" t="s">
        <v>34</v>
      </c>
      <c r="C2" s="67"/>
      <c r="D2" s="67"/>
      <c r="E2" s="67"/>
      <c r="F2" s="67"/>
      <c r="G2" s="67"/>
      <c r="H2" s="67"/>
    </row>
    <row r="3" spans="2:9" s="38" customFormat="1" ht="5.0999999999999996" customHeight="1" x14ac:dyDescent="0.2">
      <c r="B3" s="39"/>
      <c r="C3" s="39"/>
      <c r="D3" s="39"/>
      <c r="E3" s="39"/>
      <c r="F3" s="39"/>
      <c r="G3" s="39"/>
      <c r="H3" s="21"/>
    </row>
    <row r="4" spans="2:9" ht="13.5" thickBot="1" x14ac:dyDescent="0.25">
      <c r="B4" s="68"/>
      <c r="C4" s="68"/>
      <c r="D4" s="68"/>
      <c r="E4" s="68"/>
      <c r="F4" s="68"/>
      <c r="G4" s="68"/>
      <c r="H4" s="68"/>
    </row>
    <row r="5" spans="2:9" ht="16.5" customHeight="1" thickTop="1" x14ac:dyDescent="0.2">
      <c r="B5" s="69" t="s">
        <v>0</v>
      </c>
      <c r="C5" s="71">
        <v>2021</v>
      </c>
      <c r="D5" s="71"/>
      <c r="E5" s="72"/>
      <c r="F5" s="71">
        <v>2022</v>
      </c>
      <c r="G5" s="71"/>
      <c r="H5" s="72"/>
    </row>
    <row r="6" spans="2:9" ht="69" customHeight="1" thickBot="1" x14ac:dyDescent="0.25">
      <c r="B6" s="70"/>
      <c r="C6" s="22" t="s">
        <v>23</v>
      </c>
      <c r="D6" s="22" t="s">
        <v>24</v>
      </c>
      <c r="E6" s="23" t="s">
        <v>25</v>
      </c>
      <c r="F6" s="22" t="s">
        <v>23</v>
      </c>
      <c r="G6" s="22" t="s">
        <v>24</v>
      </c>
      <c r="H6" s="24" t="s">
        <v>25</v>
      </c>
    </row>
    <row r="7" spans="2:9" ht="13.5" thickTop="1" x14ac:dyDescent="0.2">
      <c r="G7" s="18"/>
    </row>
    <row r="8" spans="2:9" x14ac:dyDescent="0.2">
      <c r="B8" s="25" t="s">
        <v>1</v>
      </c>
      <c r="F8" s="40" t="s">
        <v>2</v>
      </c>
      <c r="G8" s="41"/>
    </row>
    <row r="9" spans="2:9" x14ac:dyDescent="0.2">
      <c r="B9" s="29" t="s">
        <v>3</v>
      </c>
      <c r="C9" s="51">
        <v>162619</v>
      </c>
      <c r="D9" s="18">
        <f>(C9/C$9)*100</f>
        <v>100</v>
      </c>
      <c r="E9" s="18">
        <v>31.374259793348035</v>
      </c>
      <c r="F9" s="51">
        <v>169432</v>
      </c>
      <c r="G9" s="42">
        <f>(F9/F$9)*100</f>
        <v>100</v>
      </c>
      <c r="H9" s="18">
        <f>(F9-C9)/C9*100</f>
        <v>4.1895473468659867</v>
      </c>
      <c r="I9" s="30"/>
    </row>
    <row r="10" spans="2:9" x14ac:dyDescent="0.2">
      <c r="B10" s="29" t="s">
        <v>4</v>
      </c>
      <c r="C10" s="51">
        <v>32987244</v>
      </c>
      <c r="D10" s="18">
        <f>(C10/C$10)*100</f>
        <v>100</v>
      </c>
      <c r="E10" s="18">
        <v>31.875126111855344</v>
      </c>
      <c r="F10" s="51">
        <v>37276380</v>
      </c>
      <c r="G10" s="18">
        <f>(F10/F$10)*100</f>
        <v>100</v>
      </c>
      <c r="H10" s="18">
        <f t="shared" ref="H10:H12" si="0">(F10-C10)/C10*100</f>
        <v>13.002407839830452</v>
      </c>
      <c r="I10" s="30"/>
    </row>
    <row r="11" spans="2:9" x14ac:dyDescent="0.2">
      <c r="B11" s="29" t="s">
        <v>5</v>
      </c>
      <c r="C11" s="51">
        <v>398927737.13999999</v>
      </c>
      <c r="D11" s="18">
        <f>(C11/C$11)*100</f>
        <v>100</v>
      </c>
      <c r="E11" s="18">
        <v>44.636351554374748</v>
      </c>
      <c r="F11" s="51">
        <v>431370111.19099998</v>
      </c>
      <c r="G11" s="42">
        <f>(F11/F$11)*100</f>
        <v>100</v>
      </c>
      <c r="H11" s="18">
        <f t="shared" si="0"/>
        <v>8.1323936719934444</v>
      </c>
      <c r="I11" s="30"/>
    </row>
    <row r="12" spans="2:9" ht="15" x14ac:dyDescent="0.2">
      <c r="B12" s="31" t="s">
        <v>27</v>
      </c>
      <c r="C12" s="52">
        <f>(C11-'NON-RESIDENTIAL (2)'!C45-'NON-RESIDENTIAL (2)'!C55)/'RESIDENTIAL (2)'!C10*1000</f>
        <v>11223.930625365369</v>
      </c>
      <c r="D12" s="18"/>
      <c r="E12" s="18">
        <v>6.6387595098343324</v>
      </c>
      <c r="F12" s="52">
        <f>(F11-'NON-RESIDENTIAL (2)'!F45-'NON-RESIDENTIAL (2)'!F55)/'RESIDENTIAL (2)'!F10*1000</f>
        <v>10732.710294776478</v>
      </c>
      <c r="G12" s="28"/>
      <c r="H12" s="18">
        <f t="shared" si="0"/>
        <v>-4.3765446079893255</v>
      </c>
      <c r="I12" s="30"/>
    </row>
    <row r="13" spans="2:9" x14ac:dyDescent="0.2">
      <c r="B13" s="29"/>
      <c r="C13" s="53"/>
      <c r="D13" s="28"/>
      <c r="E13" s="28"/>
      <c r="F13" s="53"/>
      <c r="G13" s="28"/>
      <c r="H13" s="28"/>
      <c r="I13" s="43"/>
    </row>
    <row r="14" spans="2:9" x14ac:dyDescent="0.2">
      <c r="B14" s="25" t="s">
        <v>6</v>
      </c>
      <c r="C14" s="26"/>
      <c r="D14" s="44"/>
      <c r="E14" s="44"/>
      <c r="F14" s="26"/>
      <c r="G14" s="28"/>
      <c r="H14" s="44"/>
      <c r="I14" s="26"/>
    </row>
    <row r="15" spans="2:9" x14ac:dyDescent="0.2">
      <c r="B15" s="29" t="s">
        <v>3</v>
      </c>
      <c r="C15" s="54">
        <v>115772</v>
      </c>
      <c r="D15" s="18">
        <f>(C15/C$9)*100</f>
        <v>71.192173116302527</v>
      </c>
      <c r="E15" s="18">
        <v>32.433452681911255</v>
      </c>
      <c r="F15" s="54">
        <v>121106</v>
      </c>
      <c r="G15" s="18">
        <f>(F15/F$9)*100</f>
        <v>71.47764294820341</v>
      </c>
      <c r="H15" s="18">
        <f t="shared" ref="H15:H19" si="1">(F15-C15)/C15*100</f>
        <v>4.6073316518674634</v>
      </c>
      <c r="I15" s="30"/>
    </row>
    <row r="16" spans="2:9" x14ac:dyDescent="0.2">
      <c r="B16" s="29" t="s">
        <v>4</v>
      </c>
      <c r="C16" s="54">
        <v>18874688</v>
      </c>
      <c r="D16" s="18">
        <f>(C16/C$10)*100</f>
        <v>57.218141654998519</v>
      </c>
      <c r="E16" s="18">
        <v>52.194434082956732</v>
      </c>
      <c r="F16" s="54">
        <v>19288739</v>
      </c>
      <c r="G16" s="18">
        <f>(F16/F$10)*100</f>
        <v>51.745204335828745</v>
      </c>
      <c r="H16" s="18">
        <f t="shared" si="1"/>
        <v>2.1936839432789563</v>
      </c>
      <c r="I16" s="30"/>
    </row>
    <row r="17" spans="2:10" x14ac:dyDescent="0.2">
      <c r="B17" s="29" t="s">
        <v>5</v>
      </c>
      <c r="C17" s="54">
        <v>211657592.995</v>
      </c>
      <c r="D17" s="18">
        <f>(C17/C$11)*100</f>
        <v>53.05662486956146</v>
      </c>
      <c r="E17" s="18">
        <v>61.466329380152175</v>
      </c>
      <c r="F17" s="54">
        <v>210755664.26699999</v>
      </c>
      <c r="G17" s="18">
        <f>(F17/F$11)*100</f>
        <v>48.857271006818223</v>
      </c>
      <c r="H17" s="18">
        <f t="shared" si="1"/>
        <v>-0.42612632754513147</v>
      </c>
      <c r="I17" s="30"/>
      <c r="J17" s="32"/>
    </row>
    <row r="18" spans="2:10" x14ac:dyDescent="0.2">
      <c r="B18" s="31" t="s">
        <v>22</v>
      </c>
      <c r="C18" s="52">
        <f>C17/C16*1000</f>
        <v>11213.832673419554</v>
      </c>
      <c r="D18" s="18"/>
      <c r="E18" s="18">
        <v>6.0921382263832298</v>
      </c>
      <c r="F18" s="52">
        <f>F17/F16*1000</f>
        <v>10926.357822924556</v>
      </c>
      <c r="G18" s="28"/>
      <c r="H18" s="18">
        <f t="shared" si="1"/>
        <v>-2.5635735690653538</v>
      </c>
      <c r="I18" s="43"/>
    </row>
    <row r="19" spans="2:10" x14ac:dyDescent="0.2">
      <c r="B19" s="31" t="s">
        <v>7</v>
      </c>
      <c r="C19" s="55">
        <f>C16/C15</f>
        <v>163.0332722938189</v>
      </c>
      <c r="D19" s="28"/>
      <c r="E19" s="18">
        <v>14.921442430794961</v>
      </c>
      <c r="F19" s="55">
        <f>F16/F15</f>
        <v>159.27153898237907</v>
      </c>
      <c r="G19" s="45"/>
      <c r="H19" s="18">
        <f t="shared" si="1"/>
        <v>-2.3073408627046526</v>
      </c>
      <c r="I19" s="43"/>
    </row>
    <row r="20" spans="2:10" ht="5.0999999999999996" customHeight="1" x14ac:dyDescent="0.2">
      <c r="B20" s="29"/>
      <c r="C20" s="52"/>
      <c r="D20" s="28"/>
      <c r="E20" s="28"/>
      <c r="F20" s="52"/>
      <c r="G20" s="28"/>
      <c r="H20" s="28"/>
      <c r="I20" s="43"/>
    </row>
    <row r="21" spans="2:10" x14ac:dyDescent="0.2">
      <c r="B21" s="25" t="s">
        <v>8</v>
      </c>
      <c r="C21" s="52"/>
      <c r="D21" s="28"/>
      <c r="E21" s="28"/>
      <c r="F21" s="52"/>
      <c r="G21" s="28"/>
      <c r="H21" s="28"/>
      <c r="I21" s="43"/>
    </row>
    <row r="22" spans="2:10" x14ac:dyDescent="0.2">
      <c r="B22" s="29" t="s">
        <v>3</v>
      </c>
      <c r="C22" s="52">
        <v>98539</v>
      </c>
      <c r="D22" s="18">
        <f>(C22/C$15)*100</f>
        <v>85.114708219604054</v>
      </c>
      <c r="E22" s="18">
        <v>27.452983935639079</v>
      </c>
      <c r="F22" s="52">
        <v>102148</v>
      </c>
      <c r="G22" s="18">
        <f>(F22/F$15)*100</f>
        <v>84.345944874737839</v>
      </c>
      <c r="H22" s="18">
        <f t="shared" ref="H22:H26" si="2">(F22-C22)/C22*100</f>
        <v>3.6625092602928788</v>
      </c>
      <c r="I22" s="30"/>
    </row>
    <row r="23" spans="2:10" x14ac:dyDescent="0.2">
      <c r="B23" s="29" t="s">
        <v>4</v>
      </c>
      <c r="C23" s="52">
        <v>11992593</v>
      </c>
      <c r="D23" s="18">
        <f>(C23/C$16)*100</f>
        <v>63.537966826259598</v>
      </c>
      <c r="E23" s="18">
        <v>45.55145763936239</v>
      </c>
      <c r="F23" s="52">
        <v>13157884</v>
      </c>
      <c r="G23" s="18">
        <f>(F23/F$16)*100</f>
        <v>68.215366489224621</v>
      </c>
      <c r="H23" s="18">
        <f>(F23-C23)/C23*100</f>
        <v>9.7167560009749359</v>
      </c>
      <c r="I23" s="30"/>
    </row>
    <row r="24" spans="2:10" x14ac:dyDescent="0.2">
      <c r="B24" s="29" t="s">
        <v>5</v>
      </c>
      <c r="C24" s="52">
        <v>124735420.713</v>
      </c>
      <c r="D24" s="18">
        <f>(C24/C$17)*100</f>
        <v>58.932646331259484</v>
      </c>
      <c r="E24" s="18">
        <v>52.632551034074595</v>
      </c>
      <c r="F24" s="52">
        <v>142576034.792</v>
      </c>
      <c r="G24" s="18">
        <f>(F24/F$17)*100</f>
        <v>67.649918348754184</v>
      </c>
      <c r="H24" s="18">
        <f>(F24-C24)/C24*100</f>
        <v>14.3027649860972</v>
      </c>
      <c r="I24" s="30"/>
    </row>
    <row r="25" spans="2:10" x14ac:dyDescent="0.2">
      <c r="B25" s="31" t="s">
        <v>22</v>
      </c>
      <c r="C25" s="52">
        <f>C24/C23*1000</f>
        <v>10401.038433723215</v>
      </c>
      <c r="D25" s="28"/>
      <c r="E25" s="18">
        <v>4.8650102922756355</v>
      </c>
      <c r="F25" s="52">
        <f>F24/F23*1000</f>
        <v>10835.787486194589</v>
      </c>
      <c r="G25" s="28"/>
      <c r="H25" s="18">
        <f t="shared" si="2"/>
        <v>4.1798619939888892</v>
      </c>
      <c r="I25" s="43"/>
    </row>
    <row r="26" spans="2:10" x14ac:dyDescent="0.2">
      <c r="B26" s="31" t="s">
        <v>7</v>
      </c>
      <c r="C26" s="55">
        <f>C23/C22</f>
        <v>121.70402581718913</v>
      </c>
      <c r="D26" s="28"/>
      <c r="E26" s="18">
        <v>14.200117678580709</v>
      </c>
      <c r="F26" s="55">
        <f>F23/F22</f>
        <v>128.81195911814231</v>
      </c>
      <c r="G26" s="45"/>
      <c r="H26" s="18">
        <f t="shared" si="2"/>
        <v>5.8403436149515393</v>
      </c>
      <c r="I26" s="43"/>
    </row>
    <row r="27" spans="2:10" ht="5.0999999999999996" customHeight="1" x14ac:dyDescent="0.2">
      <c r="B27" s="29"/>
      <c r="C27" s="52"/>
      <c r="D27" s="18"/>
      <c r="E27" s="18"/>
      <c r="F27" s="52"/>
      <c r="G27" s="28"/>
      <c r="I27" s="43"/>
    </row>
    <row r="28" spans="2:10" x14ac:dyDescent="0.2">
      <c r="B28" s="25" t="s">
        <v>9</v>
      </c>
      <c r="C28" s="52"/>
      <c r="D28" s="18"/>
      <c r="E28" s="18"/>
      <c r="F28" s="52"/>
      <c r="G28" s="28"/>
      <c r="I28" s="43"/>
    </row>
    <row r="29" spans="2:10" x14ac:dyDescent="0.2">
      <c r="B29" s="29" t="s">
        <v>3</v>
      </c>
      <c r="C29" s="52">
        <v>1664</v>
      </c>
      <c r="D29" s="18">
        <f>(C29/C$15)*100</f>
        <v>1.4373078119061604</v>
      </c>
      <c r="E29" s="18">
        <v>-25.581395348837212</v>
      </c>
      <c r="F29" s="52">
        <v>2491</v>
      </c>
      <c r="G29" s="18">
        <f>(F29/F$15)*100</f>
        <v>2.0568757947583109</v>
      </c>
      <c r="H29" s="18">
        <f t="shared" ref="H29:H33" si="3">(F29-C29)/C29*100</f>
        <v>49.699519230769226</v>
      </c>
      <c r="I29" s="30"/>
    </row>
    <row r="30" spans="2:10" x14ac:dyDescent="0.2">
      <c r="B30" s="29" t="s">
        <v>4</v>
      </c>
      <c r="C30" s="52">
        <v>236009</v>
      </c>
      <c r="D30" s="18">
        <f>(C30/C$16)*100</f>
        <v>1.2503994768019477</v>
      </c>
      <c r="E30" s="18">
        <v>-7.2933033750235685</v>
      </c>
      <c r="F30" s="52">
        <v>269129</v>
      </c>
      <c r="G30" s="18">
        <f>(F30/F$16)*100</f>
        <v>1.3952648744949061</v>
      </c>
      <c r="H30" s="18">
        <f>(F30-C30)/C30*100</f>
        <v>14.033363134456737</v>
      </c>
      <c r="I30" s="30"/>
    </row>
    <row r="31" spans="2:10" x14ac:dyDescent="0.2">
      <c r="B31" s="29" t="s">
        <v>5</v>
      </c>
      <c r="C31" s="52">
        <v>2489224.0090000001</v>
      </c>
      <c r="D31" s="18">
        <f>(C31/C$17)*100</f>
        <v>1.1760617579444945</v>
      </c>
      <c r="E31" s="18">
        <v>-0.24809808335029226</v>
      </c>
      <c r="F31" s="52">
        <v>2866496.8969999999</v>
      </c>
      <c r="G31" s="18">
        <f>(F31/F$17)*100</f>
        <v>1.3601043212620476</v>
      </c>
      <c r="H31" s="18">
        <f>(F31-C31)/C31*100</f>
        <v>15.156244943642585</v>
      </c>
      <c r="I31" s="30"/>
    </row>
    <row r="32" spans="2:10" x14ac:dyDescent="0.2">
      <c r="B32" s="31" t="s">
        <v>22</v>
      </c>
      <c r="C32" s="52">
        <f>C31/C30*1000</f>
        <v>10547.157138075245</v>
      </c>
      <c r="D32" s="28"/>
      <c r="E32" s="18">
        <v>7.5994567255190217</v>
      </c>
      <c r="F32" s="52">
        <f>F31/F30*1000</f>
        <v>10651.014558074379</v>
      </c>
      <c r="G32" s="28"/>
      <c r="H32" s="18">
        <f t="shared" si="3"/>
        <v>0.98469586296585154</v>
      </c>
      <c r="I32" s="43"/>
    </row>
    <row r="33" spans="2:9" x14ac:dyDescent="0.2">
      <c r="B33" s="31" t="s">
        <v>7</v>
      </c>
      <c r="C33" s="55">
        <f>C30/C29</f>
        <v>141.83233173076923</v>
      </c>
      <c r="D33" s="28"/>
      <c r="E33" s="18">
        <v>24.574623589812077</v>
      </c>
      <c r="F33" s="55">
        <f>F30/F29</f>
        <v>108.04054596547572</v>
      </c>
      <c r="G33" s="45"/>
      <c r="H33" s="18">
        <f t="shared" si="3"/>
        <v>-23.825164088423918</v>
      </c>
      <c r="I33" s="43"/>
    </row>
    <row r="34" spans="2:9" ht="5.0999999999999996" customHeight="1" x14ac:dyDescent="0.2">
      <c r="B34" s="31"/>
      <c r="C34" s="52"/>
      <c r="D34" s="28"/>
      <c r="E34" s="28"/>
      <c r="F34" s="52"/>
      <c r="G34" s="28"/>
      <c r="H34" s="28"/>
      <c r="I34" s="43"/>
    </row>
    <row r="35" spans="2:9" x14ac:dyDescent="0.2">
      <c r="B35" s="46" t="s">
        <v>10</v>
      </c>
      <c r="C35" s="52"/>
      <c r="D35" s="28"/>
      <c r="E35" s="28"/>
      <c r="F35" s="52"/>
      <c r="G35" s="28"/>
      <c r="H35" s="28"/>
      <c r="I35" s="43"/>
    </row>
    <row r="36" spans="2:9" x14ac:dyDescent="0.2">
      <c r="B36" s="29" t="s">
        <v>3</v>
      </c>
      <c r="C36" s="52">
        <v>15340</v>
      </c>
      <c r="D36" s="18">
        <f>(C36/C$15)*100</f>
        <v>13.250181391009916</v>
      </c>
      <c r="E36" s="18">
        <v>99.661590524534688</v>
      </c>
      <c r="F36" s="52">
        <v>16239</v>
      </c>
      <c r="G36" s="18">
        <f>(F36/F$15)*100</f>
        <v>13.40891450464882</v>
      </c>
      <c r="H36" s="18">
        <f t="shared" ref="H36:H40" si="4">(F36-C36)/C36*100</f>
        <v>5.8604954367666231</v>
      </c>
      <c r="I36" s="30"/>
    </row>
    <row r="37" spans="2:9" x14ac:dyDescent="0.2">
      <c r="B37" s="29" t="s">
        <v>4</v>
      </c>
      <c r="C37" s="52">
        <v>3843923</v>
      </c>
      <c r="D37" s="18">
        <f>(C37/C$16)*100</f>
        <v>20.365491604417514</v>
      </c>
      <c r="E37" s="18">
        <v>88.636114921150593</v>
      </c>
      <c r="F37" s="52">
        <v>4154653</v>
      </c>
      <c r="G37" s="18">
        <f>(F37/F$16)*100</f>
        <v>21.539267030364194</v>
      </c>
      <c r="H37" s="18">
        <f t="shared" si="4"/>
        <v>8.0836686895132921</v>
      </c>
      <c r="I37" s="30"/>
    </row>
    <row r="38" spans="2:9" x14ac:dyDescent="0.2">
      <c r="B38" s="29" t="s">
        <v>5</v>
      </c>
      <c r="C38" s="52">
        <v>36350361.278999999</v>
      </c>
      <c r="D38" s="18">
        <f>(C38/C$17)*100</f>
        <v>17.174135245815965</v>
      </c>
      <c r="E38" s="18">
        <v>85.281672063080094</v>
      </c>
      <c r="F38" s="52">
        <v>39081465.383000001</v>
      </c>
      <c r="G38" s="18">
        <f>(F38/F$17)*100</f>
        <v>18.543494676133058</v>
      </c>
      <c r="H38" s="18">
        <f t="shared" si="4"/>
        <v>7.5132791199458886</v>
      </c>
      <c r="I38" s="30"/>
    </row>
    <row r="39" spans="2:9" x14ac:dyDescent="0.2">
      <c r="B39" s="31" t="s">
        <v>22</v>
      </c>
      <c r="C39" s="52">
        <f>C38/C37*1000</f>
        <v>9456.5789374553024</v>
      </c>
      <c r="D39" s="28"/>
      <c r="E39" s="18">
        <v>-1.7782612091394294</v>
      </c>
      <c r="F39" s="52">
        <f>F38/F37*1000</f>
        <v>9406.6737662567739</v>
      </c>
      <c r="G39" s="28"/>
      <c r="H39" s="18">
        <f t="shared" si="4"/>
        <v>-0.52772965285432916</v>
      </c>
      <c r="I39" s="43"/>
    </row>
    <row r="40" spans="2:9" x14ac:dyDescent="0.2">
      <c r="B40" s="31" t="s">
        <v>7</v>
      </c>
      <c r="C40" s="55">
        <f>C37/C36</f>
        <v>250.58168187744459</v>
      </c>
      <c r="D40" s="28"/>
      <c r="E40" s="18">
        <v>-5.5220814250847372</v>
      </c>
      <c r="F40" s="55">
        <f>F37/F36</f>
        <v>255.84414064905474</v>
      </c>
      <c r="G40" s="45"/>
      <c r="H40" s="18">
        <f t="shared" si="4"/>
        <v>2.1000971548207277</v>
      </c>
      <c r="I40" s="43"/>
    </row>
    <row r="41" spans="2:9" ht="5.0999999999999996" customHeight="1" x14ac:dyDescent="0.2">
      <c r="B41" s="31"/>
      <c r="C41" s="52"/>
      <c r="D41" s="28"/>
      <c r="E41" s="28"/>
      <c r="F41" s="52"/>
      <c r="G41" s="28"/>
      <c r="H41" s="28"/>
      <c r="I41" s="43"/>
    </row>
    <row r="42" spans="2:9" x14ac:dyDescent="0.2">
      <c r="B42" s="46" t="s">
        <v>11</v>
      </c>
      <c r="C42" s="52"/>
      <c r="D42" s="28"/>
      <c r="E42" s="28"/>
      <c r="F42" s="52"/>
      <c r="G42" s="28"/>
      <c r="H42" s="28"/>
      <c r="I42" s="43"/>
    </row>
    <row r="43" spans="2:9" x14ac:dyDescent="0.2">
      <c r="B43" s="29" t="s">
        <v>3</v>
      </c>
      <c r="C43" s="52">
        <v>104</v>
      </c>
      <c r="D43" s="18">
        <f>(C43/C$15)*100</f>
        <v>8.9831738244135026E-2</v>
      </c>
      <c r="E43" s="18">
        <v>44.444444444444443</v>
      </c>
      <c r="F43" s="52">
        <v>63</v>
      </c>
      <c r="G43" s="18">
        <f>(F43/F$15)*100</f>
        <v>5.2020543986259972E-2</v>
      </c>
      <c r="H43" s="18">
        <f t="shared" ref="H43:H47" si="5">(F43-C43)/C43*100</f>
        <v>-39.42307692307692</v>
      </c>
      <c r="I43" s="30"/>
    </row>
    <row r="44" spans="2:9" x14ac:dyDescent="0.2">
      <c r="B44" s="29" t="s">
        <v>4</v>
      </c>
      <c r="C44" s="52">
        <v>2784703</v>
      </c>
      <c r="D44" s="18">
        <f>(C44/C$16)*100</f>
        <v>14.753637252176036</v>
      </c>
      <c r="E44" s="18">
        <v>50.845828871124922</v>
      </c>
      <c r="F44" s="52">
        <v>1683207</v>
      </c>
      <c r="G44" s="18">
        <f>(F44/F$16)*100</f>
        <v>8.7263713817683985</v>
      </c>
      <c r="H44" s="18">
        <f t="shared" si="5"/>
        <v>-39.555241618226432</v>
      </c>
      <c r="I44" s="30"/>
    </row>
    <row r="45" spans="2:9" x14ac:dyDescent="0.2">
      <c r="B45" s="29" t="s">
        <v>5</v>
      </c>
      <c r="C45" s="52">
        <v>47918076.450999998</v>
      </c>
      <c r="D45" s="18">
        <f>(C45/C$17)*100</f>
        <v>22.6394318167135</v>
      </c>
      <c r="E45" s="18">
        <v>77.312270228405225</v>
      </c>
      <c r="F45" s="52">
        <v>26055532.894000001</v>
      </c>
      <c r="G45" s="18">
        <f>(F45/F$17)*100</f>
        <v>12.362909905468083</v>
      </c>
      <c r="H45" s="18">
        <f t="shared" si="5"/>
        <v>-45.624835503061497</v>
      </c>
      <c r="I45" s="30"/>
    </row>
    <row r="46" spans="2:9" x14ac:dyDescent="0.2">
      <c r="B46" s="31" t="s">
        <v>22</v>
      </c>
      <c r="C46" s="52">
        <f>C45/C44*1000</f>
        <v>17207.607580054319</v>
      </c>
      <c r="D46" s="28"/>
      <c r="E46" s="18">
        <v>17.545358433405482</v>
      </c>
      <c r="F46" s="52">
        <f>F45/F44*1000</f>
        <v>15479.69613600704</v>
      </c>
      <c r="G46" s="28"/>
      <c r="H46" s="18">
        <f t="shared" si="5"/>
        <v>-10.041555376065963</v>
      </c>
      <c r="I46" s="43"/>
    </row>
    <row r="47" spans="2:9" x14ac:dyDescent="0.2">
      <c r="B47" s="31" t="s">
        <v>7</v>
      </c>
      <c r="C47" s="55">
        <f>C44/C43</f>
        <v>26775.990384615383</v>
      </c>
      <c r="D47" s="28"/>
      <c r="E47" s="18">
        <v>4.4317276800095593</v>
      </c>
      <c r="F47" s="55">
        <f>F44/F43</f>
        <v>26717.571428571428</v>
      </c>
      <c r="G47" s="45"/>
      <c r="H47" s="18">
        <f t="shared" si="5"/>
        <v>-0.21817663961188546</v>
      </c>
      <c r="I47" s="43"/>
    </row>
    <row r="48" spans="2:9" ht="5.0999999999999996" customHeight="1" x14ac:dyDescent="0.2">
      <c r="B48" s="31"/>
      <c r="C48" s="52"/>
      <c r="D48" s="28"/>
      <c r="E48" s="28"/>
      <c r="F48" s="52"/>
      <c r="G48" s="28"/>
      <c r="H48" s="28"/>
      <c r="I48" s="43"/>
    </row>
    <row r="49" spans="2:9" x14ac:dyDescent="0.2">
      <c r="B49" s="25" t="s">
        <v>12</v>
      </c>
      <c r="C49" s="52"/>
      <c r="D49" s="28"/>
      <c r="E49" s="28"/>
      <c r="F49" s="52"/>
      <c r="G49" s="28"/>
      <c r="H49" s="28"/>
      <c r="I49" s="43"/>
    </row>
    <row r="50" spans="2:9" x14ac:dyDescent="0.2">
      <c r="B50" s="29" t="s">
        <v>3</v>
      </c>
      <c r="C50" s="47">
        <v>125</v>
      </c>
      <c r="D50" s="18">
        <f>(C50/C$15)*100</f>
        <v>0.10797083923573922</v>
      </c>
      <c r="E50" s="18">
        <v>9.6491228070175428</v>
      </c>
      <c r="F50" s="47">
        <v>165</v>
      </c>
      <c r="G50" s="18">
        <f>(F50/F$15)*100</f>
        <v>0.13624428186877613</v>
      </c>
      <c r="H50" s="18">
        <f t="shared" ref="H50:H53" si="6">(F50-C50)/C50*100</f>
        <v>32</v>
      </c>
      <c r="I50" s="30"/>
    </row>
    <row r="51" spans="2:9" x14ac:dyDescent="0.2">
      <c r="B51" s="29" t="s">
        <v>4</v>
      </c>
      <c r="C51" s="48">
        <v>17460</v>
      </c>
      <c r="D51" s="18">
        <f>(C51/C$16)*100</f>
        <v>9.2504840344910591E-2</v>
      </c>
      <c r="E51" s="18">
        <v>-26.933377971208571</v>
      </c>
      <c r="F51" s="48">
        <v>23866</v>
      </c>
      <c r="G51" s="18">
        <f>(F51/F$16)*100</f>
        <v>0.12373022414788235</v>
      </c>
      <c r="H51" s="18">
        <f t="shared" si="6"/>
        <v>36.689576174112254</v>
      </c>
      <c r="I51" s="30"/>
    </row>
    <row r="52" spans="2:9" x14ac:dyDescent="0.2">
      <c r="B52" s="29" t="s">
        <v>5</v>
      </c>
      <c r="C52" s="49">
        <v>164510.54300000001</v>
      </c>
      <c r="D52" s="18">
        <f>(C52/C$17)*100</f>
        <v>7.772484826655203E-2</v>
      </c>
      <c r="E52" s="18">
        <v>-26.197558645190831</v>
      </c>
      <c r="F52" s="49">
        <v>176134.30100000001</v>
      </c>
      <c r="G52" s="18">
        <f>(F52/F$17)*100</f>
        <v>8.3572748382629833E-2</v>
      </c>
      <c r="H52" s="18">
        <f t="shared" si="6"/>
        <v>7.0656614390969468</v>
      </c>
      <c r="I52" s="30"/>
    </row>
    <row r="53" spans="2:9" x14ac:dyDescent="0.2">
      <c r="B53" s="31" t="s">
        <v>22</v>
      </c>
      <c r="C53" s="52">
        <f>C52/C51*1000</f>
        <v>9422.1387743413525</v>
      </c>
      <c r="D53" s="28"/>
      <c r="E53" s="18">
        <v>1.0070526125154571</v>
      </c>
      <c r="F53" s="52">
        <f>F52/F51*1000</f>
        <v>7380.1349618704435</v>
      </c>
      <c r="G53" s="28"/>
      <c r="H53" s="18">
        <f t="shared" si="6"/>
        <v>-21.672402215426441</v>
      </c>
      <c r="I53" s="43"/>
    </row>
  </sheetData>
  <mergeCells count="6">
    <mergeCell ref="B1:H1"/>
    <mergeCell ref="B2:H2"/>
    <mergeCell ref="B4:H4"/>
    <mergeCell ref="B5:B6"/>
    <mergeCell ref="C5:E5"/>
    <mergeCell ref="F5:H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1"/>
  <sheetViews>
    <sheetView zoomScaleNormal="100" zoomScaleSheetLayoutView="70" workbookViewId="0">
      <selection activeCell="M22" sqref="M22"/>
    </sheetView>
  </sheetViews>
  <sheetFormatPr defaultRowHeight="15" x14ac:dyDescent="0.2"/>
  <cols>
    <col min="1" max="1" width="1.25" style="2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2" customWidth="1"/>
    <col min="7" max="7" width="8.625" style="12" customWidth="1"/>
    <col min="8" max="8" width="9.625" style="18" customWidth="1"/>
    <col min="9" max="9" width="10.125" style="2" customWidth="1"/>
    <col min="10" max="10" width="10.5" style="2" customWidth="1"/>
    <col min="11" max="11" width="13.625" style="2" customWidth="1"/>
    <col min="12" max="12" width="12.375" style="2" customWidth="1"/>
    <col min="13" max="16384" width="9" style="2"/>
  </cols>
  <sheetData>
    <row r="1" spans="2:11" s="50" customFormat="1" ht="15.75" x14ac:dyDescent="0.2">
      <c r="B1" s="73" t="s">
        <v>32</v>
      </c>
      <c r="C1" s="73"/>
      <c r="D1" s="73"/>
      <c r="E1" s="73"/>
      <c r="F1" s="73"/>
      <c r="G1" s="73"/>
      <c r="H1" s="73"/>
    </row>
    <row r="2" spans="2:11" s="50" customFormat="1" ht="15.75" x14ac:dyDescent="0.2">
      <c r="B2" s="74"/>
      <c r="C2" s="74"/>
      <c r="D2" s="74"/>
      <c r="E2" s="74"/>
      <c r="F2" s="74"/>
      <c r="G2" s="74"/>
      <c r="H2" s="74"/>
    </row>
    <row r="3" spans="2:11" s="1" customFormat="1" ht="4.5" customHeight="1" x14ac:dyDescent="0.25">
      <c r="B3" s="75"/>
      <c r="C3" s="75"/>
      <c r="D3" s="75"/>
      <c r="E3" s="20"/>
      <c r="F3" s="20"/>
      <c r="G3" s="20"/>
      <c r="H3" s="21"/>
    </row>
    <row r="4" spans="2:11" ht="15.75" thickBot="1" x14ac:dyDescent="0.25">
      <c r="B4" s="68"/>
      <c r="C4" s="68"/>
      <c r="D4" s="68"/>
      <c r="E4" s="68"/>
      <c r="F4" s="68"/>
      <c r="G4" s="68"/>
      <c r="H4" s="68"/>
    </row>
    <row r="5" spans="2:11" ht="16.5" customHeight="1" thickTop="1" x14ac:dyDescent="0.2">
      <c r="B5" s="69" t="s">
        <v>0</v>
      </c>
      <c r="C5" s="71">
        <v>2021</v>
      </c>
      <c r="D5" s="71"/>
      <c r="E5" s="72"/>
      <c r="F5" s="71">
        <v>2022</v>
      </c>
      <c r="G5" s="71"/>
      <c r="H5" s="72"/>
    </row>
    <row r="6" spans="2:11" ht="69" customHeight="1" thickBot="1" x14ac:dyDescent="0.25">
      <c r="B6" s="70"/>
      <c r="C6" s="22" t="s">
        <v>23</v>
      </c>
      <c r="D6" s="22" t="s">
        <v>24</v>
      </c>
      <c r="E6" s="23" t="s">
        <v>25</v>
      </c>
      <c r="F6" s="22" t="s">
        <v>23</v>
      </c>
      <c r="G6" s="22" t="s">
        <v>24</v>
      </c>
      <c r="H6" s="24" t="s">
        <v>25</v>
      </c>
    </row>
    <row r="7" spans="2:11" ht="5.0999999999999996" customHeight="1" thickTop="1" x14ac:dyDescent="0.2">
      <c r="G7" s="18"/>
    </row>
    <row r="8" spans="2:11" x14ac:dyDescent="0.2">
      <c r="B8" s="25" t="s">
        <v>13</v>
      </c>
      <c r="C8" s="26"/>
      <c r="D8" s="26"/>
      <c r="E8" s="26"/>
      <c r="F8" s="27"/>
      <c r="G8" s="28"/>
    </row>
    <row r="9" spans="2:11" x14ac:dyDescent="0.2">
      <c r="B9" s="29" t="s">
        <v>3</v>
      </c>
      <c r="C9" s="54">
        <v>25550</v>
      </c>
      <c r="D9" s="65">
        <f>C9/'RESIDENTIAL (2)'!C9*100</f>
        <v>15.711571218615292</v>
      </c>
      <c r="E9" s="18">
        <v>31.653527077858506</v>
      </c>
      <c r="F9" s="54">
        <v>29649</v>
      </c>
      <c r="G9" s="65">
        <f>F9/'RESIDENTIAL (2)'!F9*100</f>
        <v>17.499055668350724</v>
      </c>
      <c r="H9" s="18">
        <f>(F9-C9)/C9*100</f>
        <v>16.043052837573384</v>
      </c>
      <c r="I9" s="4"/>
    </row>
    <row r="10" spans="2:11" x14ac:dyDescent="0.2">
      <c r="B10" s="29" t="s">
        <v>4</v>
      </c>
      <c r="C10" s="54">
        <v>13681466</v>
      </c>
      <c r="D10" s="65">
        <f>C10/'RESIDENTIAL (2)'!C10*100</f>
        <v>41.475019859191633</v>
      </c>
      <c r="E10" s="18">
        <v>11.080919211349196</v>
      </c>
      <c r="F10" s="54">
        <v>17520848</v>
      </c>
      <c r="G10" s="65">
        <f>F10/'RESIDENTIAL (2)'!F10*100</f>
        <v>47.002546921133437</v>
      </c>
      <c r="H10" s="18">
        <f>(F10-C10)/C10*100</f>
        <v>28.062650596069165</v>
      </c>
      <c r="I10" s="4"/>
      <c r="K10" s="30"/>
    </row>
    <row r="11" spans="2:11" x14ac:dyDescent="0.2">
      <c r="B11" s="29" t="s">
        <v>5</v>
      </c>
      <c r="C11" s="54">
        <v>155698796.96799999</v>
      </c>
      <c r="D11" s="65">
        <f>C11/'RESIDENTIAL (2)'!C11*100</f>
        <v>39.029323477038389</v>
      </c>
      <c r="E11" s="18">
        <v>24.597295383270879</v>
      </c>
      <c r="F11" s="54">
        <v>186679966.50299999</v>
      </c>
      <c r="G11" s="65">
        <f>F11/'RESIDENTIAL (2)'!F11*100</f>
        <v>43.276054983870388</v>
      </c>
      <c r="H11" s="18">
        <f>(F11-C11)/C11*100</f>
        <v>19.898143170218201</v>
      </c>
      <c r="I11" s="4"/>
      <c r="J11" s="6"/>
      <c r="K11" s="30"/>
    </row>
    <row r="12" spans="2:11" x14ac:dyDescent="0.2">
      <c r="B12" s="31" t="s">
        <v>29</v>
      </c>
      <c r="C12" s="56">
        <v>10824.237137070557</v>
      </c>
      <c r="D12" s="53"/>
      <c r="E12" s="18">
        <v>6.8247114724278592</v>
      </c>
      <c r="F12" s="56">
        <f>(F11-F45)/F10*1000</f>
        <v>10555.604286447779</v>
      </c>
      <c r="G12" s="53"/>
      <c r="H12" s="18">
        <f>(F12-C12)/C12*100</f>
        <v>-2.4817716687190057</v>
      </c>
      <c r="I12" s="5"/>
      <c r="K12" s="27"/>
    </row>
    <row r="13" spans="2:11" x14ac:dyDescent="0.2">
      <c r="B13" s="31" t="s">
        <v>7</v>
      </c>
      <c r="C13" s="55">
        <v>534.1226223091976</v>
      </c>
      <c r="D13" s="60"/>
      <c r="E13" s="18">
        <v>-15.626324887097701</v>
      </c>
      <c r="F13" s="55">
        <f>F10/F9</f>
        <v>590.94229147694693</v>
      </c>
      <c r="G13" s="60"/>
      <c r="H13" s="18">
        <f>(F13-C13)/C13*100</f>
        <v>10.637944695564133</v>
      </c>
      <c r="I13" s="5"/>
      <c r="K13" s="32"/>
    </row>
    <row r="14" spans="2:11" ht="3" customHeight="1" x14ac:dyDescent="0.2">
      <c r="B14" s="29"/>
      <c r="C14" s="56"/>
      <c r="D14" s="53"/>
      <c r="E14" s="28"/>
      <c r="F14" s="56"/>
      <c r="G14" s="53"/>
      <c r="H14" s="64"/>
      <c r="I14" s="3"/>
    </row>
    <row r="15" spans="2:11" x14ac:dyDescent="0.2">
      <c r="B15" s="25" t="s">
        <v>14</v>
      </c>
      <c r="C15" s="56"/>
      <c r="D15" s="61"/>
      <c r="E15" s="18"/>
      <c r="F15" s="56"/>
      <c r="G15" s="61"/>
      <c r="H15" s="64"/>
    </row>
    <row r="16" spans="2:11" x14ac:dyDescent="0.2">
      <c r="B16" s="29" t="s">
        <v>3</v>
      </c>
      <c r="C16" s="57">
        <v>17306</v>
      </c>
      <c r="D16" s="65">
        <f>(C16/C$9)*100</f>
        <v>67.733855185909988</v>
      </c>
      <c r="E16" s="18">
        <v>39.362216137864394</v>
      </c>
      <c r="F16" s="57">
        <v>20547</v>
      </c>
      <c r="G16" s="65">
        <f>(F16/F$9)*100</f>
        <v>69.300819589193566</v>
      </c>
      <c r="H16" s="18">
        <f t="shared" ref="H16:H20" si="0">(F16-C16)/C16*100</f>
        <v>18.727608921761238</v>
      </c>
      <c r="I16" s="4"/>
      <c r="K16" s="6"/>
    </row>
    <row r="17" spans="2:10" x14ac:dyDescent="0.2">
      <c r="B17" s="29" t="s">
        <v>4</v>
      </c>
      <c r="C17" s="57">
        <v>6670512</v>
      </c>
      <c r="D17" s="65">
        <f>(C17/C$10)*100</f>
        <v>48.755827774596675</v>
      </c>
      <c r="E17" s="18">
        <v>25.012312861374049</v>
      </c>
      <c r="F17" s="57">
        <v>8274227</v>
      </c>
      <c r="G17" s="65">
        <f>(F17/F$10)*100</f>
        <v>47.225037281300544</v>
      </c>
      <c r="H17" s="18">
        <f t="shared" si="0"/>
        <v>24.04185765650373</v>
      </c>
      <c r="I17" s="4"/>
    </row>
    <row r="18" spans="2:10" x14ac:dyDescent="0.2">
      <c r="B18" s="29" t="s">
        <v>5</v>
      </c>
      <c r="C18" s="57">
        <v>64040212.987000003</v>
      </c>
      <c r="D18" s="65">
        <f>(C18/C$11)*100</f>
        <v>41.130833528637908</v>
      </c>
      <c r="E18" s="18">
        <v>18.847125145165176</v>
      </c>
      <c r="F18" s="57">
        <v>83532091.545000002</v>
      </c>
      <c r="G18" s="65">
        <f>(F18/F$11)*100</f>
        <v>44.746146632535215</v>
      </c>
      <c r="H18" s="18">
        <f t="shared" si="0"/>
        <v>30.436935870211425</v>
      </c>
      <c r="I18" s="4"/>
    </row>
    <row r="19" spans="2:10" x14ac:dyDescent="0.2">
      <c r="B19" s="31" t="s">
        <v>22</v>
      </c>
      <c r="C19" s="56">
        <v>9600.4943828899504</v>
      </c>
      <c r="D19" s="61"/>
      <c r="E19" s="18">
        <v>-4.9316643897672954</v>
      </c>
      <c r="F19" s="56">
        <f>F18/F17*1000</f>
        <v>10095.455629269054</v>
      </c>
      <c r="G19" s="61"/>
      <c r="H19" s="18">
        <f t="shared" si="0"/>
        <v>5.1555808132258898</v>
      </c>
      <c r="I19" s="3"/>
    </row>
    <row r="20" spans="2:10" x14ac:dyDescent="0.2">
      <c r="B20" s="31" t="s">
        <v>7</v>
      </c>
      <c r="C20" s="55">
        <v>385.44504796024501</v>
      </c>
      <c r="D20" s="60"/>
      <c r="E20" s="18">
        <v>-10.296839182217559</v>
      </c>
      <c r="F20" s="55">
        <f>F17/F16</f>
        <v>402.6975714216187</v>
      </c>
      <c r="G20" s="60"/>
      <c r="H20" s="18">
        <f t="shared" si="0"/>
        <v>4.4760008080719027</v>
      </c>
      <c r="I20" s="3"/>
    </row>
    <row r="21" spans="2:10" ht="3" customHeight="1" x14ac:dyDescent="0.2">
      <c r="B21" s="29"/>
      <c r="C21" s="56"/>
      <c r="D21" s="61"/>
      <c r="E21" s="18"/>
      <c r="F21" s="56"/>
      <c r="G21" s="61"/>
      <c r="H21" s="64"/>
      <c r="I21" s="3"/>
    </row>
    <row r="22" spans="2:10" x14ac:dyDescent="0.2">
      <c r="B22" s="25" t="s">
        <v>15</v>
      </c>
      <c r="C22" s="56"/>
      <c r="D22" s="61"/>
      <c r="E22" s="18"/>
      <c r="F22" s="56"/>
      <c r="G22" s="61"/>
      <c r="H22" s="64"/>
    </row>
    <row r="23" spans="2:10" x14ac:dyDescent="0.2">
      <c r="B23" s="29" t="s">
        <v>3</v>
      </c>
      <c r="C23" s="52">
        <v>2046</v>
      </c>
      <c r="D23" s="65">
        <f>(C23/C$9)*100</f>
        <v>8.0078277886497062</v>
      </c>
      <c r="E23" s="18">
        <v>9.1782283884738529</v>
      </c>
      <c r="F23" s="52">
        <v>2304</v>
      </c>
      <c r="G23" s="65">
        <f>(F23/F$9)*100</f>
        <v>7.7709197612061116</v>
      </c>
      <c r="H23" s="18">
        <f t="shared" ref="H23:H27" si="1">(F23-C23)/C23*100</f>
        <v>12.609970674486803</v>
      </c>
      <c r="I23" s="4"/>
    </row>
    <row r="24" spans="2:10" x14ac:dyDescent="0.2">
      <c r="B24" s="29" t="s">
        <v>4</v>
      </c>
      <c r="C24" s="52">
        <v>3083426</v>
      </c>
      <c r="D24" s="65">
        <f>(C24/C$10)*100</f>
        <v>22.537248566783706</v>
      </c>
      <c r="E24" s="18">
        <v>13.820391249160007</v>
      </c>
      <c r="F24" s="52">
        <v>3695898</v>
      </c>
      <c r="G24" s="65">
        <f>(F24/F$10)*100</f>
        <v>21.094287217148395</v>
      </c>
      <c r="H24" s="18">
        <f t="shared" si="1"/>
        <v>19.863359782268162</v>
      </c>
      <c r="I24" s="4"/>
    </row>
    <row r="25" spans="2:10" x14ac:dyDescent="0.2">
      <c r="B25" s="29" t="s">
        <v>5</v>
      </c>
      <c r="C25" s="52">
        <v>43167906.916000001</v>
      </c>
      <c r="D25" s="65">
        <f>(C25/C$11)*100</f>
        <v>27.725266833546623</v>
      </c>
      <c r="E25" s="18">
        <v>69.8061943585991</v>
      </c>
      <c r="F25" s="52">
        <v>39848173.365000002</v>
      </c>
      <c r="G25" s="65">
        <f>(F25/F$11)*100</f>
        <v>21.34571486778129</v>
      </c>
      <c r="H25" s="18">
        <f t="shared" si="1"/>
        <v>-7.6902814803132227</v>
      </c>
      <c r="I25" s="4"/>
      <c r="J25" s="6"/>
    </row>
    <row r="26" spans="2:10" x14ac:dyDescent="0.2">
      <c r="B26" s="31" t="s">
        <v>22</v>
      </c>
      <c r="C26" s="56">
        <v>11987.251603831417</v>
      </c>
      <c r="D26" s="61"/>
      <c r="E26" s="18">
        <v>49.187849817597836</v>
      </c>
      <c r="F26" s="56">
        <f>F25/F24*1000</f>
        <v>10781.729735236202</v>
      </c>
      <c r="G26" s="61"/>
      <c r="H26" s="18">
        <f t="shared" si="1"/>
        <v>-10.056699470710209</v>
      </c>
      <c r="I26" s="3"/>
    </row>
    <row r="27" spans="2:10" x14ac:dyDescent="0.2">
      <c r="B27" s="31" t="s">
        <v>7</v>
      </c>
      <c r="C27" s="55">
        <v>1490.1236559139784</v>
      </c>
      <c r="D27" s="60"/>
      <c r="E27" s="18">
        <v>4.2519126104231875</v>
      </c>
      <c r="F27" s="55">
        <f>F24/F23</f>
        <v>1604.1223958333333</v>
      </c>
      <c r="G27" s="60"/>
      <c r="H27" s="18">
        <f t="shared" si="1"/>
        <v>7.6502872407211671</v>
      </c>
      <c r="I27" s="3"/>
    </row>
    <row r="28" spans="2:10" ht="3" customHeight="1" x14ac:dyDescent="0.2">
      <c r="B28" s="29"/>
      <c r="C28" s="56"/>
      <c r="D28" s="61"/>
      <c r="E28" s="18"/>
      <c r="F28" s="56"/>
      <c r="G28" s="61"/>
      <c r="H28" s="64"/>
      <c r="I28" s="3"/>
    </row>
    <row r="29" spans="2:10" x14ac:dyDescent="0.2">
      <c r="B29" s="25" t="s">
        <v>16</v>
      </c>
      <c r="C29" s="56"/>
      <c r="D29" s="61"/>
      <c r="E29" s="18"/>
      <c r="F29" s="56"/>
      <c r="G29" s="61"/>
      <c r="H29" s="64"/>
    </row>
    <row r="30" spans="2:10" x14ac:dyDescent="0.2">
      <c r="B30" s="29" t="s">
        <v>3</v>
      </c>
      <c r="C30" s="52">
        <v>4513</v>
      </c>
      <c r="D30" s="65">
        <f>(C30/C$9)*100</f>
        <v>17.663405088062621</v>
      </c>
      <c r="E30" s="18">
        <v>18.607095926412615</v>
      </c>
      <c r="F30" s="52">
        <v>4834</v>
      </c>
      <c r="G30" s="65">
        <f>(F30/F$9)*100</f>
        <v>16.304091200377755</v>
      </c>
      <c r="H30" s="18">
        <f t="shared" ref="H30:H34" si="2">(F30-C30)/C30*100</f>
        <v>7.1127852869488137</v>
      </c>
      <c r="I30" s="4"/>
      <c r="J30" s="8"/>
    </row>
    <row r="31" spans="2:10" x14ac:dyDescent="0.2">
      <c r="B31" s="29" t="s">
        <v>4</v>
      </c>
      <c r="C31" s="52">
        <v>3325013</v>
      </c>
      <c r="D31" s="65">
        <f>(C31/C$10)*100</f>
        <v>24.303046179407968</v>
      </c>
      <c r="E31" s="18">
        <v>-8.9292033459142921</v>
      </c>
      <c r="F31" s="52">
        <v>4740460</v>
      </c>
      <c r="G31" s="65">
        <f>(F31/F$10)*100</f>
        <v>27.05611052615718</v>
      </c>
      <c r="H31" s="18">
        <f t="shared" si="2"/>
        <v>42.569668148665883</v>
      </c>
      <c r="I31" s="4"/>
    </row>
    <row r="32" spans="2:10" x14ac:dyDescent="0.2">
      <c r="B32" s="29" t="s">
        <v>5</v>
      </c>
      <c r="C32" s="52">
        <v>44027341.957000002</v>
      </c>
      <c r="D32" s="65">
        <f>(C32/C$11)*100</f>
        <v>28.277252499291134</v>
      </c>
      <c r="E32" s="18">
        <v>-4.4546137724234338</v>
      </c>
      <c r="F32" s="52">
        <v>56263273.130000003</v>
      </c>
      <c r="G32" s="65">
        <f>(F32/F$11)*100</f>
        <v>30.138891807169806</v>
      </c>
      <c r="H32" s="18">
        <f t="shared" si="2"/>
        <v>27.791664518267794</v>
      </c>
      <c r="I32" s="4"/>
    </row>
    <row r="33" spans="2:9" x14ac:dyDescent="0.2">
      <c r="B33" s="31" t="s">
        <v>22</v>
      </c>
      <c r="C33" s="56">
        <v>13241.254081412615</v>
      </c>
      <c r="D33" s="61"/>
      <c r="E33" s="18">
        <v>4.9133089177716416</v>
      </c>
      <c r="F33" s="56">
        <f>F32/F31*1000</f>
        <v>11868.73702763023</v>
      </c>
      <c r="G33" s="61"/>
      <c r="H33" s="18">
        <f t="shared" si="2"/>
        <v>-10.365461196829182</v>
      </c>
      <c r="I33" s="3"/>
    </row>
    <row r="34" spans="2:9" x14ac:dyDescent="0.2">
      <c r="B34" s="31" t="s">
        <v>7</v>
      </c>
      <c r="C34" s="55">
        <v>736.76335032129407</v>
      </c>
      <c r="D34" s="60"/>
      <c r="E34" s="18">
        <v>-23.216401225615748</v>
      </c>
      <c r="F34" s="55">
        <f>F31/F30</f>
        <v>980.64956557716175</v>
      </c>
      <c r="G34" s="60"/>
      <c r="H34" s="18">
        <f t="shared" si="2"/>
        <v>33.102381538049045</v>
      </c>
      <c r="I34" s="3"/>
    </row>
    <row r="35" spans="2:9" ht="3" customHeight="1" x14ac:dyDescent="0.2">
      <c r="B35" s="29"/>
      <c r="C35" s="56"/>
      <c r="D35" s="61"/>
      <c r="E35" s="18"/>
      <c r="F35" s="56"/>
      <c r="G35" s="61"/>
      <c r="H35" s="64"/>
      <c r="I35" s="3"/>
    </row>
    <row r="36" spans="2:9" x14ac:dyDescent="0.2">
      <c r="B36" s="25" t="s">
        <v>17</v>
      </c>
      <c r="C36" s="56"/>
      <c r="D36" s="61"/>
      <c r="E36" s="18"/>
      <c r="F36" s="56"/>
      <c r="G36" s="61"/>
      <c r="H36" s="64"/>
    </row>
    <row r="37" spans="2:9" x14ac:dyDescent="0.2">
      <c r="B37" s="29" t="s">
        <v>3</v>
      </c>
      <c r="C37" s="52">
        <v>925</v>
      </c>
      <c r="D37" s="65">
        <f>(C37/C$9)*100</f>
        <v>3.6203522504892365</v>
      </c>
      <c r="E37" s="18">
        <v>16.206030150753769</v>
      </c>
      <c r="F37" s="52">
        <v>1054</v>
      </c>
      <c r="G37" s="65">
        <f>(F37/F$9)*100</f>
        <v>3.5549259671489768</v>
      </c>
      <c r="H37" s="18">
        <f t="shared" ref="H37:H41" si="3">(F37-C37)/C37*100</f>
        <v>13.945945945945946</v>
      </c>
      <c r="I37" s="3"/>
    </row>
    <row r="38" spans="2:9" x14ac:dyDescent="0.2">
      <c r="B38" s="29" t="s">
        <v>4</v>
      </c>
      <c r="C38" s="52">
        <v>602515</v>
      </c>
      <c r="D38" s="65">
        <f>(C38/C$10)*100</f>
        <v>4.4038774792116575</v>
      </c>
      <c r="E38" s="18">
        <v>-2.8176533587963561</v>
      </c>
      <c r="F38" s="52">
        <v>810263</v>
      </c>
      <c r="G38" s="65">
        <f>(F38/F$10)*100</f>
        <v>4.6245649753938851</v>
      </c>
      <c r="H38" s="18">
        <f t="shared" si="3"/>
        <v>34.48013742396455</v>
      </c>
      <c r="I38" s="3"/>
    </row>
    <row r="39" spans="2:9" x14ac:dyDescent="0.2">
      <c r="B39" s="29" t="s">
        <v>5</v>
      </c>
      <c r="C39" s="52">
        <v>3102352.8390000002</v>
      </c>
      <c r="D39" s="65">
        <f>(C39/C$11)*100</f>
        <v>1.9925348810740082</v>
      </c>
      <c r="E39" s="18">
        <v>3.4755110102007207</v>
      </c>
      <c r="F39" s="52">
        <v>5299600.2110000001</v>
      </c>
      <c r="G39" s="65">
        <f>(F39/F$11)*100</f>
        <v>2.8388692746604036</v>
      </c>
      <c r="H39" s="18">
        <f t="shared" si="3"/>
        <v>70.825192556377687</v>
      </c>
      <c r="I39" s="3"/>
    </row>
    <row r="40" spans="2:9" x14ac:dyDescent="0.2">
      <c r="B40" s="31" t="s">
        <v>22</v>
      </c>
      <c r="C40" s="56">
        <v>5149.0051517389611</v>
      </c>
      <c r="D40" s="61"/>
      <c r="E40" s="18">
        <v>6.4756250353074778</v>
      </c>
      <c r="F40" s="56">
        <f>F39/F38*1000</f>
        <v>6540.5926359712839</v>
      </c>
      <c r="G40" s="61"/>
      <c r="H40" s="18">
        <f t="shared" si="3"/>
        <v>27.026336995649448</v>
      </c>
      <c r="I40" s="3"/>
    </row>
    <row r="41" spans="2:9" x14ac:dyDescent="0.2">
      <c r="B41" s="31" t="s">
        <v>7</v>
      </c>
      <c r="C41" s="55">
        <v>651.36756756756756</v>
      </c>
      <c r="D41" s="60"/>
      <c r="E41" s="18">
        <v>-16.370650890380432</v>
      </c>
      <c r="F41" s="55">
        <f>F38/F37</f>
        <v>768.75047438330171</v>
      </c>
      <c r="G41" s="60"/>
      <c r="H41" s="18">
        <f t="shared" si="3"/>
        <v>18.02099346979811</v>
      </c>
      <c r="I41" s="3"/>
    </row>
    <row r="42" spans="2:9" ht="3" customHeight="1" x14ac:dyDescent="0.2">
      <c r="B42" s="29"/>
      <c r="C42" s="56"/>
      <c r="D42" s="61"/>
      <c r="E42" s="18"/>
      <c r="F42" s="56"/>
      <c r="G42" s="61"/>
      <c r="H42" s="64"/>
      <c r="I42" s="3"/>
    </row>
    <row r="43" spans="2:9" x14ac:dyDescent="0.2">
      <c r="B43" s="25" t="s">
        <v>18</v>
      </c>
      <c r="C43" s="56"/>
      <c r="D43" s="61"/>
      <c r="E43" s="18"/>
      <c r="F43" s="56"/>
      <c r="G43" s="61"/>
      <c r="H43" s="64"/>
      <c r="I43" s="3"/>
    </row>
    <row r="44" spans="2:9" x14ac:dyDescent="0.2">
      <c r="B44" s="29" t="s">
        <v>3</v>
      </c>
      <c r="C44" s="52">
        <v>759</v>
      </c>
      <c r="D44" s="65">
        <f>(C44/C$9)*100</f>
        <v>2.9706457925636007</v>
      </c>
      <c r="E44" s="18">
        <v>47.859922178988327</v>
      </c>
      <c r="F44" s="52">
        <v>910</v>
      </c>
      <c r="G44" s="65">
        <f>(F44/F$9)*100</f>
        <v>3.0692434820735945</v>
      </c>
      <c r="H44" s="18">
        <f t="shared" ref="H44" si="4">(F44-C44)/C44*100</f>
        <v>19.894598155467722</v>
      </c>
      <c r="I44" s="4"/>
    </row>
    <row r="45" spans="2:9" x14ac:dyDescent="0.2">
      <c r="B45" s="29" t="s">
        <v>5</v>
      </c>
      <c r="C45" s="52">
        <v>1360982.2690000001</v>
      </c>
      <c r="D45" s="65">
        <f>(C45/C$11)*100</f>
        <v>0.87411225745033605</v>
      </c>
      <c r="E45" s="18">
        <v>1575.7305710702044</v>
      </c>
      <c r="F45" s="52">
        <v>1736828.2520000001</v>
      </c>
      <c r="G45" s="65">
        <f>(F45/F$11)*100</f>
        <v>0.93037741785329109</v>
      </c>
      <c r="H45" s="18">
        <f>(F45-C45)/C45*100</f>
        <v>27.615788358224378</v>
      </c>
      <c r="I45" s="4"/>
    </row>
    <row r="46" spans="2:9" ht="3" customHeight="1" x14ac:dyDescent="0.2">
      <c r="B46" s="29"/>
      <c r="C46" s="58"/>
      <c r="D46" s="62"/>
      <c r="E46" s="33"/>
      <c r="F46" s="58"/>
      <c r="G46" s="62"/>
      <c r="H46" s="64"/>
      <c r="I46" s="7"/>
    </row>
    <row r="47" spans="2:9" x14ac:dyDescent="0.2">
      <c r="B47" s="25" t="s">
        <v>19</v>
      </c>
      <c r="C47" s="59"/>
      <c r="D47" s="62"/>
      <c r="E47" s="33"/>
      <c r="F47" s="59"/>
      <c r="G47" s="62"/>
      <c r="H47" s="64"/>
      <c r="I47" s="8"/>
    </row>
    <row r="48" spans="2:9" x14ac:dyDescent="0.2">
      <c r="B48" s="29" t="s">
        <v>3</v>
      </c>
      <c r="C48" s="52">
        <v>4498</v>
      </c>
      <c r="D48" s="63">
        <f>C48/'RESIDENTIAL (2)'!C9*100</f>
        <v>2.7659744556294159</v>
      </c>
      <c r="E48" s="18">
        <v>42.703045685279193</v>
      </c>
      <c r="F48" s="52">
        <v>5029</v>
      </c>
      <c r="G48" s="63">
        <f>F48/'RESIDENTIAL (2)'!F9*100</f>
        <v>2.9681524151281931</v>
      </c>
      <c r="H48" s="18">
        <f t="shared" ref="H48:H51" si="5">(F48-C48)/C48*100</f>
        <v>11.805246776345042</v>
      </c>
      <c r="I48" s="4"/>
    </row>
    <row r="49" spans="2:9" x14ac:dyDescent="0.2">
      <c r="B49" s="29" t="s">
        <v>4</v>
      </c>
      <c r="C49" s="52">
        <v>431090</v>
      </c>
      <c r="D49" s="63">
        <f>C49/'RESIDENTIAL (2)'!C10*100</f>
        <v>1.3068384858098481</v>
      </c>
      <c r="E49" s="18">
        <v>43.430841507073559</v>
      </c>
      <c r="F49" s="52">
        <v>466793</v>
      </c>
      <c r="G49" s="63">
        <f>F49/'RESIDENTIAL (2)'!F10*100</f>
        <v>1.2522487430378164</v>
      </c>
      <c r="H49" s="18">
        <f t="shared" si="5"/>
        <v>8.2820292746294282</v>
      </c>
      <c r="I49" s="4"/>
    </row>
    <row r="50" spans="2:9" x14ac:dyDescent="0.2">
      <c r="B50" s="29" t="s">
        <v>5</v>
      </c>
      <c r="C50" s="52">
        <v>4251130.4840000002</v>
      </c>
      <c r="D50" s="63">
        <f>C50/'RESIDENTIAL (2)'!C11*100</f>
        <v>1.0656392344331036</v>
      </c>
      <c r="E50" s="18">
        <v>41.758748252238476</v>
      </c>
      <c r="F50" s="52">
        <v>4377784.8600000003</v>
      </c>
      <c r="G50" s="63">
        <f>F50/'RESIDENTIAL (2)'!F11*100</f>
        <v>1.0148558619216956</v>
      </c>
      <c r="H50" s="18">
        <f t="shared" si="5"/>
        <v>2.979310479334611</v>
      </c>
      <c r="I50" s="4"/>
    </row>
    <row r="51" spans="2:9" x14ac:dyDescent="0.2">
      <c r="B51" s="31" t="s">
        <v>22</v>
      </c>
      <c r="C51" s="56">
        <v>9861.3525806676098</v>
      </c>
      <c r="D51" s="62"/>
      <c r="E51" s="18">
        <v>-1.1657836189663648</v>
      </c>
      <c r="F51" s="56">
        <f>F50/F49*1000</f>
        <v>9378.4286825209456</v>
      </c>
      <c r="G51" s="62"/>
      <c r="H51" s="18">
        <f t="shared" si="5"/>
        <v>-4.8971365154654114</v>
      </c>
      <c r="I51" s="3"/>
    </row>
    <row r="52" spans="2:9" ht="3" customHeight="1" x14ac:dyDescent="0.2">
      <c r="C52" s="56"/>
      <c r="D52" s="62"/>
      <c r="E52" s="18"/>
      <c r="F52" s="56"/>
      <c r="G52" s="62"/>
      <c r="H52" s="64"/>
      <c r="I52" s="3"/>
    </row>
    <row r="53" spans="2:9" x14ac:dyDescent="0.2">
      <c r="B53" s="25" t="s">
        <v>20</v>
      </c>
      <c r="C53" s="56"/>
      <c r="D53" s="62"/>
      <c r="E53" s="18"/>
      <c r="F53" s="56"/>
      <c r="G53" s="62"/>
      <c r="H53" s="64"/>
      <c r="I53" s="3"/>
    </row>
    <row r="54" spans="2:9" x14ac:dyDescent="0.2">
      <c r="B54" s="29" t="s">
        <v>3</v>
      </c>
      <c r="C54" s="57">
        <v>16799</v>
      </c>
      <c r="D54" s="63">
        <f>C54/'RESIDENTIAL (2)'!C9*100</f>
        <v>10.330281209452769</v>
      </c>
      <c r="E54" s="18">
        <v>21.687794277435714</v>
      </c>
      <c r="F54" s="57">
        <v>13648</v>
      </c>
      <c r="G54" s="63">
        <f>F54/'RESIDENTIAL (2)'!F9*100</f>
        <v>8.0551489683176722</v>
      </c>
      <c r="H54" s="18">
        <f t="shared" ref="H54:H55" si="6">(F54-C54)/C54*100</f>
        <v>-18.757068873147212</v>
      </c>
      <c r="I54" s="4"/>
    </row>
    <row r="55" spans="2:9" x14ac:dyDescent="0.2">
      <c r="B55" s="29" t="s">
        <v>5</v>
      </c>
      <c r="C55" s="57">
        <v>27320216.693</v>
      </c>
      <c r="D55" s="63">
        <f>C55/'RESIDENTIAL (2)'!C11*100</f>
        <v>6.8484124189670537</v>
      </c>
      <c r="E55" s="18">
        <v>62.919335585963395</v>
      </c>
      <c r="F55" s="57">
        <v>29556695.561000001</v>
      </c>
      <c r="G55" s="63">
        <f>F55/'RESIDENTIAL (2)'!F11*100</f>
        <v>6.8518181473896851</v>
      </c>
      <c r="H55" s="18">
        <f t="shared" si="6"/>
        <v>8.1861681154711796</v>
      </c>
      <c r="I55" s="4"/>
    </row>
    <row r="56" spans="2:9" ht="3" customHeight="1" x14ac:dyDescent="0.2">
      <c r="B56" s="34"/>
      <c r="C56" s="35"/>
      <c r="D56" s="35"/>
      <c r="E56" s="35"/>
      <c r="F56" s="36"/>
      <c r="G56" s="36"/>
      <c r="H56" s="37"/>
    </row>
    <row r="57" spans="2:9" x14ac:dyDescent="0.2">
      <c r="B57" s="11" t="s">
        <v>28</v>
      </c>
    </row>
    <row r="58" spans="2:9" x14ac:dyDescent="0.2">
      <c r="B58" s="11" t="s">
        <v>30</v>
      </c>
    </row>
    <row r="59" spans="2:9" s="9" customFormat="1" ht="12.75" x14ac:dyDescent="0.2">
      <c r="B59" s="10" t="s">
        <v>26</v>
      </c>
      <c r="C59" s="12"/>
      <c r="D59" s="12"/>
      <c r="E59" s="12"/>
      <c r="F59" s="13"/>
      <c r="G59" s="13"/>
      <c r="H59" s="14"/>
    </row>
    <row r="60" spans="2:9" s="9" customFormat="1" ht="12.75" x14ac:dyDescent="0.2">
      <c r="B60" s="15" t="s">
        <v>33</v>
      </c>
      <c r="C60" s="16"/>
      <c r="D60" s="17"/>
      <c r="E60" s="17"/>
      <c r="F60" s="12"/>
      <c r="G60" s="12"/>
      <c r="H60" s="18"/>
    </row>
    <row r="61" spans="2:9" s="9" customFormat="1" ht="10.5" customHeight="1" x14ac:dyDescent="0.2">
      <c r="B61" s="19" t="s">
        <v>21</v>
      </c>
      <c r="C61" s="10"/>
      <c r="D61" s="10"/>
      <c r="E61" s="10"/>
      <c r="F61" s="12"/>
      <c r="G61" s="12"/>
      <c r="H61" s="18"/>
    </row>
  </sheetData>
  <mergeCells count="7">
    <mergeCell ref="B1:H1"/>
    <mergeCell ref="B2:H2"/>
    <mergeCell ref="B3:D3"/>
    <mergeCell ref="B4:H4"/>
    <mergeCell ref="B5:B6"/>
    <mergeCell ref="C5:E5"/>
    <mergeCell ref="F5:H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 (2)</vt:lpstr>
      <vt:lpstr>NON-RESIDENTIAL (2)</vt:lpstr>
      <vt:lpstr>'NON-RESIDENTIAL (2)'!Print_Area</vt:lpstr>
      <vt:lpstr>'RESIDENTIAL (2)'!Print_Area</vt:lpstr>
      <vt:lpstr>'NON-RESIDENTIAL (2)'!Print_Titles</vt:lpstr>
      <vt:lpstr>'RESIDENTIAL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PSA ISD</cp:lastModifiedBy>
  <cp:lastPrinted>2020-06-29T07:37:14Z</cp:lastPrinted>
  <dcterms:created xsi:type="dcterms:W3CDTF">2020-03-05T05:27:51Z</dcterms:created>
  <dcterms:modified xsi:type="dcterms:W3CDTF">2023-07-28T10:01:43Z</dcterms:modified>
</cp:coreProperties>
</file>