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Cpe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CperE!$A$1:$R$88</definedName>
    <definedName name="_xlnm.Print_Area">#REF!</definedName>
    <definedName name="Print_Area_MI" localSheetId="0">CperE!#REF!</definedName>
    <definedName name="PRINT_AREA_MI">#REF!</definedName>
    <definedName name="_xlnm.Print_Titles" localSheetId="0">CperE!$2:$8</definedName>
    <definedName name="_xlnm.Print_Titles">#REF!</definedName>
    <definedName name="Print_Titles_MI" localSheetId="0">CperE!$2:$7</definedName>
    <definedName name="PRINT_TITLES_MI">#REF!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R86" i="1" l="1"/>
  <c r="P86" i="1"/>
  <c r="N86" i="1"/>
  <c r="L86" i="1"/>
  <c r="J86" i="1"/>
  <c r="H86" i="1"/>
  <c r="F86" i="1"/>
  <c r="D86" i="1"/>
  <c r="B86" i="1"/>
  <c r="R85" i="1"/>
  <c r="P85" i="1"/>
  <c r="N85" i="1"/>
  <c r="L85" i="1"/>
  <c r="J85" i="1"/>
  <c r="H85" i="1"/>
  <c r="F85" i="1"/>
  <c r="D85" i="1"/>
  <c r="B85" i="1"/>
  <c r="R84" i="1"/>
  <c r="P84" i="1"/>
  <c r="N84" i="1"/>
  <c r="L84" i="1"/>
  <c r="J84" i="1"/>
  <c r="H84" i="1"/>
  <c r="F84" i="1"/>
  <c r="D84" i="1"/>
  <c r="B84" i="1"/>
  <c r="R83" i="1"/>
  <c r="P83" i="1"/>
  <c r="N83" i="1"/>
  <c r="L83" i="1"/>
  <c r="J83" i="1"/>
  <c r="H83" i="1"/>
  <c r="F83" i="1"/>
  <c r="D83" i="1"/>
  <c r="B83" i="1"/>
  <c r="R81" i="1"/>
  <c r="P81" i="1"/>
  <c r="N81" i="1"/>
  <c r="L81" i="1"/>
  <c r="J81" i="1"/>
  <c r="H81" i="1"/>
  <c r="F81" i="1"/>
  <c r="D81" i="1"/>
  <c r="B81" i="1"/>
  <c r="R80" i="1"/>
  <c r="P80" i="1"/>
  <c r="N80" i="1"/>
  <c r="L80" i="1"/>
  <c r="J80" i="1"/>
  <c r="H80" i="1"/>
  <c r="F80" i="1"/>
  <c r="D80" i="1"/>
  <c r="B80" i="1"/>
  <c r="R79" i="1"/>
  <c r="P79" i="1"/>
  <c r="N79" i="1"/>
  <c r="L79" i="1"/>
  <c r="J79" i="1"/>
  <c r="H79" i="1"/>
  <c r="F79" i="1"/>
  <c r="D79" i="1"/>
  <c r="B79" i="1"/>
  <c r="R78" i="1"/>
  <c r="P78" i="1"/>
  <c r="N78" i="1"/>
  <c r="L78" i="1"/>
  <c r="J78" i="1"/>
  <c r="H78" i="1"/>
  <c r="F78" i="1"/>
  <c r="D78" i="1"/>
  <c r="B78" i="1"/>
  <c r="R75" i="1"/>
  <c r="P75" i="1"/>
  <c r="N75" i="1"/>
  <c r="L75" i="1"/>
  <c r="J75" i="1"/>
  <c r="H75" i="1"/>
  <c r="F75" i="1"/>
  <c r="D75" i="1"/>
  <c r="B75" i="1"/>
  <c r="R74" i="1"/>
  <c r="P74" i="1"/>
  <c r="N74" i="1"/>
  <c r="L74" i="1"/>
  <c r="J74" i="1"/>
  <c r="H74" i="1"/>
  <c r="F74" i="1"/>
  <c r="D74" i="1"/>
  <c r="B74" i="1"/>
  <c r="R73" i="1"/>
  <c r="P73" i="1"/>
  <c r="N73" i="1"/>
  <c r="L73" i="1"/>
  <c r="J73" i="1"/>
  <c r="H73" i="1"/>
  <c r="F73" i="1"/>
  <c r="D73" i="1"/>
  <c r="B73" i="1"/>
  <c r="R72" i="1"/>
  <c r="P72" i="1"/>
  <c r="N72" i="1"/>
  <c r="L72" i="1"/>
  <c r="J72" i="1"/>
  <c r="H72" i="1"/>
  <c r="F72" i="1"/>
  <c r="D72" i="1"/>
  <c r="B72" i="1"/>
  <c r="R70" i="1"/>
  <c r="P70" i="1"/>
  <c r="N70" i="1"/>
  <c r="L70" i="1"/>
  <c r="J70" i="1"/>
  <c r="H70" i="1"/>
  <c r="F70" i="1"/>
  <c r="D70" i="1"/>
  <c r="B70" i="1"/>
  <c r="R69" i="1"/>
  <c r="P69" i="1"/>
  <c r="N69" i="1"/>
  <c r="L69" i="1"/>
  <c r="J69" i="1"/>
  <c r="H69" i="1"/>
  <c r="F69" i="1"/>
  <c r="D69" i="1"/>
  <c r="B69" i="1"/>
  <c r="R68" i="1"/>
  <c r="P68" i="1"/>
  <c r="N68" i="1"/>
  <c r="L68" i="1"/>
  <c r="J68" i="1"/>
  <c r="H68" i="1"/>
  <c r="F68" i="1"/>
  <c r="D68" i="1"/>
  <c r="B68" i="1"/>
  <c r="R67" i="1"/>
  <c r="P67" i="1"/>
  <c r="N67" i="1"/>
  <c r="L67" i="1"/>
  <c r="J67" i="1"/>
  <c r="H67" i="1"/>
  <c r="F67" i="1"/>
  <c r="D67" i="1"/>
  <c r="B67" i="1"/>
  <c r="R65" i="1"/>
  <c r="P65" i="1"/>
  <c r="N65" i="1"/>
  <c r="L65" i="1"/>
  <c r="J65" i="1"/>
  <c r="H65" i="1"/>
  <c r="F65" i="1"/>
  <c r="D65" i="1"/>
  <c r="B65" i="1"/>
  <c r="R64" i="1"/>
  <c r="P64" i="1"/>
  <c r="N64" i="1"/>
  <c r="L64" i="1"/>
  <c r="J64" i="1"/>
  <c r="H64" i="1"/>
  <c r="F64" i="1"/>
  <c r="D64" i="1"/>
  <c r="B64" i="1"/>
  <c r="R63" i="1"/>
  <c r="P63" i="1"/>
  <c r="N63" i="1"/>
  <c r="L63" i="1"/>
  <c r="J63" i="1"/>
  <c r="H63" i="1"/>
  <c r="F63" i="1"/>
  <c r="D63" i="1"/>
  <c r="B63" i="1"/>
  <c r="R62" i="1"/>
  <c r="P62" i="1"/>
  <c r="N62" i="1"/>
  <c r="L62" i="1"/>
  <c r="J62" i="1"/>
  <c r="H62" i="1"/>
  <c r="F62" i="1"/>
  <c r="D62" i="1"/>
  <c r="B62" i="1"/>
  <c r="R60" i="1"/>
  <c r="P60" i="1"/>
  <c r="N60" i="1"/>
  <c r="L60" i="1"/>
  <c r="K60" i="1"/>
  <c r="J60" i="1"/>
  <c r="H60" i="1"/>
  <c r="F60" i="1"/>
  <c r="D60" i="1"/>
  <c r="B60" i="1"/>
  <c r="R59" i="1"/>
  <c r="P59" i="1"/>
  <c r="N59" i="1"/>
  <c r="L59" i="1"/>
  <c r="K59" i="1"/>
  <c r="J59" i="1"/>
  <c r="H59" i="1"/>
  <c r="F59" i="1"/>
  <c r="D59" i="1"/>
  <c r="B59" i="1"/>
  <c r="R58" i="1"/>
  <c r="P58" i="1"/>
  <c r="N58" i="1"/>
  <c r="L58" i="1"/>
  <c r="K58" i="1"/>
  <c r="J58" i="1"/>
  <c r="H58" i="1"/>
  <c r="F58" i="1"/>
  <c r="D58" i="1"/>
  <c r="B58" i="1"/>
  <c r="R57" i="1"/>
  <c r="P57" i="1"/>
  <c r="N57" i="1"/>
  <c r="L57" i="1"/>
  <c r="K57" i="1"/>
  <c r="J57" i="1"/>
  <c r="H57" i="1"/>
  <c r="F57" i="1"/>
  <c r="D57" i="1"/>
  <c r="B57" i="1"/>
  <c r="R55" i="1"/>
  <c r="P55" i="1"/>
  <c r="N55" i="1"/>
  <c r="L55" i="1"/>
  <c r="J55" i="1"/>
  <c r="H55" i="1"/>
  <c r="F55" i="1"/>
  <c r="D55" i="1"/>
  <c r="B55" i="1"/>
  <c r="R54" i="1"/>
  <c r="P54" i="1"/>
  <c r="N54" i="1"/>
  <c r="L54" i="1"/>
  <c r="J54" i="1"/>
  <c r="H54" i="1"/>
  <c r="F54" i="1"/>
  <c r="D54" i="1"/>
  <c r="B54" i="1"/>
  <c r="R53" i="1"/>
  <c r="P53" i="1"/>
  <c r="N53" i="1"/>
  <c r="L53" i="1"/>
  <c r="J53" i="1"/>
  <c r="H53" i="1"/>
  <c r="F53" i="1"/>
  <c r="D53" i="1"/>
  <c r="B53" i="1"/>
  <c r="R52" i="1"/>
  <c r="P52" i="1"/>
  <c r="N52" i="1"/>
  <c r="L52" i="1"/>
  <c r="J52" i="1"/>
  <c r="H52" i="1"/>
  <c r="F52" i="1"/>
  <c r="D52" i="1"/>
  <c r="B52" i="1"/>
</calcChain>
</file>

<file path=xl/sharedStrings.xml><?xml version="1.0" encoding="utf-8"?>
<sst xmlns="http://schemas.openxmlformats.org/spreadsheetml/2006/main" count="77" uniqueCount="21">
  <si>
    <t>Table 1.3.1</t>
  </si>
  <si>
    <t>QUARTERLY INDICES ON COMPENSATION PER EMPLOYEE</t>
  </si>
  <si>
    <t>AT CURRENT PRICES</t>
  </si>
  <si>
    <t>(1978=100)</t>
  </si>
  <si>
    <t>YEAR/ QUARTER</t>
  </si>
  <si>
    <t>TOTAL</t>
  </si>
  <si>
    <t>MINING &amp; QUARRYING</t>
  </si>
  <si>
    <t>MANUFACTURING</t>
  </si>
  <si>
    <t>ELECTRICITY &amp; WATER</t>
  </si>
  <si>
    <t>TRADE</t>
  </si>
  <si>
    <t>TRANSPORTATION &amp; COMMUNICATION</t>
  </si>
  <si>
    <t xml:space="preserve"> FINANCE</t>
  </si>
  <si>
    <t xml:space="preserve"> REAL ESTATE</t>
  </si>
  <si>
    <t>PRIVATE SERVICES</t>
  </si>
  <si>
    <t>Q1</t>
  </si>
  <si>
    <t>Q2</t>
  </si>
  <si>
    <t>Q3</t>
  </si>
  <si>
    <t>Q4</t>
  </si>
  <si>
    <t>1998, Ave.</t>
  </si>
  <si>
    <t>1999, Ave.</t>
  </si>
  <si>
    <t>2000,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</si>
</sst>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_);\(0.00\)"/>
    <numFmt numFmtId="167" formatCode="General_)"/>
    <numFmt numFmtId="168" formatCode="0.0_)"/>
  </numFmts>
  <fonts count="3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Courier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2"/>
      <name val="Courier"/>
    </font>
    <font>
      <sz val="8"/>
      <name val="Courier"/>
    </font>
    <font>
      <b/>
      <sz val="8.5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ourier"/>
    </font>
    <font>
      <sz val="8.5"/>
      <color indexed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sz val="8.5"/>
      <color indexed="8"/>
      <name val="Courier"/>
    </font>
    <font>
      <sz val="8.5"/>
      <name val="Arial"/>
      <family val="2"/>
    </font>
    <font>
      <sz val="8.5"/>
      <name val="Courier"/>
    </font>
    <font>
      <b/>
      <sz val="8.5"/>
      <color indexed="8"/>
      <name val="Courier"/>
    </font>
    <font>
      <b/>
      <sz val="8.5"/>
      <name val="Arial"/>
      <family val="2"/>
    </font>
    <font>
      <b/>
      <sz val="8.5"/>
      <name val="Courier"/>
    </font>
    <font>
      <vertAlign val="superscript"/>
      <sz val="8"/>
      <name val="Arial"/>
      <family val="2"/>
    </font>
    <font>
      <sz val="6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8"/>
      <name val="Courier"/>
    </font>
    <font>
      <sz val="11"/>
      <name val="Courier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1" fontId="2" fillId="2" borderId="0" xfId="1" applyNumberFormat="1" applyFont="1" applyFill="1"/>
    <xf numFmtId="1" fontId="1" fillId="2" borderId="0" xfId="1" applyNumberFormat="1" applyFill="1"/>
    <xf numFmtId="1" fontId="3" fillId="2" borderId="0" xfId="1" applyNumberFormat="1" applyFont="1" applyFill="1" applyAlignment="1" applyProtection="1">
      <alignment horizontal="left"/>
      <protection locked="0"/>
    </xf>
    <xf numFmtId="1" fontId="4" fillId="2" borderId="0" xfId="1" applyNumberFormat="1" applyFont="1" applyFill="1" applyProtection="1">
      <protection locked="0"/>
    </xf>
    <xf numFmtId="1" fontId="5" fillId="2" borderId="0" xfId="1" applyNumberFormat="1" applyFont="1" applyFill="1" applyProtection="1">
      <protection locked="0"/>
    </xf>
    <xf numFmtId="1" fontId="5" fillId="2" borderId="0" xfId="1" applyNumberFormat="1" applyFont="1" applyFill="1" applyAlignment="1" applyProtection="1">
      <alignment horizontal="left"/>
    </xf>
    <xf numFmtId="1" fontId="5" fillId="2" borderId="0" xfId="1" applyNumberFormat="1" applyFont="1" applyFill="1"/>
    <xf numFmtId="1" fontId="1" fillId="2" borderId="0" xfId="1" applyNumberFormat="1" applyFill="1" applyProtection="1"/>
    <xf numFmtId="1" fontId="5" fillId="2" borderId="0" xfId="1" applyNumberFormat="1" applyFont="1" applyFill="1" applyAlignment="1" applyProtection="1">
      <alignment horizontal="left"/>
      <protection locked="0"/>
    </xf>
    <xf numFmtId="1" fontId="6" fillId="2" borderId="0" xfId="1" applyNumberFormat="1" applyFont="1" applyFill="1" applyProtection="1">
      <protection locked="0"/>
    </xf>
    <xf numFmtId="1" fontId="3" fillId="2" borderId="0" xfId="1" quotePrefix="1" applyNumberFormat="1" applyFont="1" applyFill="1" applyBorder="1" applyAlignment="1" applyProtection="1">
      <alignment horizontal="left"/>
      <protection locked="0"/>
    </xf>
    <xf numFmtId="1" fontId="4" fillId="2" borderId="0" xfId="1" applyNumberFormat="1" applyFont="1" applyFill="1" applyBorder="1" applyProtection="1">
      <protection locked="0"/>
    </xf>
    <xf numFmtId="164" fontId="3" fillId="2" borderId="0" xfId="1" quotePrefix="1" applyNumberFormat="1" applyFont="1" applyFill="1" applyBorder="1" applyAlignment="1" applyProtection="1">
      <alignment horizontal="left"/>
      <protection locked="0"/>
    </xf>
    <xf numFmtId="164" fontId="4" fillId="2" borderId="0" xfId="1" applyNumberFormat="1" applyFont="1" applyFill="1" applyBorder="1" applyProtection="1">
      <protection locked="0"/>
    </xf>
    <xf numFmtId="164" fontId="5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left"/>
    </xf>
    <xf numFmtId="164" fontId="5" fillId="2" borderId="0" xfId="1" applyNumberFormat="1" applyFont="1" applyFill="1"/>
    <xf numFmtId="164" fontId="5" fillId="2" borderId="0" xfId="1" applyNumberFormat="1" applyFont="1" applyFill="1" applyAlignment="1" applyProtection="1">
      <alignment horizontal="left"/>
      <protection locked="0"/>
    </xf>
    <xf numFmtId="164" fontId="6" fillId="2" borderId="0" xfId="1" applyNumberFormat="1" applyFont="1" applyFill="1" applyProtection="1">
      <protection locked="0"/>
    </xf>
    <xf numFmtId="164" fontId="1" fillId="2" borderId="0" xfId="1" applyNumberFormat="1" applyFill="1"/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0" xfId="1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164" fontId="5" fillId="2" borderId="0" xfId="1" applyNumberFormat="1" applyFont="1" applyFill="1" applyAlignment="1" applyProtection="1">
      <alignment horizontal="center"/>
      <protection locked="0"/>
    </xf>
    <xf numFmtId="164" fontId="5" fillId="2" borderId="7" xfId="1" applyNumberFormat="1" applyFont="1" applyFill="1" applyBorder="1" applyProtection="1">
      <protection locked="0"/>
    </xf>
    <xf numFmtId="164" fontId="5" fillId="2" borderId="0" xfId="1" applyNumberFormat="1" applyFont="1" applyFill="1" applyBorder="1" applyProtection="1">
      <protection locked="0"/>
    </xf>
    <xf numFmtId="165" fontId="5" fillId="2" borderId="0" xfId="1" applyNumberFormat="1" applyFont="1" applyFill="1" applyBorder="1" applyProtection="1">
      <protection locked="0"/>
    </xf>
    <xf numFmtId="165" fontId="5" fillId="2" borderId="0" xfId="1" applyNumberFormat="1" applyFont="1" applyFill="1" applyBorder="1"/>
    <xf numFmtId="165" fontId="5" fillId="2" borderId="8" xfId="1" applyNumberFormat="1" applyFont="1" applyFill="1" applyBorder="1" applyProtection="1"/>
    <xf numFmtId="164" fontId="5" fillId="2" borderId="0" xfId="1" applyNumberFormat="1" applyFont="1" applyFill="1" applyProtection="1"/>
    <xf numFmtId="164" fontId="5" fillId="2" borderId="0" xfId="1" applyNumberFormat="1" applyFont="1" applyFill="1" applyAlignment="1" applyProtection="1">
      <alignment horizontal="fill"/>
    </xf>
    <xf numFmtId="164" fontId="9" fillId="2" borderId="0" xfId="1" applyNumberFormat="1" applyFont="1" applyFill="1" applyProtection="1">
      <protection locked="0"/>
    </xf>
    <xf numFmtId="164" fontId="10" fillId="2" borderId="0" xfId="1" applyNumberFormat="1" applyFont="1" applyFill="1"/>
    <xf numFmtId="1" fontId="11" fillId="2" borderId="9" xfId="1" applyNumberFormat="1" applyFont="1" applyFill="1" applyBorder="1" applyAlignment="1" applyProtection="1">
      <alignment horizontal="center"/>
    </xf>
    <xf numFmtId="164" fontId="11" fillId="2" borderId="10" xfId="1" applyNumberFormat="1" applyFont="1" applyFill="1" applyBorder="1" applyProtection="1">
      <protection locked="0"/>
    </xf>
    <xf numFmtId="164" fontId="12" fillId="2" borderId="11" xfId="1" applyNumberFormat="1" applyFont="1" applyFill="1" applyBorder="1" applyAlignment="1" applyProtection="1">
      <alignment horizontal="left"/>
    </xf>
    <xf numFmtId="164" fontId="11" fillId="2" borderId="10" xfId="1" applyNumberFormat="1" applyFont="1" applyFill="1" applyBorder="1" applyProtection="1"/>
    <xf numFmtId="164" fontId="12" fillId="2" borderId="12" xfId="1" applyNumberFormat="1" applyFont="1" applyFill="1" applyBorder="1" applyAlignment="1" applyProtection="1">
      <alignment horizontal="left"/>
    </xf>
    <xf numFmtId="164" fontId="11" fillId="2" borderId="11" xfId="1" applyNumberFormat="1" applyFont="1" applyFill="1" applyBorder="1" applyProtection="1"/>
    <xf numFmtId="164" fontId="11" fillId="2" borderId="12" xfId="1" applyNumberFormat="1" applyFont="1" applyFill="1" applyBorder="1" applyProtection="1"/>
    <xf numFmtId="164" fontId="11" fillId="2" borderId="13" xfId="1" applyNumberFormat="1" applyFont="1" applyFill="1" applyBorder="1" applyProtection="1"/>
    <xf numFmtId="164" fontId="13" fillId="2" borderId="0" xfId="1" applyNumberFormat="1" applyFont="1" applyFill="1" applyBorder="1" applyProtection="1"/>
    <xf numFmtId="164" fontId="14" fillId="2" borderId="0" xfId="1" applyNumberFormat="1" applyFont="1" applyFill="1" applyProtection="1"/>
    <xf numFmtId="164" fontId="14" fillId="2" borderId="0" xfId="1" applyNumberFormat="1" applyFont="1" applyFill="1"/>
    <xf numFmtId="164" fontId="5" fillId="2" borderId="0" xfId="1" quotePrefix="1" applyNumberFormat="1" applyFont="1" applyFill="1" applyAlignment="1" applyProtection="1">
      <alignment horizontal="left"/>
      <protection locked="0"/>
    </xf>
    <xf numFmtId="164" fontId="15" fillId="2" borderId="7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164" fontId="12" fillId="2" borderId="0" xfId="1" applyNumberFormat="1" applyFont="1" applyFill="1" applyBorder="1" applyAlignment="1" applyProtection="1">
      <alignment horizontal="left"/>
    </xf>
    <xf numFmtId="164" fontId="15" fillId="2" borderId="0" xfId="1" applyNumberFormat="1" applyFont="1" applyFill="1" applyBorder="1" applyProtection="1"/>
    <xf numFmtId="164" fontId="12" fillId="2" borderId="0" xfId="1" applyNumberFormat="1" applyFont="1" applyFill="1" applyBorder="1" applyProtection="1"/>
    <xf numFmtId="164" fontId="15" fillId="2" borderId="14" xfId="1" applyNumberFormat="1" applyFont="1" applyFill="1" applyBorder="1" applyProtection="1"/>
    <xf numFmtId="164" fontId="15" fillId="2" borderId="8" xfId="1" applyNumberFormat="1" applyFont="1" applyFill="1" applyBorder="1" applyProtection="1"/>
    <xf numFmtId="164" fontId="15" fillId="2" borderId="0" xfId="1" applyNumberFormat="1" applyFont="1" applyFill="1" applyProtection="1"/>
    <xf numFmtId="164" fontId="5" fillId="2" borderId="0" xfId="1" applyNumberFormat="1" applyFont="1" applyFill="1" applyBorder="1" applyProtection="1"/>
    <xf numFmtId="164" fontId="16" fillId="2" borderId="0" xfId="1" applyNumberFormat="1" applyFont="1" applyFill="1" applyProtection="1">
      <protection locked="0"/>
    </xf>
    <xf numFmtId="164" fontId="16" fillId="2" borderId="0" xfId="1" applyNumberFormat="1" applyFont="1" applyFill="1"/>
    <xf numFmtId="164" fontId="17" fillId="2" borderId="0" xfId="1" applyNumberFormat="1" applyFont="1" applyFill="1" applyBorder="1" applyProtection="1"/>
    <xf numFmtId="164" fontId="18" fillId="2" borderId="11" xfId="1" applyNumberFormat="1" applyFont="1" applyFill="1" applyBorder="1" applyAlignment="1" applyProtection="1">
      <alignment horizontal="left"/>
    </xf>
    <xf numFmtId="164" fontId="19" fillId="2" borderId="11" xfId="1" applyNumberFormat="1" applyFont="1" applyFill="1" applyBorder="1" applyAlignment="1" applyProtection="1">
      <alignment horizontal="left"/>
    </xf>
    <xf numFmtId="164" fontId="20" fillId="2" borderId="12" xfId="1" applyNumberFormat="1" applyFont="1" applyFill="1" applyBorder="1" applyAlignment="1" applyProtection="1">
      <alignment horizontal="left"/>
    </xf>
    <xf numFmtId="164" fontId="21" fillId="2" borderId="0" xfId="1" applyNumberFormat="1" applyFont="1" applyFill="1" applyProtection="1"/>
    <xf numFmtId="164" fontId="21" fillId="2" borderId="0" xfId="1" applyNumberFormat="1" applyFont="1" applyFill="1"/>
    <xf numFmtId="164" fontId="15" fillId="2" borderId="0" xfId="1" applyNumberFormat="1" applyFont="1" applyFill="1" applyAlignment="1" applyProtection="1">
      <alignment horizontal="left"/>
      <protection locked="0"/>
    </xf>
    <xf numFmtId="164" fontId="22" fillId="2" borderId="0" xfId="1" applyNumberFormat="1" applyFont="1" applyFill="1"/>
    <xf numFmtId="164" fontId="23" fillId="2" borderId="0" xfId="1" applyNumberFormat="1" applyFont="1" applyFill="1"/>
    <xf numFmtId="164" fontId="19" fillId="2" borderId="0" xfId="1" applyNumberFormat="1" applyFont="1" applyFill="1" applyBorder="1" applyAlignment="1" applyProtection="1">
      <alignment horizontal="center"/>
      <protection locked="0"/>
    </xf>
    <xf numFmtId="164" fontId="19" fillId="2" borderId="0" xfId="1" applyNumberFormat="1" applyFont="1" applyFill="1" applyBorder="1" applyAlignment="1" applyProtection="1">
      <alignment horizontal="center"/>
    </xf>
    <xf numFmtId="164" fontId="19" fillId="2" borderId="0" xfId="1" applyNumberFormat="1" applyFont="1" applyFill="1" applyBorder="1" applyProtection="1">
      <protection locked="0"/>
    </xf>
    <xf numFmtId="164" fontId="19" fillId="2" borderId="0" xfId="1" applyNumberFormat="1" applyFont="1" applyFill="1" applyBorder="1" applyProtection="1"/>
    <xf numFmtId="1" fontId="11" fillId="2" borderId="9" xfId="1" quotePrefix="1" applyNumberFormat="1" applyFont="1" applyFill="1" applyBorder="1" applyAlignment="1" applyProtection="1">
      <alignment horizontal="center"/>
    </xf>
    <xf numFmtId="164" fontId="20" fillId="2" borderId="11" xfId="1" applyNumberFormat="1" applyFont="1" applyFill="1" applyBorder="1" applyAlignment="1" applyProtection="1">
      <alignment horizontal="left"/>
    </xf>
    <xf numFmtId="1" fontId="11" fillId="2" borderId="15" xfId="1" applyNumberFormat="1" applyFont="1" applyFill="1" applyBorder="1" applyAlignment="1" applyProtection="1">
      <alignment horizontal="center"/>
    </xf>
    <xf numFmtId="164" fontId="11" fillId="2" borderId="16" xfId="1" applyNumberFormat="1" applyFont="1" applyFill="1" applyBorder="1" applyProtection="1">
      <protection locked="0"/>
    </xf>
    <xf numFmtId="164" fontId="18" fillId="2" borderId="16" xfId="1" applyNumberFormat="1" applyFont="1" applyFill="1" applyBorder="1" applyAlignment="1" applyProtection="1">
      <alignment horizontal="left"/>
    </xf>
    <xf numFmtId="164" fontId="20" fillId="2" borderId="16" xfId="1" applyNumberFormat="1" applyFont="1" applyFill="1" applyBorder="1" applyAlignment="1" applyProtection="1">
      <alignment horizontal="left"/>
    </xf>
    <xf numFmtId="164" fontId="11" fillId="2" borderId="16" xfId="1" applyNumberFormat="1" applyFont="1" applyFill="1" applyBorder="1" applyProtection="1"/>
    <xf numFmtId="164" fontId="11" fillId="2" borderId="17" xfId="1" applyNumberFormat="1" applyFont="1" applyFill="1" applyBorder="1" applyProtection="1"/>
    <xf numFmtId="164" fontId="11" fillId="2" borderId="0" xfId="1" applyNumberFormat="1" applyFont="1" applyFill="1" applyProtection="1"/>
    <xf numFmtId="164" fontId="24" fillId="2" borderId="0" xfId="1" applyNumberFormat="1" applyFont="1" applyFill="1" applyProtection="1"/>
    <xf numFmtId="164" fontId="24" fillId="2" borderId="0" xfId="1" applyNumberFormat="1" applyFont="1" applyFill="1"/>
    <xf numFmtId="164" fontId="11" fillId="2" borderId="0" xfId="1" applyNumberFormat="1" applyFont="1" applyFill="1" applyAlignment="1" applyProtection="1">
      <alignment horizontal="left"/>
      <protection locked="0"/>
    </xf>
    <xf numFmtId="164" fontId="25" fillId="2" borderId="0" xfId="1" applyNumberFormat="1" applyFont="1" applyFill="1"/>
    <xf numFmtId="164" fontId="26" fillId="2" borderId="0" xfId="1" applyNumberFormat="1" applyFont="1" applyFill="1"/>
    <xf numFmtId="164" fontId="15" fillId="2" borderId="8" xfId="1" applyNumberFormat="1" applyFont="1" applyFill="1" applyBorder="1" applyProtection="1">
      <protection locked="0"/>
    </xf>
    <xf numFmtId="164" fontId="19" fillId="2" borderId="0" xfId="1" applyNumberFormat="1" applyFont="1" applyFill="1" applyProtection="1"/>
    <xf numFmtId="164" fontId="20" fillId="2" borderId="0" xfId="1" applyNumberFormat="1" applyFont="1" applyFill="1" applyBorder="1" applyProtection="1">
      <protection locked="0"/>
    </xf>
    <xf numFmtId="164" fontId="15" fillId="2" borderId="7" xfId="1" quotePrefix="1" applyNumberFormat="1" applyFont="1" applyFill="1" applyBorder="1" applyAlignment="1" applyProtection="1">
      <alignment horizontal="center"/>
      <protection locked="0"/>
    </xf>
    <xf numFmtId="164" fontId="27" fillId="2" borderId="0" xfId="1" applyNumberFormat="1" applyFont="1" applyFill="1" applyBorder="1" applyAlignment="1" applyProtection="1">
      <alignment horizontal="center"/>
    </xf>
    <xf numFmtId="166" fontId="28" fillId="2" borderId="0" xfId="1" applyNumberFormat="1" applyFont="1" applyFill="1" applyBorder="1" applyAlignment="1" applyProtection="1">
      <alignment vertical="top"/>
    </xf>
    <xf numFmtId="166" fontId="28" fillId="2" borderId="18" xfId="1" applyNumberFormat="1" applyFont="1" applyFill="1" applyBorder="1" applyAlignment="1" applyProtection="1">
      <alignment vertical="top"/>
    </xf>
    <xf numFmtId="164" fontId="29" fillId="2" borderId="0" xfId="1" applyNumberFormat="1" applyFont="1" applyFill="1" applyBorder="1" applyProtection="1">
      <protection locked="0"/>
    </xf>
    <xf numFmtId="164" fontId="29" fillId="2" borderId="18" xfId="1" applyNumberFormat="1" applyFont="1" applyFill="1" applyBorder="1" applyProtection="1">
      <protection locked="0"/>
    </xf>
    <xf numFmtId="164" fontId="7" fillId="2" borderId="19" xfId="1" applyNumberFormat="1" applyFont="1" applyFill="1" applyBorder="1" applyAlignment="1">
      <alignment horizontal="left"/>
    </xf>
    <xf numFmtId="164" fontId="15" fillId="2" borderId="18" xfId="1" applyNumberFormat="1" applyFont="1" applyFill="1" applyBorder="1" applyProtection="1">
      <protection locked="0"/>
    </xf>
    <xf numFmtId="164" fontId="21" fillId="2" borderId="18" xfId="1" applyNumberFormat="1" applyFont="1" applyFill="1" applyBorder="1"/>
    <xf numFmtId="164" fontId="21" fillId="2" borderId="18" xfId="1" applyNumberFormat="1" applyFont="1" applyFill="1" applyBorder="1" applyProtection="1"/>
    <xf numFmtId="164" fontId="21" fillId="2" borderId="20" xfId="1" applyNumberFormat="1" applyFont="1" applyFill="1" applyBorder="1" applyProtection="1"/>
    <xf numFmtId="164" fontId="15" fillId="2" borderId="0" xfId="1" applyNumberFormat="1" applyFont="1" applyFill="1" applyBorder="1" applyAlignment="1" applyProtection="1">
      <alignment horizontal="right"/>
    </xf>
    <xf numFmtId="165" fontId="21" fillId="2" borderId="0" xfId="1" applyNumberFormat="1" applyFont="1" applyFill="1"/>
    <xf numFmtId="164" fontId="15" fillId="2" borderId="0" xfId="1" applyNumberFormat="1" applyFont="1" applyFill="1"/>
    <xf numFmtId="164" fontId="30" fillId="2" borderId="0" xfId="1" applyNumberFormat="1" applyFont="1" applyFill="1"/>
    <xf numFmtId="164" fontId="30" fillId="2" borderId="0" xfId="1" applyNumberFormat="1" applyFont="1" applyFill="1" applyProtection="1"/>
    <xf numFmtId="164" fontId="31" fillId="2" borderId="0" xfId="1" applyNumberFormat="1" applyFont="1" applyFill="1"/>
    <xf numFmtId="164" fontId="31" fillId="2" borderId="0" xfId="1" applyNumberFormat="1" applyFont="1" applyFill="1" applyProtection="1"/>
    <xf numFmtId="164" fontId="1" fillId="2" borderId="0" xfId="1" applyNumberFormat="1" applyFill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2_11/QEI%20Q2%20Summary%20Tables%20for%20NSI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TRDTCS_Q3_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FIN_Q3_09_re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PRSERV_Q3_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FG_EMPQ4_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EGW_Q4_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TRDTCS_Q4_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FIN_Q4_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PRSERV-Q4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Q_Q4_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FG_EMPQ4_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EGW_Q4_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TRDTCS_Q4_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FIN_Q4_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PRSERV_Q4_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FG_EMPQ3_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EGW_Q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>
        <row r="51">
          <cell r="B51">
            <v>171.35377904099536</v>
          </cell>
          <cell r="D51">
            <v>19.837651810831787</v>
          </cell>
          <cell r="F51">
            <v>220.62912211803402</v>
          </cell>
          <cell r="H51">
            <v>156.36423968608256</v>
          </cell>
          <cell r="J51">
            <v>122.58708418166671</v>
          </cell>
          <cell r="L51">
            <v>84.982838122133231</v>
          </cell>
          <cell r="N51">
            <v>151.55492809578573</v>
          </cell>
          <cell r="P51">
            <v>50.230503834882889</v>
          </cell>
          <cell r="R51">
            <v>141.48981035565978</v>
          </cell>
        </row>
        <row r="52">
          <cell r="B52">
            <v>213.64033845249725</v>
          </cell>
          <cell r="D52">
            <v>15.678019999999993</v>
          </cell>
          <cell r="F52">
            <v>303.62164002402733</v>
          </cell>
          <cell r="H52">
            <v>128.82416081379267</v>
          </cell>
          <cell r="J52">
            <v>124.59664204935648</v>
          </cell>
          <cell r="L52">
            <v>86.462223693875089</v>
          </cell>
          <cell r="N52">
            <v>152.21965952962765</v>
          </cell>
          <cell r="P52">
            <v>51.385805423085195</v>
          </cell>
          <cell r="R52">
            <v>140.69633533957301</v>
          </cell>
        </row>
        <row r="53">
          <cell r="B53">
            <v>172.61541216329303</v>
          </cell>
          <cell r="D53">
            <v>29.188020000000002</v>
          </cell>
          <cell r="F53">
            <v>222.03097479494997</v>
          </cell>
          <cell r="H53">
            <v>141.73216763390326</v>
          </cell>
          <cell r="J53">
            <v>126.66637480390884</v>
          </cell>
          <cell r="L53">
            <v>85.64234519076021</v>
          </cell>
          <cell r="N53">
            <v>150.27009915492721</v>
          </cell>
          <cell r="P53">
            <v>53.767711776951366</v>
          </cell>
          <cell r="R53">
            <v>141.59819061423536</v>
          </cell>
        </row>
        <row r="54">
          <cell r="B54">
            <v>157.0207656458069</v>
          </cell>
          <cell r="D54">
            <v>19.597532874139013</v>
          </cell>
          <cell r="F54">
            <v>189.92342099059303</v>
          </cell>
          <cell r="H54">
            <v>140.06886477689966</v>
          </cell>
          <cell r="J54">
            <v>131.2820988319431</v>
          </cell>
          <cell r="L54">
            <v>85.80049287505328</v>
          </cell>
          <cell r="N54">
            <v>153.71579629301721</v>
          </cell>
          <cell r="P54">
            <v>54.305388894720878</v>
          </cell>
          <cell r="R54">
            <v>143.82931728458311</v>
          </cell>
        </row>
        <row r="56">
          <cell r="B56">
            <v>173.28684645998516</v>
          </cell>
          <cell r="D56">
            <v>20.354399660130849</v>
          </cell>
          <cell r="F56">
            <v>222.34605302553101</v>
          </cell>
          <cell r="H56">
            <v>159.87439989017821</v>
          </cell>
          <cell r="J56">
            <v>124.55758284548739</v>
          </cell>
          <cell r="L56">
            <v>85.867221967022871</v>
          </cell>
          <cell r="N56">
            <v>155.2968490914281</v>
          </cell>
          <cell r="P56">
            <v>53.958804841144683</v>
          </cell>
          <cell r="R56">
            <v>144.22987877414229</v>
          </cell>
        </row>
        <row r="57">
          <cell r="B57">
            <v>213.09203791335779</v>
          </cell>
          <cell r="D57">
            <v>18.915704474201469</v>
          </cell>
          <cell r="F57">
            <v>300.20903761249315</v>
          </cell>
          <cell r="H57">
            <v>134.11970227424641</v>
          </cell>
          <cell r="J57">
            <v>125.20619413727867</v>
          </cell>
          <cell r="L57">
            <v>86.747093397244953</v>
          </cell>
          <cell r="N57">
            <v>155.96849845359495</v>
          </cell>
          <cell r="P57">
            <v>51.498601427294524</v>
          </cell>
          <cell r="R57">
            <v>145.46049096148792</v>
          </cell>
        </row>
        <row r="58">
          <cell r="B58">
            <v>171.919653637121</v>
          </cell>
          <cell r="D58">
            <v>33.414739082990565</v>
          </cell>
          <cell r="F58">
            <v>217.67269667867342</v>
          </cell>
          <cell r="H58">
            <v>144.00273225612284</v>
          </cell>
          <cell r="J58">
            <v>126.92441339208129</v>
          </cell>
          <cell r="L58">
            <v>87.379833622118269</v>
          </cell>
          <cell r="N58">
            <v>157.33148697051502</v>
          </cell>
          <cell r="P58">
            <v>50.983615413021568</v>
          </cell>
          <cell r="R58">
            <v>147.61575134293182</v>
          </cell>
        </row>
        <row r="59">
          <cell r="B59">
            <v>162.80668877717196</v>
          </cell>
          <cell r="D59">
            <v>21.060555930549405</v>
          </cell>
          <cell r="F59">
            <v>198.20217660018383</v>
          </cell>
          <cell r="H59">
            <v>142.21723158491704</v>
          </cell>
          <cell r="J59">
            <v>131.61987892981543</v>
          </cell>
          <cell r="L59">
            <v>88.210463915287022</v>
          </cell>
          <cell r="N59">
            <v>159.07413771537031</v>
          </cell>
          <cell r="P59">
            <v>51.034599028434577</v>
          </cell>
          <cell r="R59">
            <v>150.08897690104018</v>
          </cell>
        </row>
        <row r="61">
          <cell r="B61">
            <v>174.24493591445284</v>
          </cell>
          <cell r="D61">
            <v>21.382089440965576</v>
          </cell>
          <cell r="F61">
            <v>221.45190463569227</v>
          </cell>
          <cell r="H61">
            <v>159.88713731866267</v>
          </cell>
          <cell r="J61">
            <v>126.97413936243743</v>
          </cell>
          <cell r="L61">
            <v>86.744541370446086</v>
          </cell>
          <cell r="N61">
            <v>156.49559870383334</v>
          </cell>
          <cell r="P61">
            <v>54.726618170671905</v>
          </cell>
          <cell r="R61">
            <v>149.88672366416631</v>
          </cell>
        </row>
        <row r="62">
          <cell r="B62">
            <v>215.00399717097662</v>
          </cell>
          <cell r="D62">
            <v>20.366275283221665</v>
          </cell>
          <cell r="F62">
            <v>300.49139797156022</v>
          </cell>
          <cell r="H62">
            <v>132.42573856566801</v>
          </cell>
          <cell r="J62">
            <v>129.1771231720939</v>
          </cell>
          <cell r="L62">
            <v>87.545057304662294</v>
          </cell>
          <cell r="N62">
            <v>163.60912485759175</v>
          </cell>
          <cell r="P62">
            <v>56.917277040072243</v>
          </cell>
          <cell r="R62">
            <v>150.574326771297</v>
          </cell>
        </row>
        <row r="63">
          <cell r="B63">
            <v>171.2990768278126</v>
          </cell>
          <cell r="D63">
            <v>34.603286758612477</v>
          </cell>
          <cell r="F63">
            <v>215.26315926587392</v>
          </cell>
          <cell r="H63">
            <v>142.04111354821663</v>
          </cell>
          <cell r="J63">
            <v>128.86683108096059</v>
          </cell>
          <cell r="L63">
            <v>87.903866936690733</v>
          </cell>
          <cell r="N63">
            <v>158.48572675614705</v>
          </cell>
          <cell r="P63">
            <v>57.966952617612996</v>
          </cell>
          <cell r="R63">
            <v>148.98744638505156</v>
          </cell>
        </row>
        <row r="64">
          <cell r="B64">
            <v>158.63021244298969</v>
          </cell>
          <cell r="D64">
            <v>19.820712225687867</v>
          </cell>
          <cell r="F64">
            <v>188.35790710333487</v>
          </cell>
          <cell r="H64">
            <v>140.80822111695471</v>
          </cell>
          <cell r="J64">
            <v>133.29186777612165</v>
          </cell>
          <cell r="L64">
            <v>89.464807002489792</v>
          </cell>
          <cell r="N64">
            <v>173.35300832703317</v>
          </cell>
          <cell r="P64">
            <v>58.904533426477343</v>
          </cell>
          <cell r="R64">
            <v>150.4050221213862</v>
          </cell>
        </row>
        <row r="66">
          <cell r="B66">
            <v>170.49651844515029</v>
          </cell>
          <cell r="D66">
            <v>19.651140402308357</v>
          </cell>
          <cell r="F66">
            <v>211.009865899461</v>
          </cell>
          <cell r="H66">
            <v>172.22700874071685</v>
          </cell>
          <cell r="J66">
            <v>129.96212369643047</v>
          </cell>
          <cell r="L66">
            <v>90.37996740322049</v>
          </cell>
          <cell r="N66">
            <v>172.17773433691158</v>
          </cell>
          <cell r="P66">
            <v>56.208129338291243</v>
          </cell>
          <cell r="R66">
            <v>150.34160681056653</v>
          </cell>
        </row>
        <row r="67">
          <cell r="B67">
            <v>212.25425092369053</v>
          </cell>
          <cell r="D67">
            <v>16.907851178523646</v>
          </cell>
          <cell r="F67">
            <v>293.78363879921199</v>
          </cell>
          <cell r="H67">
            <v>132.26672770751435</v>
          </cell>
          <cell r="J67">
            <v>130.61274181967551</v>
          </cell>
          <cell r="L67">
            <v>90.713189457744335</v>
          </cell>
          <cell r="N67">
            <v>174.45493827139973</v>
          </cell>
          <cell r="P67">
            <v>57.716499391420051</v>
          </cell>
          <cell r="R67">
            <v>149.98624020509232</v>
          </cell>
        </row>
        <row r="68">
          <cell r="B68">
            <v>166.65713042036185</v>
          </cell>
        </row>
        <row r="69">
          <cell r="B69">
            <v>152.30729512148525</v>
          </cell>
        </row>
        <row r="71">
          <cell r="B71">
            <v>158.17609548168363</v>
          </cell>
          <cell r="D71">
            <v>19.392272852683917</v>
          </cell>
          <cell r="F71">
            <v>185.65987327930131</v>
          </cell>
          <cell r="H71">
            <v>175.05208882223221</v>
          </cell>
          <cell r="J71">
            <v>132.40701273562871</v>
          </cell>
          <cell r="L71">
            <v>91.821885022543867</v>
          </cell>
          <cell r="N71">
            <v>172.31157052032538</v>
          </cell>
          <cell r="P71">
            <v>58.119292365061703</v>
          </cell>
          <cell r="R71">
            <v>151.2592042023318</v>
          </cell>
        </row>
        <row r="72">
          <cell r="B72">
            <v>193.47292376314789</v>
          </cell>
          <cell r="D72">
            <v>11.6605018499467</v>
          </cell>
          <cell r="F72">
            <v>259.38940945600103</v>
          </cell>
          <cell r="H72">
            <v>133.97628238270801</v>
          </cell>
          <cell r="J72">
            <v>131.78479780702955</v>
          </cell>
          <cell r="L72">
            <v>93.451284687493327</v>
          </cell>
          <cell r="N72">
            <v>173.8641018000805</v>
          </cell>
          <cell r="P72">
            <v>59.219719386585822</v>
          </cell>
          <cell r="R72">
            <v>141.13971982911485</v>
          </cell>
        </row>
        <row r="73">
          <cell r="B73">
            <v>157.92471133995008</v>
          </cell>
          <cell r="D73">
            <v>24.357635786655564</v>
          </cell>
        </row>
        <row r="74">
          <cell r="B74">
            <v>147.45512171865423</v>
          </cell>
          <cell r="D74">
            <v>11.590211326593106</v>
          </cell>
        </row>
        <row r="77">
          <cell r="B77">
            <v>159.80029231445948</v>
          </cell>
          <cell r="D77">
            <v>20.121538994527526</v>
          </cell>
          <cell r="F77">
            <v>190.06530857958305</v>
          </cell>
          <cell r="H77">
            <v>177.80031965789999</v>
          </cell>
          <cell r="J77">
            <v>136.58952016426255</v>
          </cell>
          <cell r="L77">
            <v>90.835701976310446</v>
          </cell>
          <cell r="N77">
            <v>179.66561305466934</v>
          </cell>
          <cell r="P77">
            <v>60.42897797064645</v>
          </cell>
          <cell r="R77">
            <v>142.02417195005134</v>
          </cell>
        </row>
        <row r="78">
          <cell r="B78">
            <v>198.93434792891603</v>
          </cell>
          <cell r="D78">
            <v>14.871252910480965</v>
          </cell>
          <cell r="F78">
            <v>268.56029475611405</v>
          </cell>
          <cell r="H78">
            <v>136.5871398061912</v>
          </cell>
          <cell r="J78">
            <v>136.82195182197842</v>
          </cell>
          <cell r="L78">
            <v>90.709697482634468</v>
          </cell>
          <cell r="N78">
            <v>181.65154557896753</v>
          </cell>
          <cell r="P78">
            <v>61.119050961845012</v>
          </cell>
          <cell r="R78">
            <v>140.30462219795257</v>
          </cell>
        </row>
        <row r="79">
          <cell r="B79">
            <v>160.85421847769416</v>
          </cell>
          <cell r="D79">
            <v>21.317213598096235</v>
          </cell>
          <cell r="F79">
            <v>193.52213162129661</v>
          </cell>
          <cell r="H79">
            <v>143.23211297554556</v>
          </cell>
          <cell r="J79">
            <v>137.34568913482477</v>
          </cell>
          <cell r="L79">
            <v>90.760960403379499</v>
          </cell>
          <cell r="N79">
            <v>184.32924275450239</v>
          </cell>
          <cell r="P79">
            <v>60.44759300647641</v>
          </cell>
          <cell r="R79">
            <v>140.47324921218305</v>
          </cell>
        </row>
        <row r="80">
          <cell r="B80">
            <v>150.85146129977738</v>
          </cell>
          <cell r="D80">
            <v>10.707557952066578</v>
          </cell>
          <cell r="F80">
            <v>172.636102483646</v>
          </cell>
          <cell r="H80">
            <v>147.02736542312235</v>
          </cell>
          <cell r="J80">
            <v>143.09972889410176</v>
          </cell>
          <cell r="L80">
            <v>90.549879401878314</v>
          </cell>
          <cell r="N80">
            <v>184.70262241535323</v>
          </cell>
          <cell r="P80">
            <v>60.755999093244142</v>
          </cell>
          <cell r="R80">
            <v>140.86792666837155</v>
          </cell>
        </row>
        <row r="84">
          <cell r="B84">
            <v>165.73063190054657</v>
          </cell>
          <cell r="D84">
            <v>18.373774875569872</v>
          </cell>
          <cell r="F84">
            <v>200.9194971531941</v>
          </cell>
          <cell r="H84">
            <v>179.96273061126436</v>
          </cell>
          <cell r="J84">
            <v>138.17408446343592</v>
          </cell>
          <cell r="L84">
            <v>89.867845309404601</v>
          </cell>
          <cell r="N84">
            <v>185.103249685549</v>
          </cell>
          <cell r="P84">
            <v>60.45546486741685</v>
          </cell>
          <cell r="R84">
            <v>142.14221190575847</v>
          </cell>
        </row>
        <row r="85">
          <cell r="B85">
            <v>195.27658734077494</v>
          </cell>
          <cell r="D85">
            <v>12.095266978650084</v>
          </cell>
          <cell r="F85">
            <v>260.26435156500054</v>
          </cell>
          <cell r="H85">
            <v>137.96260040749024</v>
          </cell>
          <cell r="J85">
            <v>138.34457389036623</v>
          </cell>
          <cell r="L85">
            <v>90.621887128146511</v>
          </cell>
          <cell r="N85">
            <v>185.58963379032215</v>
          </cell>
          <cell r="P85">
            <v>60.696283316681253</v>
          </cell>
          <cell r="R85">
            <v>142.13159457468601</v>
          </cell>
        </row>
        <row r="86">
          <cell r="B86">
            <v>0</v>
          </cell>
        </row>
        <row r="87">
          <cell r="B87">
            <v>0</v>
          </cell>
        </row>
      </sheetData>
      <sheetData sheetId="1">
        <row r="51">
          <cell r="B51">
            <v>2572.0307434245933</v>
          </cell>
          <cell r="D51">
            <v>313.08427301781461</v>
          </cell>
          <cell r="F51">
            <v>1720.1710735658787</v>
          </cell>
          <cell r="H51">
            <v>3823.9030368993917</v>
          </cell>
          <cell r="J51">
            <v>2026.8096155411847</v>
          </cell>
          <cell r="L51">
            <v>2514.1399713413225</v>
          </cell>
          <cell r="N51">
            <v>2590.7861239989088</v>
          </cell>
          <cell r="P51">
            <v>477.93871441987704</v>
          </cell>
          <cell r="R51">
            <v>6028.9625979021857</v>
          </cell>
        </row>
        <row r="52">
          <cell r="B52">
            <v>3205.8852903083057</v>
          </cell>
          <cell r="D52">
            <v>480.88578999999999</v>
          </cell>
          <cell r="F52">
            <v>2958.8849860940581</v>
          </cell>
          <cell r="H52">
            <v>3575.4370041571983</v>
          </cell>
          <cell r="J52">
            <v>1940.4247451359047</v>
          </cell>
          <cell r="L52">
            <v>2633.7641714612632</v>
          </cell>
          <cell r="N52">
            <v>3027.9206827935432</v>
          </cell>
          <cell r="P52">
            <v>588.24696970798459</v>
          </cell>
          <cell r="R52">
            <v>6187.7317005987434</v>
          </cell>
        </row>
        <row r="53">
          <cell r="B53">
            <v>2910.249592064506</v>
          </cell>
          <cell r="D53">
            <v>887.78329000000008</v>
          </cell>
          <cell r="F53">
            <v>2234.3293282111167</v>
          </cell>
          <cell r="H53">
            <v>5020.722813883267</v>
          </cell>
          <cell r="J53">
            <v>1871.3881080612407</v>
          </cell>
          <cell r="L53">
            <v>2907.1054294821547</v>
          </cell>
          <cell r="N53">
            <v>2987.1156813986445</v>
          </cell>
          <cell r="P53">
            <v>523.56086066529576</v>
          </cell>
          <cell r="R53">
            <v>5967.7021299527705</v>
          </cell>
        </row>
        <row r="54">
          <cell r="B54">
            <v>2786.5380626357087</v>
          </cell>
          <cell r="D54">
            <v>467.12570256643642</v>
          </cell>
          <cell r="F54">
            <v>1867.7884294549958</v>
          </cell>
          <cell r="H54">
            <v>3866.8334157874738</v>
          </cell>
          <cell r="J54">
            <v>2044.9334686234558</v>
          </cell>
          <cell r="L54">
            <v>3149.5297075086946</v>
          </cell>
          <cell r="N54">
            <v>3287.222720535824</v>
          </cell>
          <cell r="P54">
            <v>602.09498976509008</v>
          </cell>
          <cell r="R54">
            <v>6340.1383330714734</v>
          </cell>
        </row>
        <row r="56">
          <cell r="B56">
            <v>2695.4188605865484</v>
          </cell>
          <cell r="D56">
            <v>323.99138457232755</v>
          </cell>
          <cell r="F56">
            <v>1809.1097813073973</v>
          </cell>
          <cell r="H56">
            <v>4113.5605001339864</v>
          </cell>
          <cell r="J56">
            <v>2049.1347134068892</v>
          </cell>
          <cell r="L56">
            <v>2938.4958995901288</v>
          </cell>
          <cell r="N56">
            <v>3087.9105383860483</v>
          </cell>
          <cell r="P56">
            <v>533.35801050737928</v>
          </cell>
          <cell r="R56">
            <v>6081.7540756321296</v>
          </cell>
        </row>
        <row r="57">
          <cell r="B57">
            <v>3434.2068532260487</v>
          </cell>
          <cell r="D57">
            <v>504.56559641416953</v>
          </cell>
          <cell r="F57">
            <v>3148.7433389374796</v>
          </cell>
          <cell r="H57">
            <v>4209.141810979916</v>
          </cell>
          <cell r="J57">
            <v>2080.9519979387223</v>
          </cell>
          <cell r="L57">
            <v>3248.803951596632</v>
          </cell>
          <cell r="N57">
            <v>3260.1668090841199</v>
          </cell>
          <cell r="P57">
            <v>615.81410768318142</v>
          </cell>
          <cell r="R57">
            <v>6230.0063906570103</v>
          </cell>
        </row>
        <row r="58">
          <cell r="B58">
            <v>3054.3374195991878</v>
          </cell>
          <cell r="D58">
            <v>1014.6395215986594</v>
          </cell>
          <cell r="F58">
            <v>2262.3841571004059</v>
          </cell>
          <cell r="H58">
            <v>5235.6521656367131</v>
          </cell>
          <cell r="J58">
            <v>2048.2425123993316</v>
          </cell>
          <cell r="L58">
            <v>3407.2596439620979</v>
          </cell>
          <cell r="N58">
            <v>3246.8025975593141</v>
          </cell>
          <cell r="P58">
            <v>560.39083799169509</v>
          </cell>
          <cell r="R58">
            <v>6129.6718441768789</v>
          </cell>
        </row>
        <row r="59">
          <cell r="B59">
            <v>2982.006841470798</v>
          </cell>
          <cell r="D59">
            <v>505.27181443873877</v>
          </cell>
          <cell r="F59">
            <v>1997.940328886958</v>
          </cell>
          <cell r="H59">
            <v>4083.4990665035057</v>
          </cell>
          <cell r="J59">
            <v>2201.5425902562461</v>
          </cell>
          <cell r="L59">
            <v>3595.7055546621746</v>
          </cell>
          <cell r="N59">
            <v>3792.70018768215</v>
          </cell>
          <cell r="P59">
            <v>627.05661431710098</v>
          </cell>
          <cell r="R59">
            <v>6593.1065776337773</v>
          </cell>
        </row>
        <row r="61">
          <cell r="B61">
            <v>2853.8479627289516</v>
          </cell>
          <cell r="D61">
            <v>359.98027478284439</v>
          </cell>
          <cell r="F61">
            <v>1865.9569855457312</v>
          </cell>
          <cell r="H61">
            <v>4300.4668510280317</v>
          </cell>
          <cell r="J61">
            <v>2146.9229747355607</v>
          </cell>
          <cell r="L61">
            <v>3411.3978970358048</v>
          </cell>
          <cell r="N61">
            <v>3580.1800948580308</v>
          </cell>
          <cell r="P61">
            <v>589.85633942889353</v>
          </cell>
          <cell r="R61">
            <v>6370.6892813662444</v>
          </cell>
        </row>
        <row r="62">
          <cell r="B62">
            <v>3577.8763377680407</v>
          </cell>
          <cell r="D62">
            <v>549.27304288672349</v>
          </cell>
          <cell r="F62">
            <v>3205.5259179556656</v>
          </cell>
          <cell r="H62">
            <v>4462.4195356582313</v>
          </cell>
          <cell r="J62">
            <v>2211.6825993354205</v>
          </cell>
          <cell r="L62">
            <v>3605.1880396297165</v>
          </cell>
          <cell r="N62">
            <v>3670.9778006304045</v>
          </cell>
          <cell r="P62">
            <v>586.70635362351834</v>
          </cell>
          <cell r="R62">
            <v>6473.4431453319585</v>
          </cell>
        </row>
        <row r="63">
          <cell r="B63">
            <v>3224.8771406409874</v>
          </cell>
          <cell r="D63">
            <v>1106.2497406617701</v>
          </cell>
          <cell r="F63">
            <v>2301.3675784146703</v>
          </cell>
          <cell r="H63">
            <v>5626.2233713456098</v>
          </cell>
          <cell r="J63">
            <v>2186.2977892594354</v>
          </cell>
          <cell r="L63">
            <v>3839.7383901743724</v>
          </cell>
          <cell r="N63">
            <v>3414.7483785014624</v>
          </cell>
          <cell r="P63">
            <v>538.25533065011257</v>
          </cell>
          <cell r="R63">
            <v>6487.2509402990399</v>
          </cell>
        </row>
        <row r="64">
          <cell r="B64">
            <v>3181.2325105144255</v>
          </cell>
          <cell r="D64">
            <v>497.44207575765785</v>
          </cell>
          <cell r="F64">
            <v>2050.4591767823722</v>
          </cell>
          <cell r="H64">
            <v>4372.5062945855152</v>
          </cell>
          <cell r="J64">
            <v>2351.0784562795689</v>
          </cell>
          <cell r="L64">
            <v>4150.1390104049715</v>
          </cell>
          <cell r="N64">
            <v>4264.2082251611337</v>
          </cell>
          <cell r="P64">
            <v>634.46640951711038</v>
          </cell>
          <cell r="R64">
            <v>7023.5783511566187</v>
          </cell>
        </row>
        <row r="67">
          <cell r="B67">
            <v>3060.2554022366839</v>
          </cell>
          <cell r="D67">
            <v>375.29220611093098</v>
          </cell>
          <cell r="F67">
            <v>1960.3916595044241</v>
          </cell>
          <cell r="H67">
            <v>4421.5470525028468</v>
          </cell>
          <cell r="J67">
            <v>2279.4924866290721</v>
          </cell>
          <cell r="L67">
            <v>3913.1608970911316</v>
          </cell>
          <cell r="N67">
            <v>3956.309448602527</v>
          </cell>
          <cell r="P67">
            <v>598.02707096066956</v>
          </cell>
          <cell r="R67">
            <v>6813.232783357078</v>
          </cell>
        </row>
        <row r="68">
          <cell r="B68">
            <v>3824.916484975095</v>
          </cell>
          <cell r="D68">
            <v>463.20425292034082</v>
          </cell>
          <cell r="F68">
            <v>3427.9496401137226</v>
          </cell>
          <cell r="H68">
            <v>4624.8871668589882</v>
          </cell>
          <cell r="J68">
            <v>2350.5400626379533</v>
          </cell>
          <cell r="L68">
            <v>3960.1779577309271</v>
          </cell>
          <cell r="N68">
            <v>4097.7755609566066</v>
          </cell>
          <cell r="P68">
            <v>709.07595393915381</v>
          </cell>
          <cell r="R68">
            <v>6901.3638901740915</v>
          </cell>
        </row>
        <row r="69">
          <cell r="B69">
            <v>3460.2921548685053</v>
          </cell>
        </row>
        <row r="70">
          <cell r="B70">
            <v>3250.5323511268953</v>
          </cell>
        </row>
        <row r="73">
          <cell r="B73">
            <v>3067.6389753703161</v>
          </cell>
          <cell r="D73">
            <v>410.96520632481764</v>
          </cell>
          <cell r="F73">
            <v>1738.695511087996</v>
          </cell>
          <cell r="H73">
            <v>4680.7272048047844</v>
          </cell>
          <cell r="J73">
            <v>2361.9149625036871</v>
          </cell>
          <cell r="L73">
            <v>4160.5418825660354</v>
          </cell>
          <cell r="N73">
            <v>3848.1234979315163</v>
          </cell>
          <cell r="P73">
            <v>654.28068908102682</v>
          </cell>
          <cell r="R73">
            <v>7204.4509157131242</v>
          </cell>
        </row>
        <row r="74">
          <cell r="B74">
            <v>3768.089791406102</v>
          </cell>
          <cell r="D74">
            <v>352.50840215606405</v>
          </cell>
          <cell r="F74">
            <v>3121.7688800224341</v>
          </cell>
          <cell r="H74">
            <v>4982.8383031311696</v>
          </cell>
          <cell r="J74">
            <v>2369.7470263977452</v>
          </cell>
          <cell r="L74">
            <v>4303.319464298389</v>
          </cell>
          <cell r="N74">
            <v>4204.4745151112365</v>
          </cell>
          <cell r="P74">
            <v>702.58541223568886</v>
          </cell>
          <cell r="R74">
            <v>7129.9543842791054</v>
          </cell>
        </row>
        <row r="75">
          <cell r="B75">
            <v>3400.9965656463783</v>
          </cell>
          <cell r="D75">
            <v>1134.1942751152492</v>
          </cell>
        </row>
        <row r="76">
          <cell r="B76">
            <v>3318.4351204530758</v>
          </cell>
          <cell r="D76">
            <v>535.95016197564314</v>
          </cell>
        </row>
        <row r="79">
          <cell r="B79">
            <v>3254.503945151399</v>
          </cell>
          <cell r="D79">
            <v>461.11659238899682</v>
          </cell>
          <cell r="F79">
            <v>1864.0389022537333</v>
          </cell>
          <cell r="H79">
            <v>5000.7527343882075</v>
          </cell>
          <cell r="J79">
            <v>2626.5728293604757</v>
          </cell>
          <cell r="L79">
            <v>4340.5576212165488</v>
          </cell>
          <cell r="N79">
            <v>3975.4263716421478</v>
          </cell>
          <cell r="P79">
            <v>674.67377342309862</v>
          </cell>
          <cell r="R79">
            <v>7513.5984645857707</v>
          </cell>
        </row>
        <row r="80">
          <cell r="B80">
            <v>4128.9886473903607</v>
          </cell>
          <cell r="D80">
            <v>487.05336857959389</v>
          </cell>
          <cell r="F80">
            <v>3535.8337556139027</v>
          </cell>
          <cell r="H80">
            <v>5248.2387153029949</v>
          </cell>
          <cell r="J80">
            <v>2662.525627987869</v>
          </cell>
          <cell r="L80">
            <v>4512.5162527705324</v>
          </cell>
          <cell r="N80">
            <v>4242.3945549084538</v>
          </cell>
          <cell r="P80">
            <v>734.04847840712955</v>
          </cell>
          <cell r="R80">
            <v>7588.7961557965555</v>
          </cell>
        </row>
        <row r="81">
          <cell r="B81">
            <v>3715.1274614015933</v>
          </cell>
          <cell r="D81">
            <v>1110.7191860154696</v>
          </cell>
          <cell r="F81">
            <v>2563.8557140038306</v>
          </cell>
          <cell r="H81">
            <v>6553.8515667626971</v>
          </cell>
          <cell r="J81">
            <v>2644.5365235336703</v>
          </cell>
          <cell r="L81">
            <v>4414.0636599739282</v>
          </cell>
          <cell r="N81">
            <v>4077.8340702783016</v>
          </cell>
          <cell r="P81">
            <v>808.72145690391187</v>
          </cell>
          <cell r="R81">
            <v>7655.1750685611378</v>
          </cell>
        </row>
        <row r="82">
          <cell r="B82">
            <v>3484.7104806097341</v>
          </cell>
          <cell r="D82">
            <v>538.2388704281276</v>
          </cell>
          <cell r="F82">
            <v>2010.3170691705793</v>
          </cell>
          <cell r="H82">
            <v>5204.8269610624584</v>
          </cell>
          <cell r="J82">
            <v>2849.5602404593947</v>
          </cell>
          <cell r="L82">
            <v>4572.8244174463089</v>
          </cell>
          <cell r="N82">
            <v>4863.7937213211426</v>
          </cell>
          <cell r="P82">
            <v>840.61931745296022</v>
          </cell>
          <cell r="R82">
            <v>8056.1178365239857</v>
          </cell>
        </row>
        <row r="84">
          <cell r="B84">
            <v>3422.1055011792587</v>
          </cell>
          <cell r="D84">
            <v>454.50887702470959</v>
          </cell>
          <cell r="F84">
            <v>1955.4635227752669</v>
          </cell>
          <cell r="H84">
            <v>5322.023213090406</v>
          </cell>
          <cell r="J84">
            <v>2763.4687593079184</v>
          </cell>
          <cell r="L84">
            <v>4456.2328659751056</v>
          </cell>
          <cell r="N84">
            <v>4321.8337466466728</v>
          </cell>
          <cell r="P84">
            <v>824.36739061158471</v>
          </cell>
          <cell r="R84">
            <v>7996.9024595075734</v>
          </cell>
        </row>
        <row r="85">
          <cell r="B85">
            <v>4259.3282231622798</v>
          </cell>
          <cell r="D85">
            <v>479.06736794690261</v>
          </cell>
          <cell r="F85">
            <v>3512.4121720380476</v>
          </cell>
          <cell r="H85">
            <v>5643.4381786896138</v>
          </cell>
          <cell r="J85">
            <v>2769.4256233054962</v>
          </cell>
          <cell r="L85">
            <v>4646.0705881454942</v>
          </cell>
          <cell r="N85">
            <v>4463.335444365076</v>
          </cell>
          <cell r="P85">
            <v>914.62370565617721</v>
          </cell>
          <cell r="R85">
            <v>8192.9413734315367</v>
          </cell>
        </row>
        <row r="86">
          <cell r="B86">
            <v>0</v>
          </cell>
        </row>
        <row r="87">
          <cell r="B8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7">
          <cell r="B77">
            <v>11322.178837035974</v>
          </cell>
          <cell r="Z77">
            <v>1793.0086878370028</v>
          </cell>
          <cell r="AA77">
            <v>4365.5058293856973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5">
          <cell r="B185">
            <v>7997.0441356030369</v>
          </cell>
          <cell r="W185">
            <v>2313.112048821617</v>
          </cell>
          <cell r="AA185">
            <v>1121.6147363267744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2">
          <cell r="B72">
            <v>3684.8903243627078</v>
          </cell>
          <cell r="AB72">
            <v>5045.1995806181867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4">
          <cell r="B74">
            <v>166.29358420620173</v>
          </cell>
          <cell r="DP74">
            <v>1123.0751919902323</v>
          </cell>
        </row>
      </sheetData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9">
          <cell r="L69">
            <v>144.02187728287467</v>
          </cell>
          <cell r="U69">
            <v>3330.0842135259763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8">
          <cell r="B78">
            <v>12735.048708114102</v>
          </cell>
          <cell r="Z78">
            <v>1923.3803836869874</v>
          </cell>
          <cell r="AA78">
            <v>5214.6868353096961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6">
          <cell r="B186">
            <v>8437.49741625553</v>
          </cell>
          <cell r="W186">
            <v>2626.3688350694079</v>
          </cell>
          <cell r="AA186">
            <v>1153.8610020178116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3">
          <cell r="B73">
            <v>3871.7144594772512</v>
          </cell>
          <cell r="AB73">
            <v>5257.6157477038641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6">
          <cell r="AL66">
            <v>29.814022039138258</v>
          </cell>
          <cell r="BL66">
            <v>4012.184902038266</v>
          </cell>
        </row>
        <row r="67">
          <cell r="BL67">
            <v>3738.3068243632856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8">
          <cell r="B68">
            <v>204.72594634873138</v>
          </cell>
          <cell r="DP68">
            <v>1201.7198588256258</v>
          </cell>
        </row>
        <row r="69">
          <cell r="DP69">
            <v>1095.4689365848822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3">
          <cell r="L63">
            <v>140.98239910516827</v>
          </cell>
          <cell r="U63">
            <v>4088.8485309668313</v>
          </cell>
        </row>
        <row r="64">
          <cell r="U64">
            <v>3090.680354111772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2">
          <cell r="B72">
            <v>10711.970771078753</v>
          </cell>
          <cell r="Z72">
            <v>1797.1473704110585</v>
          </cell>
          <cell r="AA72">
            <v>4578.594355448593</v>
          </cell>
        </row>
        <row r="73">
          <cell r="Z73">
            <v>1868.626954316316</v>
          </cell>
          <cell r="AA73">
            <v>4910.6505877638956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0">
          <cell r="B180">
            <v>7154.1595796621614</v>
          </cell>
          <cell r="W180">
            <v>2320.6235198027753</v>
          </cell>
          <cell r="AA180">
            <v>1053.0319415771087</v>
          </cell>
        </row>
        <row r="181">
          <cell r="W181">
            <v>2643.859171130945</v>
          </cell>
          <cell r="AA181">
            <v>1203.4468668033819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7">
          <cell r="B67">
            <v>3697.9355098569476</v>
          </cell>
          <cell r="AB67">
            <v>4711.9781647068139</v>
          </cell>
        </row>
        <row r="68">
          <cell r="AB68">
            <v>4906.0847424073818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3">
          <cell r="B73">
            <v>188.74851500119868</v>
          </cell>
          <cell r="DP73">
            <v>1215.2889787928582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8">
          <cell r="L68">
            <v>141.91772515337431</v>
          </cell>
          <cell r="U68">
            <v>4316.1849784763672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Z171"/>
  <sheetViews>
    <sheetView showGridLines="0" tabSelected="1" zoomScale="95" zoomScaleNormal="95" zoomScaleSheetLayoutView="100" workbookViewId="0">
      <selection activeCell="F68" sqref="F68"/>
    </sheetView>
  </sheetViews>
  <sheetFormatPr defaultColWidth="11" defaultRowHeight="12.75" x14ac:dyDescent="0.2"/>
  <cols>
    <col min="1" max="1" width="11.85546875" style="20" customWidth="1"/>
    <col min="2" max="2" width="10.42578125" style="20" customWidth="1"/>
    <col min="3" max="3" width="2" style="20" customWidth="1"/>
    <col min="4" max="4" width="10.42578125" style="20" customWidth="1"/>
    <col min="5" max="5" width="2.140625" style="20" customWidth="1"/>
    <col min="6" max="6" width="12.28515625" style="20" customWidth="1"/>
    <col min="7" max="7" width="2.140625" style="20" customWidth="1"/>
    <col min="8" max="8" width="11.42578125" style="20" customWidth="1"/>
    <col min="9" max="9" width="1.85546875" style="20" customWidth="1"/>
    <col min="10" max="10" width="8.85546875" style="20" customWidth="1"/>
    <col min="11" max="11" width="0.85546875" style="20" customWidth="1"/>
    <col min="12" max="12" width="17.140625" style="20" customWidth="1"/>
    <col min="13" max="13" width="1.140625" style="20" customWidth="1"/>
    <col min="14" max="14" width="8" style="20" customWidth="1"/>
    <col min="15" max="15" width="1.85546875" style="20" customWidth="1"/>
    <col min="16" max="16" width="10.7109375" style="20" customWidth="1"/>
    <col min="17" max="17" width="1.85546875" style="20" customWidth="1"/>
    <col min="18" max="18" width="10.5703125" style="20" customWidth="1"/>
    <col min="19" max="19" width="2.140625" style="20" customWidth="1"/>
    <col min="20" max="20" width="11.42578125" style="20" bestFit="1" customWidth="1"/>
    <col min="21" max="23" width="11" style="20"/>
    <col min="24" max="25" width="14.42578125" style="20" customWidth="1"/>
    <col min="26" max="26" width="13.28515625" style="20" customWidth="1"/>
    <col min="27" max="27" width="4.140625" style="20" customWidth="1"/>
    <col min="28" max="29" width="14.42578125" style="20" customWidth="1"/>
    <col min="30" max="30" width="13.28515625" style="20" customWidth="1"/>
    <col min="31" max="31" width="4.140625" style="20" customWidth="1"/>
    <col min="32" max="33" width="14.42578125" style="20" customWidth="1"/>
    <col min="34" max="34" width="13.28515625" style="20" customWidth="1"/>
    <col min="35" max="16384" width="11" style="20"/>
  </cols>
  <sheetData>
    <row r="1" spans="1:78" s="2" customFormat="1" x14ac:dyDescent="0.2">
      <c r="A1" s="1" t="s">
        <v>0</v>
      </c>
    </row>
    <row r="2" spans="1:78" s="2" customForma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7"/>
      <c r="W2" s="7"/>
      <c r="X2" s="7"/>
      <c r="Y2" s="7"/>
      <c r="Z2" s="7"/>
      <c r="AA2" s="7"/>
      <c r="AB2" s="6"/>
      <c r="AC2" s="7"/>
      <c r="AD2" s="7"/>
      <c r="AE2" s="7"/>
      <c r="AF2" s="6"/>
      <c r="AG2" s="7"/>
      <c r="AH2" s="7"/>
      <c r="AI2" s="7"/>
      <c r="AJ2" s="7"/>
      <c r="AK2" s="7"/>
      <c r="AP2" s="8"/>
      <c r="AR2" s="8"/>
      <c r="AX2" s="8"/>
      <c r="BD2" s="8"/>
      <c r="BF2" s="8"/>
      <c r="BJ2" s="8"/>
      <c r="BN2" s="8"/>
      <c r="BP2" s="8"/>
      <c r="BR2" s="8"/>
      <c r="BV2" s="8"/>
      <c r="BZ2" s="8"/>
    </row>
    <row r="3" spans="1:78" s="2" customFormat="1" x14ac:dyDescent="0.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6"/>
      <c r="V3" s="7"/>
      <c r="W3" s="7"/>
      <c r="X3" s="7"/>
      <c r="Y3" s="7"/>
      <c r="Z3" s="7"/>
      <c r="AA3" s="7"/>
      <c r="AB3" s="6"/>
      <c r="AC3" s="7"/>
      <c r="AD3" s="7"/>
      <c r="AE3" s="7"/>
      <c r="AF3" s="6"/>
      <c r="AG3" s="7"/>
      <c r="AH3" s="7"/>
      <c r="AI3" s="7"/>
      <c r="AJ3" s="9"/>
      <c r="AK3" s="5"/>
      <c r="AL3" s="10"/>
    </row>
    <row r="4" spans="1:78" s="2" customFormat="1" x14ac:dyDescent="0.2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5"/>
      <c r="U4" s="6"/>
      <c r="V4" s="7"/>
      <c r="W4" s="7"/>
      <c r="X4" s="7"/>
      <c r="Y4" s="7"/>
      <c r="Z4" s="7"/>
      <c r="AA4" s="7"/>
      <c r="AB4" s="6"/>
      <c r="AC4" s="7"/>
      <c r="AD4" s="7"/>
      <c r="AE4" s="7"/>
      <c r="AF4" s="6"/>
      <c r="AG4" s="7"/>
      <c r="AH4" s="7"/>
      <c r="AI4" s="7"/>
      <c r="AJ4" s="9"/>
      <c r="AK4" s="5"/>
      <c r="AL4" s="10"/>
    </row>
    <row r="5" spans="1:78" ht="5.25" customHeight="1" thickBo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U5" s="16"/>
      <c r="V5" s="17"/>
      <c r="W5" s="17"/>
      <c r="X5" s="17"/>
      <c r="Y5" s="17"/>
      <c r="Z5" s="17"/>
      <c r="AA5" s="17"/>
      <c r="AB5" s="16"/>
      <c r="AC5" s="17"/>
      <c r="AD5" s="17"/>
      <c r="AE5" s="17"/>
      <c r="AF5" s="16"/>
      <c r="AG5" s="17"/>
      <c r="AH5" s="17"/>
      <c r="AI5" s="17"/>
      <c r="AJ5" s="18"/>
      <c r="AK5" s="15"/>
      <c r="AL5" s="19"/>
    </row>
    <row r="6" spans="1:78" ht="15.75" customHeight="1" x14ac:dyDescent="0.2">
      <c r="A6" s="21" t="s">
        <v>4</v>
      </c>
      <c r="B6" s="22" t="s">
        <v>5</v>
      </c>
      <c r="C6" s="23"/>
      <c r="D6" s="24" t="s">
        <v>6</v>
      </c>
      <c r="E6" s="23"/>
      <c r="F6" s="25" t="s">
        <v>7</v>
      </c>
      <c r="G6" s="25"/>
      <c r="H6" s="24" t="s">
        <v>8</v>
      </c>
      <c r="I6" s="23"/>
      <c r="J6" s="25" t="s">
        <v>9</v>
      </c>
      <c r="K6" s="25"/>
      <c r="L6" s="24" t="s">
        <v>10</v>
      </c>
      <c r="M6" s="24"/>
      <c r="N6" s="24" t="s">
        <v>11</v>
      </c>
      <c r="O6" s="24"/>
      <c r="P6" s="24" t="s">
        <v>12</v>
      </c>
      <c r="Q6" s="24"/>
      <c r="R6" s="26" t="s">
        <v>13</v>
      </c>
      <c r="S6" s="27"/>
      <c r="T6" s="15"/>
      <c r="U6" s="17"/>
      <c r="V6" s="17"/>
      <c r="W6" s="17"/>
      <c r="X6" s="16"/>
      <c r="Y6" s="17"/>
      <c r="Z6" s="16"/>
      <c r="AA6" s="17"/>
      <c r="AB6" s="16"/>
      <c r="AC6" s="17"/>
      <c r="AD6" s="16"/>
      <c r="AE6" s="17"/>
      <c r="AF6" s="16"/>
      <c r="AG6" s="17"/>
      <c r="AH6" s="16"/>
      <c r="AI6" s="17"/>
      <c r="AJ6" s="18"/>
      <c r="AK6" s="15"/>
      <c r="AL6" s="19"/>
    </row>
    <row r="7" spans="1:78" ht="16.5" customHeight="1" thickBot="1" x14ac:dyDescent="0.25">
      <c r="A7" s="28"/>
      <c r="B7" s="29"/>
      <c r="C7" s="29"/>
      <c r="D7" s="29"/>
      <c r="E7" s="29"/>
      <c r="F7" s="30"/>
      <c r="G7" s="30"/>
      <c r="H7" s="29"/>
      <c r="I7" s="29"/>
      <c r="J7" s="30"/>
      <c r="K7" s="30"/>
      <c r="L7" s="31"/>
      <c r="M7" s="31"/>
      <c r="N7" s="31"/>
      <c r="O7" s="31"/>
      <c r="P7" s="31"/>
      <c r="Q7" s="31"/>
      <c r="R7" s="32"/>
      <c r="S7" s="27"/>
      <c r="T7" s="15"/>
      <c r="U7" s="16"/>
      <c r="V7" s="17"/>
      <c r="W7" s="17"/>
      <c r="X7" s="16"/>
      <c r="Y7" s="16"/>
      <c r="Z7" s="16"/>
      <c r="AA7" s="17"/>
      <c r="AB7" s="16"/>
      <c r="AC7" s="16"/>
      <c r="AD7" s="16"/>
      <c r="AE7" s="17"/>
      <c r="AF7" s="16"/>
      <c r="AG7" s="16"/>
      <c r="AH7" s="16"/>
      <c r="AI7" s="17"/>
      <c r="AJ7" s="18"/>
      <c r="AK7" s="33"/>
      <c r="AL7" s="19"/>
    </row>
    <row r="8" spans="1:78" s="42" customFormat="1" ht="13.15" hidden="1" customHeight="1" thickTop="1" x14ac:dyDescent="0.2">
      <c r="A8" s="34"/>
      <c r="B8" s="35"/>
      <c r="C8" s="35"/>
      <c r="D8" s="36">
        <v>0.48499999999999999</v>
      </c>
      <c r="E8" s="35"/>
      <c r="F8" s="35">
        <v>0</v>
      </c>
      <c r="G8" s="35"/>
      <c r="H8" s="36">
        <v>0.39400000000000002</v>
      </c>
      <c r="I8" s="36"/>
      <c r="J8" s="36"/>
      <c r="K8" s="36"/>
      <c r="L8" s="36">
        <v>5.6000000000000001E-2</v>
      </c>
      <c r="M8" s="36"/>
      <c r="N8" s="37">
        <v>0</v>
      </c>
      <c r="O8" s="37"/>
      <c r="P8" s="37">
        <v>0</v>
      </c>
      <c r="Q8" s="37"/>
      <c r="R8" s="38">
        <v>6.5000000000000002E-2</v>
      </c>
      <c r="S8" s="39"/>
      <c r="T8" s="15"/>
      <c r="U8" s="16"/>
      <c r="V8" s="17"/>
      <c r="W8" s="17"/>
      <c r="X8" s="40"/>
      <c r="Y8" s="39"/>
      <c r="Z8" s="39"/>
      <c r="AA8" s="17"/>
      <c r="AB8" s="40"/>
      <c r="AC8" s="39"/>
      <c r="AD8" s="39"/>
      <c r="AE8" s="17"/>
      <c r="AF8" s="40"/>
      <c r="AG8" s="39"/>
      <c r="AH8" s="39"/>
      <c r="AI8" s="17"/>
      <c r="AJ8" s="15"/>
      <c r="AK8" s="15"/>
      <c r="AL8" s="41"/>
    </row>
    <row r="9" spans="1:78" s="42" customFormat="1" ht="13.15" hidden="1" customHeight="1" x14ac:dyDescent="0.2">
      <c r="A9" s="34"/>
      <c r="B9" s="35"/>
      <c r="C9" s="35"/>
      <c r="D9" s="36"/>
      <c r="E9" s="35"/>
      <c r="F9" s="35"/>
      <c r="G9" s="35"/>
      <c r="H9" s="36"/>
      <c r="I9" s="36"/>
      <c r="J9" s="36"/>
      <c r="K9" s="36"/>
      <c r="L9" s="36"/>
      <c r="M9" s="36"/>
      <c r="N9" s="37"/>
      <c r="O9" s="37"/>
      <c r="P9" s="37"/>
      <c r="Q9" s="37"/>
      <c r="R9" s="38"/>
      <c r="S9" s="39"/>
      <c r="T9" s="15"/>
      <c r="U9" s="16"/>
      <c r="V9" s="17"/>
      <c r="W9" s="17"/>
      <c r="X9" s="40"/>
      <c r="Y9" s="39"/>
      <c r="Z9" s="39"/>
      <c r="AA9" s="17"/>
      <c r="AB9" s="40"/>
      <c r="AC9" s="39"/>
      <c r="AD9" s="39"/>
      <c r="AE9" s="17"/>
      <c r="AF9" s="40"/>
      <c r="AG9" s="39"/>
      <c r="AH9" s="39"/>
      <c r="AI9" s="17"/>
      <c r="AJ9" s="15"/>
      <c r="AK9" s="15"/>
      <c r="AL9" s="41"/>
    </row>
    <row r="10" spans="1:78" ht="14.25" hidden="1" customHeight="1" x14ac:dyDescent="0.2">
      <c r="A10" s="43">
        <v>1997</v>
      </c>
      <c r="B10" s="44">
        <v>1049</v>
      </c>
      <c r="C10" s="45"/>
      <c r="D10" s="46">
        <v>1558.4</v>
      </c>
      <c r="E10" s="45"/>
      <c r="F10" s="46">
        <v>683.5</v>
      </c>
      <c r="G10" s="47"/>
      <c r="H10" s="46">
        <v>1947.5</v>
      </c>
      <c r="I10" s="48"/>
      <c r="J10" s="49">
        <v>925</v>
      </c>
      <c r="K10" s="49"/>
      <c r="L10" s="46">
        <v>2142.9</v>
      </c>
      <c r="M10" s="48"/>
      <c r="N10" s="46">
        <v>1104.5999999999999</v>
      </c>
      <c r="O10" s="48"/>
      <c r="P10" s="46">
        <v>801.4</v>
      </c>
      <c r="Q10" s="49"/>
      <c r="R10" s="50">
        <v>2534.5</v>
      </c>
      <c r="S10" s="51"/>
      <c r="T10" s="52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  <c r="AK10" s="17"/>
    </row>
    <row r="11" spans="1:78" ht="14.25" hidden="1" customHeight="1" x14ac:dyDescent="0.2">
      <c r="A11" s="55" t="s">
        <v>14</v>
      </c>
      <c r="B11" s="56">
        <v>1032.0999999999999</v>
      </c>
      <c r="C11" s="57"/>
      <c r="D11" s="58">
        <v>1506.2</v>
      </c>
      <c r="E11" s="59"/>
      <c r="F11" s="58">
        <v>658.5</v>
      </c>
      <c r="G11" s="59"/>
      <c r="H11" s="58">
        <v>1545</v>
      </c>
      <c r="I11" s="58"/>
      <c r="J11" s="58">
        <v>809.8</v>
      </c>
      <c r="K11" s="58"/>
      <c r="L11" s="58">
        <v>2169.1999999999998</v>
      </c>
      <c r="M11" s="58"/>
      <c r="N11" s="58">
        <v>1070.3</v>
      </c>
      <c r="O11" s="58"/>
      <c r="P11" s="60">
        <v>684.9</v>
      </c>
      <c r="Q11" s="58"/>
      <c r="R11" s="61">
        <v>2413</v>
      </c>
      <c r="S11" s="62"/>
      <c r="T11" s="52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18"/>
      <c r="AK11" s="17"/>
    </row>
    <row r="12" spans="1:78" ht="14.25" hidden="1" customHeight="1" x14ac:dyDescent="0.2">
      <c r="A12" s="55" t="s">
        <v>15</v>
      </c>
      <c r="B12" s="56">
        <v>972.1</v>
      </c>
      <c r="C12" s="57"/>
      <c r="D12" s="58">
        <v>1495.9</v>
      </c>
      <c r="E12" s="59"/>
      <c r="F12" s="58">
        <v>665.4</v>
      </c>
      <c r="G12" s="59"/>
      <c r="H12" s="58">
        <v>1672.5</v>
      </c>
      <c r="I12" s="63"/>
      <c r="J12" s="63">
        <v>911.4</v>
      </c>
      <c r="K12" s="63"/>
      <c r="L12" s="58">
        <v>2130.3000000000002</v>
      </c>
      <c r="M12" s="58"/>
      <c r="N12" s="58">
        <v>1129.5999999999999</v>
      </c>
      <c r="O12" s="58"/>
      <c r="P12" s="58">
        <v>825.7</v>
      </c>
      <c r="Q12" s="58"/>
      <c r="R12" s="61">
        <v>2503.9</v>
      </c>
      <c r="S12" s="39"/>
      <c r="T12" s="39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53"/>
      <c r="AJ12" s="18"/>
      <c r="AK12" s="17"/>
    </row>
    <row r="13" spans="1:78" ht="14.25" hidden="1" customHeight="1" x14ac:dyDescent="0.2">
      <c r="A13" s="55" t="s">
        <v>16</v>
      </c>
      <c r="B13" s="56">
        <v>1038.8</v>
      </c>
      <c r="C13" s="57"/>
      <c r="D13" s="58">
        <v>1574.1</v>
      </c>
      <c r="E13" s="59"/>
      <c r="F13" s="58">
        <v>682</v>
      </c>
      <c r="G13" s="59"/>
      <c r="H13" s="58">
        <v>2058.9</v>
      </c>
      <c r="I13" s="63"/>
      <c r="J13" s="63">
        <v>952.8</v>
      </c>
      <c r="K13" s="63"/>
      <c r="L13" s="58">
        <v>1927.7</v>
      </c>
      <c r="M13" s="58"/>
      <c r="N13" s="58">
        <v>1115.9000000000001</v>
      </c>
      <c r="O13" s="58"/>
      <c r="P13" s="58">
        <v>812.6</v>
      </c>
      <c r="Q13" s="58"/>
      <c r="R13" s="61">
        <v>2539.6999999999998</v>
      </c>
      <c r="S13" s="39"/>
      <c r="T13" s="52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18"/>
      <c r="AK13" s="64"/>
    </row>
    <row r="14" spans="1:78" ht="14.25" hidden="1" customHeight="1" x14ac:dyDescent="0.2">
      <c r="A14" s="55" t="s">
        <v>17</v>
      </c>
      <c r="B14" s="56">
        <v>1170</v>
      </c>
      <c r="C14" s="57"/>
      <c r="D14" s="58">
        <v>1664.1</v>
      </c>
      <c r="E14" s="59"/>
      <c r="F14" s="58">
        <v>733.4</v>
      </c>
      <c r="G14" s="59"/>
      <c r="H14" s="58">
        <v>2657.8</v>
      </c>
      <c r="I14" s="63"/>
      <c r="J14" s="63">
        <v>1026</v>
      </c>
      <c r="K14" s="63"/>
      <c r="L14" s="58">
        <v>2344.1999999999998</v>
      </c>
      <c r="M14" s="58"/>
      <c r="N14" s="58">
        <v>1102.3</v>
      </c>
      <c r="O14" s="58"/>
      <c r="P14" s="58">
        <v>890.5</v>
      </c>
      <c r="Q14" s="58"/>
      <c r="R14" s="61">
        <v>2678</v>
      </c>
      <c r="S14" s="39"/>
      <c r="T14" s="52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18"/>
      <c r="AK14" s="65"/>
    </row>
    <row r="15" spans="1:78" ht="14.25" hidden="1" customHeight="1" x14ac:dyDescent="0.2">
      <c r="A15" s="43" t="s">
        <v>18</v>
      </c>
      <c r="B15" s="44">
        <v>1139.0999999999999</v>
      </c>
      <c r="C15" s="45"/>
      <c r="D15" s="46">
        <v>1884.4</v>
      </c>
      <c r="E15" s="45"/>
      <c r="F15" s="46">
        <v>729.6</v>
      </c>
      <c r="G15" s="47"/>
      <c r="H15" s="46">
        <v>1977.5</v>
      </c>
      <c r="I15" s="48"/>
      <c r="J15" s="49">
        <v>969.2</v>
      </c>
      <c r="K15" s="49"/>
      <c r="L15" s="46">
        <v>2699.9</v>
      </c>
      <c r="M15" s="48"/>
      <c r="N15" s="46">
        <v>1010.6</v>
      </c>
      <c r="O15" s="48"/>
      <c r="P15" s="46">
        <v>997.9</v>
      </c>
      <c r="Q15" s="49"/>
      <c r="R15" s="50">
        <v>2663.7</v>
      </c>
      <c r="S15" s="51"/>
      <c r="T15" s="52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4"/>
      <c r="AK15" s="17"/>
    </row>
    <row r="16" spans="1:78" ht="14.25" hidden="1" customHeight="1" x14ac:dyDescent="0.2">
      <c r="A16" s="55" t="s">
        <v>14</v>
      </c>
      <c r="B16" s="56">
        <v>1107.5999999999999</v>
      </c>
      <c r="C16" s="57"/>
      <c r="D16" s="63">
        <v>2048.3000000000002</v>
      </c>
      <c r="E16" s="59"/>
      <c r="F16" s="63">
        <v>674.1</v>
      </c>
      <c r="G16" s="59"/>
      <c r="H16" s="58">
        <v>2043.4</v>
      </c>
      <c r="I16" s="63"/>
      <c r="J16" s="63">
        <v>982</v>
      </c>
      <c r="K16" s="63"/>
      <c r="L16" s="58">
        <v>2394.1999999999998</v>
      </c>
      <c r="M16" s="59"/>
      <c r="N16" s="58">
        <v>921.1</v>
      </c>
      <c r="O16" s="58"/>
      <c r="P16" s="60">
        <v>928.9</v>
      </c>
      <c r="Q16" s="58"/>
      <c r="R16" s="61">
        <v>2598.8000000000002</v>
      </c>
      <c r="S16" s="39"/>
      <c r="T16" s="52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18"/>
      <c r="AK16" s="65"/>
    </row>
    <row r="17" spans="1:37" ht="17.25" hidden="1" customHeight="1" x14ac:dyDescent="0.25">
      <c r="A17" s="55" t="s">
        <v>15</v>
      </c>
      <c r="B17" s="56">
        <v>1083.2</v>
      </c>
      <c r="C17" s="57"/>
      <c r="D17" s="63">
        <v>1924.7</v>
      </c>
      <c r="E17" s="59"/>
      <c r="F17" s="63">
        <v>729.5</v>
      </c>
      <c r="G17" s="59"/>
      <c r="H17" s="58">
        <v>1785.8</v>
      </c>
      <c r="I17" s="66"/>
      <c r="J17" s="63">
        <v>921.1</v>
      </c>
      <c r="K17" s="66"/>
      <c r="L17" s="58">
        <v>2596.5</v>
      </c>
      <c r="M17" s="59"/>
      <c r="N17" s="58">
        <v>1044.5</v>
      </c>
      <c r="O17" s="58"/>
      <c r="P17" s="58">
        <v>1016.8</v>
      </c>
      <c r="Q17" s="58"/>
      <c r="R17" s="61">
        <v>2742.1</v>
      </c>
      <c r="S17" s="39"/>
      <c r="T17" s="52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18"/>
      <c r="AK17" s="65"/>
    </row>
    <row r="18" spans="1:37" ht="14.25" hidden="1" customHeight="1" x14ac:dyDescent="0.2">
      <c r="A18" s="55" t="s">
        <v>16</v>
      </c>
      <c r="B18" s="56">
        <v>1121.4000000000001</v>
      </c>
      <c r="C18" s="57"/>
      <c r="D18" s="63">
        <v>1807.3</v>
      </c>
      <c r="E18" s="59"/>
      <c r="F18" s="63">
        <v>727.9</v>
      </c>
      <c r="G18" s="59"/>
      <c r="H18" s="58">
        <v>2011.8</v>
      </c>
      <c r="I18" s="63"/>
      <c r="J18" s="63">
        <v>908.6</v>
      </c>
      <c r="K18" s="63"/>
      <c r="L18" s="58">
        <v>2606.8000000000002</v>
      </c>
      <c r="M18" s="59"/>
      <c r="N18" s="58">
        <v>979.3</v>
      </c>
      <c r="O18" s="58"/>
      <c r="P18" s="58">
        <v>965.7</v>
      </c>
      <c r="Q18" s="58"/>
      <c r="R18" s="61">
        <v>2663.2</v>
      </c>
      <c r="S18" s="39"/>
      <c r="T18" s="52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18"/>
      <c r="AK18" s="65"/>
    </row>
    <row r="19" spans="1:37" ht="14.25" hidden="1" customHeight="1" x14ac:dyDescent="0.2">
      <c r="A19" s="55" t="s">
        <v>17</v>
      </c>
      <c r="B19" s="56">
        <v>1299.0999999999999</v>
      </c>
      <c r="C19" s="57"/>
      <c r="D19" s="63">
        <v>1762.2</v>
      </c>
      <c r="E19" s="59"/>
      <c r="F19" s="63">
        <v>792.4</v>
      </c>
      <c r="G19" s="59"/>
      <c r="H19" s="58">
        <v>2136.4</v>
      </c>
      <c r="I19" s="63"/>
      <c r="J19" s="63">
        <v>1067.3</v>
      </c>
      <c r="K19" s="63"/>
      <c r="L19" s="58">
        <v>3196.3</v>
      </c>
      <c r="M19" s="59"/>
      <c r="N19" s="58">
        <v>1099.7</v>
      </c>
      <c r="O19" s="58"/>
      <c r="P19" s="58">
        <v>1097.2</v>
      </c>
      <c r="Q19" s="58"/>
      <c r="R19" s="61">
        <v>2927.3</v>
      </c>
      <c r="S19" s="39"/>
      <c r="T19" s="52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18"/>
      <c r="AK19" s="65"/>
    </row>
    <row r="20" spans="1:37" s="74" customFormat="1" ht="14.25" hidden="1" thickTop="1" thickBot="1" x14ac:dyDescent="0.25">
      <c r="A20" s="43" t="s">
        <v>19</v>
      </c>
      <c r="B20" s="44">
        <v>1216.8807645518577</v>
      </c>
      <c r="C20" s="67"/>
      <c r="D20" s="44">
        <v>1819.6</v>
      </c>
      <c r="E20" s="68"/>
      <c r="F20" s="46">
        <v>749.1</v>
      </c>
      <c r="G20" s="69"/>
      <c r="H20" s="46">
        <v>2272.7249999999999</v>
      </c>
      <c r="I20" s="48"/>
      <c r="J20" s="49">
        <v>1231.9000000000001</v>
      </c>
      <c r="K20" s="49"/>
      <c r="L20" s="46">
        <v>2727.2</v>
      </c>
      <c r="M20" s="48"/>
      <c r="N20" s="46">
        <v>1074.5</v>
      </c>
      <c r="O20" s="48"/>
      <c r="P20" s="46">
        <v>1045.5999999999999</v>
      </c>
      <c r="Q20" s="49"/>
      <c r="R20" s="50">
        <v>2863.9</v>
      </c>
      <c r="S20" s="62"/>
      <c r="T20" s="70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2"/>
      <c r="AK20" s="73"/>
    </row>
    <row r="21" spans="1:37" s="74" customFormat="1" ht="14.85" hidden="1" customHeight="1" x14ac:dyDescent="0.2">
      <c r="A21" s="55" t="s">
        <v>14</v>
      </c>
      <c r="B21" s="56">
        <v>1145.2645996922854</v>
      </c>
      <c r="C21" s="75"/>
      <c r="D21" s="56">
        <v>1716.8831168831168</v>
      </c>
      <c r="E21" s="76"/>
      <c r="F21" s="58">
        <v>681.1</v>
      </c>
      <c r="G21" s="76"/>
      <c r="H21" s="58">
        <v>2256.8000000000002</v>
      </c>
      <c r="I21" s="58"/>
      <c r="J21" s="58">
        <v>1082.8</v>
      </c>
      <c r="K21" s="58"/>
      <c r="L21" s="58">
        <v>2600.9</v>
      </c>
      <c r="M21" s="76"/>
      <c r="N21" s="58">
        <v>991.4</v>
      </c>
      <c r="O21" s="58"/>
      <c r="P21" s="58">
        <v>1072.2</v>
      </c>
      <c r="Q21" s="58"/>
      <c r="R21" s="61">
        <v>2703.5</v>
      </c>
      <c r="S21" s="62"/>
      <c r="T21" s="70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  <c r="AK21" s="73"/>
    </row>
    <row r="22" spans="1:37" s="74" customFormat="1" ht="14.85" hidden="1" customHeight="1" x14ac:dyDescent="0.2">
      <c r="A22" s="55" t="s">
        <v>15</v>
      </c>
      <c r="B22" s="56">
        <v>1169.6910903036544</v>
      </c>
      <c r="C22" s="77"/>
      <c r="D22" s="56">
        <v>1621.0697674418607</v>
      </c>
      <c r="E22" s="76"/>
      <c r="F22" s="58">
        <v>770.6</v>
      </c>
      <c r="G22" s="78"/>
      <c r="H22" s="58">
        <v>2446.8000000000002</v>
      </c>
      <c r="I22" s="58"/>
      <c r="J22" s="58">
        <v>1298.7</v>
      </c>
      <c r="K22" s="58"/>
      <c r="L22" s="58">
        <v>2770</v>
      </c>
      <c r="M22" s="58"/>
      <c r="N22" s="58">
        <v>1032.3</v>
      </c>
      <c r="O22" s="78"/>
      <c r="P22" s="58">
        <v>1050</v>
      </c>
      <c r="Q22" s="58"/>
      <c r="R22" s="61">
        <v>2824.4</v>
      </c>
      <c r="S22" s="62"/>
      <c r="T22" s="70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2"/>
      <c r="AK22" s="73"/>
    </row>
    <row r="23" spans="1:37" s="74" customFormat="1" ht="14.85" hidden="1" customHeight="1" x14ac:dyDescent="0.2">
      <c r="A23" s="55" t="s">
        <v>16</v>
      </c>
      <c r="B23" s="56">
        <v>1197.4293125368547</v>
      </c>
      <c r="C23" s="56"/>
      <c r="D23" s="56">
        <v>1824</v>
      </c>
      <c r="E23" s="76"/>
      <c r="F23" s="58">
        <v>755.4</v>
      </c>
      <c r="G23" s="58"/>
      <c r="H23" s="58">
        <v>2487.4</v>
      </c>
      <c r="I23" s="58"/>
      <c r="J23" s="58">
        <v>1228.0999999999999</v>
      </c>
      <c r="K23" s="58"/>
      <c r="L23" s="58">
        <v>2512.1999999999998</v>
      </c>
      <c r="M23" s="58"/>
      <c r="N23" s="58">
        <v>1025.4000000000001</v>
      </c>
      <c r="O23" s="58"/>
      <c r="P23" s="58">
        <v>868.2</v>
      </c>
      <c r="Q23" s="58"/>
      <c r="R23" s="61">
        <v>2786.9</v>
      </c>
      <c r="S23" s="62"/>
      <c r="T23" s="70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  <c r="AK23" s="73"/>
    </row>
    <row r="24" spans="1:37" s="74" customFormat="1" ht="14.85" hidden="1" customHeight="1" x14ac:dyDescent="0.2">
      <c r="A24" s="55" t="s">
        <v>17</v>
      </c>
      <c r="B24" s="56">
        <v>1355.1380556746358</v>
      </c>
      <c r="C24" s="56"/>
      <c r="D24" s="56">
        <v>2132.5358851674646</v>
      </c>
      <c r="E24" s="76"/>
      <c r="F24" s="58">
        <v>785.8</v>
      </c>
      <c r="G24" s="58"/>
      <c r="H24" s="58">
        <v>1899.9</v>
      </c>
      <c r="I24" s="58"/>
      <c r="J24" s="58">
        <v>1323.5</v>
      </c>
      <c r="K24" s="58"/>
      <c r="L24" s="58">
        <v>3026.2</v>
      </c>
      <c r="M24" s="58"/>
      <c r="N24" s="58">
        <v>1257.5</v>
      </c>
      <c r="O24" s="58"/>
      <c r="P24" s="58">
        <v>1186.5999999999999</v>
      </c>
      <c r="Q24" s="58"/>
      <c r="R24" s="61">
        <v>3140.8</v>
      </c>
      <c r="S24" s="62"/>
      <c r="T24" s="70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2"/>
      <c r="AK24" s="73"/>
    </row>
    <row r="25" spans="1:37" s="74" customFormat="1" ht="14.85" hidden="1" customHeight="1" x14ac:dyDescent="0.2">
      <c r="A25" s="79" t="s">
        <v>20</v>
      </c>
      <c r="B25" s="44">
        <v>1267.6893262922354</v>
      </c>
      <c r="C25" s="67"/>
      <c r="D25" s="44">
        <v>1970.6</v>
      </c>
      <c r="E25" s="80"/>
      <c r="F25" s="46">
        <v>772.4</v>
      </c>
      <c r="G25" s="69"/>
      <c r="H25" s="46">
        <v>2363.0250000000001</v>
      </c>
      <c r="I25" s="48"/>
      <c r="J25" s="49">
        <v>1360.3</v>
      </c>
      <c r="K25" s="49"/>
      <c r="L25" s="46">
        <v>2521</v>
      </c>
      <c r="M25" s="48"/>
      <c r="N25" s="46">
        <v>1298</v>
      </c>
      <c r="O25" s="48"/>
      <c r="P25" s="46">
        <v>877.2</v>
      </c>
      <c r="Q25" s="49"/>
      <c r="R25" s="50">
        <v>3128.2</v>
      </c>
      <c r="S25" s="62"/>
      <c r="T25" s="70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2"/>
      <c r="AK25" s="73"/>
    </row>
    <row r="26" spans="1:37" s="74" customFormat="1" ht="14.85" hidden="1" customHeight="1" x14ac:dyDescent="0.2">
      <c r="A26" s="55" t="s">
        <v>14</v>
      </c>
      <c r="B26" s="56">
        <v>1219.627821307145</v>
      </c>
      <c r="C26" s="56"/>
      <c r="D26" s="56">
        <v>1815.0753768844222</v>
      </c>
      <c r="E26" s="76"/>
      <c r="F26" s="58">
        <v>692.9</v>
      </c>
      <c r="G26" s="58"/>
      <c r="H26" s="58">
        <v>2191.9</v>
      </c>
      <c r="I26" s="58"/>
      <c r="J26" s="58">
        <v>1334.3</v>
      </c>
      <c r="K26" s="58"/>
      <c r="L26" s="58">
        <v>2655.2</v>
      </c>
      <c r="M26" s="58"/>
      <c r="N26" s="58">
        <v>1194.9000000000001</v>
      </c>
      <c r="O26" s="58"/>
      <c r="P26" s="58">
        <v>1076.5</v>
      </c>
      <c r="Q26" s="58"/>
      <c r="R26" s="61">
        <v>3003.9</v>
      </c>
      <c r="S26" s="62"/>
      <c r="T26" s="70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2"/>
      <c r="AK26" s="73"/>
    </row>
    <row r="27" spans="1:37" s="74" customFormat="1" ht="14.85" hidden="1" customHeight="1" x14ac:dyDescent="0.2">
      <c r="A27" s="55" t="s">
        <v>15</v>
      </c>
      <c r="B27" s="56">
        <v>1213.6319236144222</v>
      </c>
      <c r="C27" s="56"/>
      <c r="D27" s="56">
        <v>1685.0515463917527</v>
      </c>
      <c r="E27" s="76"/>
      <c r="F27" s="58">
        <v>801.4</v>
      </c>
      <c r="G27" s="58"/>
      <c r="H27" s="58">
        <v>2354.3000000000002</v>
      </c>
      <c r="I27" s="58"/>
      <c r="J27" s="58">
        <v>1325.8</v>
      </c>
      <c r="K27" s="58"/>
      <c r="L27" s="58">
        <v>2596.6999999999998</v>
      </c>
      <c r="M27" s="58"/>
      <c r="N27" s="58">
        <v>1306.7</v>
      </c>
      <c r="O27" s="58"/>
      <c r="P27" s="58">
        <v>845.8</v>
      </c>
      <c r="Q27" s="58"/>
      <c r="R27" s="61">
        <v>3096.1</v>
      </c>
      <c r="S27" s="62"/>
      <c r="T27" s="70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2"/>
      <c r="AK27" s="73"/>
    </row>
    <row r="28" spans="1:37" s="74" customFormat="1" ht="14.85" hidden="1" customHeight="1" x14ac:dyDescent="0.2">
      <c r="A28" s="55" t="s">
        <v>16</v>
      </c>
      <c r="B28" s="56">
        <v>1241.2238469442814</v>
      </c>
      <c r="C28" s="56"/>
      <c r="D28" s="56">
        <v>2582.5136612021865</v>
      </c>
      <c r="E28" s="76"/>
      <c r="F28" s="58">
        <v>781.6</v>
      </c>
      <c r="G28" s="58"/>
      <c r="H28" s="58">
        <v>2827.3</v>
      </c>
      <c r="I28" s="58"/>
      <c r="J28" s="58">
        <v>1360</v>
      </c>
      <c r="K28" s="58"/>
      <c r="L28" s="58">
        <v>2093.3000000000002</v>
      </c>
      <c r="M28" s="58"/>
      <c r="N28" s="58">
        <v>1234.3</v>
      </c>
      <c r="O28" s="58"/>
      <c r="P28" s="58">
        <v>731.9</v>
      </c>
      <c r="Q28" s="58"/>
      <c r="R28" s="61">
        <v>3030.5</v>
      </c>
      <c r="S28" s="62"/>
      <c r="T28" s="70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2"/>
      <c r="AK28" s="73"/>
    </row>
    <row r="29" spans="1:37" s="74" customFormat="1" ht="14.85" hidden="1" customHeight="1" x14ac:dyDescent="0.2">
      <c r="A29" s="55" t="s">
        <v>17</v>
      </c>
      <c r="B29" s="56">
        <v>1396.273713303093</v>
      </c>
      <c r="C29" s="56"/>
      <c r="D29" s="56">
        <v>1841.7085427135685</v>
      </c>
      <c r="E29" s="76"/>
      <c r="F29" s="58">
        <v>806.8</v>
      </c>
      <c r="G29" s="58"/>
      <c r="H29" s="58">
        <v>2078.6</v>
      </c>
      <c r="I29" s="58"/>
      <c r="J29" s="58">
        <v>1419</v>
      </c>
      <c r="K29" s="58"/>
      <c r="L29" s="58">
        <v>2758.7</v>
      </c>
      <c r="M29" s="58"/>
      <c r="N29" s="58">
        <v>1461.6</v>
      </c>
      <c r="O29" s="58"/>
      <c r="P29" s="58">
        <v>853.7</v>
      </c>
      <c r="Q29" s="58"/>
      <c r="R29" s="61">
        <v>3382.1</v>
      </c>
      <c r="S29" s="62"/>
      <c r="T29" s="70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  <c r="AK29" s="73"/>
    </row>
    <row r="30" spans="1:37" s="74" customFormat="1" ht="4.5" hidden="1" customHeight="1" thickBot="1" x14ac:dyDescent="0.25">
      <c r="A30" s="55"/>
      <c r="B30" s="56"/>
      <c r="C30" s="56"/>
      <c r="D30" s="56"/>
      <c r="E30" s="76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61"/>
      <c r="S30" s="62"/>
      <c r="T30" s="70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2"/>
      <c r="AK30" s="73"/>
    </row>
    <row r="31" spans="1:37" s="92" customFormat="1" ht="17.25" hidden="1" customHeight="1" x14ac:dyDescent="0.2">
      <c r="A31" s="81">
        <v>2001</v>
      </c>
      <c r="B31" s="82"/>
      <c r="C31" s="83"/>
      <c r="D31" s="82"/>
      <c r="E31" s="84"/>
      <c r="F31" s="85"/>
      <c r="G31" s="8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6"/>
      <c r="S31" s="87"/>
      <c r="T31" s="88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90"/>
      <c r="AK31" s="91"/>
    </row>
    <row r="32" spans="1:37" s="74" customFormat="1" ht="13.5" hidden="1" customHeight="1" x14ac:dyDescent="0.2">
      <c r="A32" s="55" t="s">
        <v>14</v>
      </c>
      <c r="B32" s="56">
        <v>1294.9387452572244</v>
      </c>
      <c r="C32" s="78"/>
      <c r="D32" s="56">
        <v>2120.3389830508477</v>
      </c>
      <c r="E32" s="76"/>
      <c r="F32" s="56">
        <v>710.85500769481916</v>
      </c>
      <c r="G32" s="58"/>
      <c r="H32" s="56">
        <v>2221.1974220895863</v>
      </c>
      <c r="I32" s="58"/>
      <c r="J32" s="56">
        <v>1376.090901093271</v>
      </c>
      <c r="K32" s="58"/>
      <c r="L32" s="56">
        <v>2590.8344387569982</v>
      </c>
      <c r="M32" s="58"/>
      <c r="N32" s="56">
        <v>1438.8268083309868</v>
      </c>
      <c r="O32" s="58"/>
      <c r="P32" s="56">
        <v>878.24444626472871</v>
      </c>
      <c r="Q32" s="58"/>
      <c r="R32" s="93">
        <v>3605.8310582764107</v>
      </c>
      <c r="S32" s="94"/>
      <c r="T32" s="70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2"/>
      <c r="AK32" s="73"/>
    </row>
    <row r="33" spans="1:37" s="74" customFormat="1" ht="13.5" hidden="1" customHeight="1" x14ac:dyDescent="0.2">
      <c r="A33" s="55" t="s">
        <v>15</v>
      </c>
      <c r="B33" s="56">
        <v>1281.4969373521608</v>
      </c>
      <c r="C33" s="78"/>
      <c r="D33" s="56">
        <v>2263.6363636363635</v>
      </c>
      <c r="E33" s="76"/>
      <c r="F33" s="56">
        <v>826.32210049900334</v>
      </c>
      <c r="G33" s="58"/>
      <c r="H33" s="56">
        <v>2534.9913362803227</v>
      </c>
      <c r="I33" s="58"/>
      <c r="J33" s="56">
        <v>1355.6632835092089</v>
      </c>
      <c r="K33" s="58"/>
      <c r="L33" s="56">
        <v>2879.2147079762876</v>
      </c>
      <c r="M33" s="58"/>
      <c r="N33" s="56">
        <v>1534.1122328650017</v>
      </c>
      <c r="O33" s="58"/>
      <c r="P33" s="56">
        <v>963.92467018906223</v>
      </c>
      <c r="Q33" s="58"/>
      <c r="R33" s="93">
        <v>3460.3238936733987</v>
      </c>
      <c r="S33" s="62"/>
      <c r="T33" s="70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2"/>
      <c r="AK33" s="73"/>
    </row>
    <row r="34" spans="1:37" s="74" customFormat="1" ht="13.5" hidden="1" customHeight="1" x14ac:dyDescent="0.2">
      <c r="A34" s="55" t="s">
        <v>16</v>
      </c>
      <c r="B34" s="56">
        <v>1276.6891866674323</v>
      </c>
      <c r="C34" s="78"/>
      <c r="D34" s="56">
        <v>3195.121951219513</v>
      </c>
      <c r="E34" s="76"/>
      <c r="F34" s="56">
        <v>800.06855915407198</v>
      </c>
      <c r="G34" s="58"/>
      <c r="H34" s="56">
        <v>2759.2877101006948</v>
      </c>
      <c r="I34" s="58"/>
      <c r="J34" s="56">
        <v>1417.353501287507</v>
      </c>
      <c r="K34" s="58"/>
      <c r="L34" s="56">
        <v>2471.8520733490495</v>
      </c>
      <c r="M34" s="58"/>
      <c r="N34" s="56">
        <v>1507.6905166935248</v>
      </c>
      <c r="O34" s="58"/>
      <c r="P34" s="56">
        <v>809.8813864671273</v>
      </c>
      <c r="Q34" s="58"/>
      <c r="R34" s="93">
        <v>3023.8881610089556</v>
      </c>
      <c r="S34" s="62"/>
      <c r="T34" s="70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2"/>
      <c r="AK34" s="73"/>
    </row>
    <row r="35" spans="1:37" s="74" customFormat="1" ht="13.5" hidden="1" customHeight="1" thickBot="1" x14ac:dyDescent="0.25">
      <c r="A35" s="55" t="s">
        <v>17</v>
      </c>
      <c r="B35" s="56">
        <v>1449.6838109199252</v>
      </c>
      <c r="C35" s="78"/>
      <c r="D35" s="56">
        <v>1961.3402061855677</v>
      </c>
      <c r="E35" s="76"/>
      <c r="F35" s="56">
        <v>812.27750521289931</v>
      </c>
      <c r="G35" s="58"/>
      <c r="H35" s="56">
        <v>2211.9467729778398</v>
      </c>
      <c r="I35" s="58"/>
      <c r="J35" s="56">
        <v>1547.3947886696942</v>
      </c>
      <c r="K35" s="58"/>
      <c r="L35" s="56">
        <v>2808.8212047216098</v>
      </c>
      <c r="M35" s="58"/>
      <c r="N35" s="56">
        <v>1814.3421447555334</v>
      </c>
      <c r="O35" s="58"/>
      <c r="P35" s="56">
        <v>1017.8690245804549</v>
      </c>
      <c r="Q35" s="58"/>
      <c r="R35" s="93">
        <v>3653.8508690981657</v>
      </c>
      <c r="S35" s="62"/>
      <c r="T35" s="70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2"/>
      <c r="AK35" s="73"/>
    </row>
    <row r="36" spans="1:37" s="92" customFormat="1" ht="17.25" hidden="1" customHeight="1" x14ac:dyDescent="0.2">
      <c r="A36" s="81">
        <v>2002</v>
      </c>
      <c r="B36" s="82"/>
      <c r="C36" s="83"/>
      <c r="D36" s="82"/>
      <c r="E36" s="84"/>
      <c r="F36" s="85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  <c r="S36" s="87"/>
      <c r="T36" s="88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90"/>
      <c r="AK36" s="91"/>
    </row>
    <row r="37" spans="1:37" s="74" customFormat="1" ht="14.85" hidden="1" customHeight="1" x14ac:dyDescent="0.2">
      <c r="A37" s="55" t="s">
        <v>14</v>
      </c>
      <c r="B37" s="56">
        <v>1301.6837038306821</v>
      </c>
      <c r="C37" s="78"/>
      <c r="D37" s="56">
        <v>1567.469879518072</v>
      </c>
      <c r="E37" s="76"/>
      <c r="F37" s="56">
        <v>712.1556566101176</v>
      </c>
      <c r="G37" s="58"/>
      <c r="H37" s="56">
        <v>2256.818956754139</v>
      </c>
      <c r="I37" s="58"/>
      <c r="J37" s="56">
        <v>1494.2735943941966</v>
      </c>
      <c r="K37" s="58"/>
      <c r="L37" s="56">
        <v>2476.8398712040439</v>
      </c>
      <c r="M37" s="58"/>
      <c r="N37" s="56">
        <v>1653.7136015182555</v>
      </c>
      <c r="O37" s="58"/>
      <c r="P37" s="56">
        <v>946.09031816255356</v>
      </c>
      <c r="Q37" s="58"/>
      <c r="R37" s="93">
        <v>3699.0732041423194</v>
      </c>
      <c r="S37" s="78"/>
      <c r="T37" s="70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2"/>
      <c r="AK37" s="73"/>
    </row>
    <row r="38" spans="1:37" s="74" customFormat="1" ht="14.85" hidden="1" customHeight="1" x14ac:dyDescent="0.2">
      <c r="A38" s="55" t="s">
        <v>15</v>
      </c>
      <c r="B38" s="56">
        <v>1308.0589922652243</v>
      </c>
      <c r="C38" s="78"/>
      <c r="D38" s="56">
        <v>2398.1012658227851</v>
      </c>
      <c r="E38" s="76"/>
      <c r="F38" s="56">
        <v>832.86785400412487</v>
      </c>
      <c r="G38" s="58"/>
      <c r="H38" s="56">
        <v>2558.6655891304927</v>
      </c>
      <c r="I38" s="58"/>
      <c r="J38" s="56">
        <v>1496.768453076646</v>
      </c>
      <c r="K38" s="58"/>
      <c r="L38" s="56">
        <v>2631.4169164223058</v>
      </c>
      <c r="M38" s="58"/>
      <c r="N38" s="56">
        <v>1664.0175024706905</v>
      </c>
      <c r="O38" s="58"/>
      <c r="P38" s="56">
        <v>973.14918015818182</v>
      </c>
      <c r="Q38" s="58"/>
      <c r="R38" s="93">
        <v>3945.0912420553054</v>
      </c>
      <c r="S38" s="95"/>
      <c r="T38" s="70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2"/>
      <c r="AK38" s="73"/>
    </row>
    <row r="39" spans="1:37" s="74" customFormat="1" ht="14.25" hidden="1" thickTop="1" thickBot="1" x14ac:dyDescent="0.25">
      <c r="A39" s="55" t="s">
        <v>16</v>
      </c>
      <c r="B39" s="56">
        <v>1308.8964976262921</v>
      </c>
      <c r="C39" s="78"/>
      <c r="D39" s="56">
        <v>2712.9729729729734</v>
      </c>
      <c r="E39" s="76"/>
      <c r="F39" s="56">
        <v>822.347402534146</v>
      </c>
      <c r="G39" s="58"/>
      <c r="H39" s="56">
        <v>2958.6170926197401</v>
      </c>
      <c r="I39" s="58"/>
      <c r="J39" s="56">
        <v>1458.6501611054712</v>
      </c>
      <c r="K39" s="58"/>
      <c r="L39" s="56">
        <v>2737.1654268818365</v>
      </c>
      <c r="M39" s="58"/>
      <c r="N39" s="56">
        <v>1651.4644781883089</v>
      </c>
      <c r="O39" s="58"/>
      <c r="P39" s="56">
        <v>865.45088547874661</v>
      </c>
      <c r="Q39" s="58"/>
      <c r="R39" s="93">
        <v>3000.1275334191619</v>
      </c>
      <c r="S39" s="58"/>
      <c r="T39" s="70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2"/>
      <c r="AK39" s="73"/>
    </row>
    <row r="40" spans="1:37" s="74" customFormat="1" ht="13.5" hidden="1" customHeight="1" thickBot="1" x14ac:dyDescent="0.25">
      <c r="A40" s="55" t="s">
        <v>17</v>
      </c>
      <c r="B40" s="56">
        <v>1526.8086069636026</v>
      </c>
      <c r="C40" s="78"/>
      <c r="D40" s="56">
        <v>2042.7135678391967</v>
      </c>
      <c r="E40" s="76"/>
      <c r="F40" s="56">
        <v>856.56165505439765</v>
      </c>
      <c r="G40" s="58"/>
      <c r="H40" s="56">
        <v>2454.6363636847959</v>
      </c>
      <c r="I40" s="58"/>
      <c r="J40" s="56">
        <v>1515.051867519536</v>
      </c>
      <c r="K40" s="58"/>
      <c r="L40" s="56">
        <v>2944.4676862571964</v>
      </c>
      <c r="M40" s="58"/>
      <c r="N40" s="56">
        <v>1799.4280438855828</v>
      </c>
      <c r="O40" s="58"/>
      <c r="P40" s="56">
        <v>980.03801617515614</v>
      </c>
      <c r="Q40" s="58"/>
      <c r="R40" s="93">
        <v>3891.6341331199469</v>
      </c>
      <c r="S40" s="62"/>
      <c r="T40" s="70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2"/>
      <c r="AK40" s="73"/>
    </row>
    <row r="41" spans="1:37" s="92" customFormat="1" ht="17.649999999999999" hidden="1" customHeight="1" x14ac:dyDescent="0.2">
      <c r="A41" s="81">
        <v>2003</v>
      </c>
      <c r="B41" s="82"/>
      <c r="C41" s="83"/>
      <c r="D41" s="82"/>
      <c r="E41" s="84"/>
      <c r="F41" s="85"/>
      <c r="G41" s="8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  <c r="S41" s="87"/>
      <c r="T41" s="88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0"/>
      <c r="AK41" s="91"/>
    </row>
    <row r="42" spans="1:37" s="74" customFormat="1" ht="13.5" hidden="1" customHeight="1" x14ac:dyDescent="0.2">
      <c r="A42" s="55" t="s">
        <v>14</v>
      </c>
      <c r="B42" s="56">
        <v>1347.4557392900349</v>
      </c>
      <c r="C42" s="78"/>
      <c r="D42" s="56">
        <v>1412.5654450261777</v>
      </c>
      <c r="E42" s="76"/>
      <c r="F42" s="56">
        <v>710.31996583581758</v>
      </c>
      <c r="G42" s="58"/>
      <c r="H42" s="56">
        <v>2458.175588562081</v>
      </c>
      <c r="I42" s="58"/>
      <c r="J42" s="56">
        <v>1459.3594382586271</v>
      </c>
      <c r="K42" s="58"/>
      <c r="L42" s="56">
        <v>2917.7866446847729</v>
      </c>
      <c r="M42" s="58"/>
      <c r="N42" s="56">
        <v>1703.5377514792276</v>
      </c>
      <c r="O42" s="58"/>
      <c r="P42" s="56">
        <v>990.63039532866082</v>
      </c>
      <c r="Q42" s="58"/>
      <c r="R42" s="93">
        <v>3817.8025726045471</v>
      </c>
      <c r="S42" s="78"/>
      <c r="T42" s="70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2"/>
      <c r="AK42" s="73"/>
    </row>
    <row r="43" spans="1:37" s="74" customFormat="1" ht="13.5" hidden="1" customHeight="1" x14ac:dyDescent="0.2">
      <c r="A43" s="55" t="s">
        <v>15</v>
      </c>
      <c r="B43" s="56">
        <v>1323.6144587426263</v>
      </c>
      <c r="C43" s="78"/>
      <c r="D43" s="56">
        <v>2806.7073170731719</v>
      </c>
      <c r="E43" s="76"/>
      <c r="F43" s="56">
        <v>859.55477779433363</v>
      </c>
      <c r="G43" s="58"/>
      <c r="H43" s="56">
        <v>2611.4416974896358</v>
      </c>
      <c r="I43" s="58"/>
      <c r="J43" s="56">
        <v>1434.6756125746381</v>
      </c>
      <c r="K43" s="58"/>
      <c r="L43" s="56">
        <v>2736.9547572090382</v>
      </c>
      <c r="M43" s="58"/>
      <c r="N43" s="56">
        <v>1860.9500971204461</v>
      </c>
      <c r="O43" s="58"/>
      <c r="P43" s="56">
        <v>978.12390472410038</v>
      </c>
      <c r="Q43" s="58"/>
      <c r="R43" s="93">
        <v>4009.2492348013407</v>
      </c>
      <c r="S43" s="78"/>
      <c r="T43" s="70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2"/>
      <c r="AK43" s="73"/>
    </row>
    <row r="44" spans="1:37" s="74" customFormat="1" ht="13.5" hidden="1" customHeight="1" x14ac:dyDescent="0.2">
      <c r="A44" s="96" t="s">
        <v>16</v>
      </c>
      <c r="B44" s="56">
        <v>1464.4546358679254</v>
      </c>
      <c r="C44" s="78"/>
      <c r="D44" s="56">
        <v>2770.1492537313434</v>
      </c>
      <c r="E44" s="76"/>
      <c r="F44" s="56">
        <v>855.11510670579548</v>
      </c>
      <c r="G44" s="58"/>
      <c r="H44" s="56">
        <v>2995.1948610996678</v>
      </c>
      <c r="I44" s="58"/>
      <c r="J44" s="56">
        <v>1417.9551178369918</v>
      </c>
      <c r="K44" s="58"/>
      <c r="L44" s="56">
        <v>2806.0147903220645</v>
      </c>
      <c r="M44" s="58"/>
      <c r="N44" s="56">
        <v>1791.2685367060085</v>
      </c>
      <c r="O44" s="58"/>
      <c r="P44" s="56">
        <v>936.74709525031301</v>
      </c>
      <c r="Q44" s="58"/>
      <c r="R44" s="93">
        <v>3960.8301847560797</v>
      </c>
      <c r="S44" s="78"/>
      <c r="T44" s="70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2"/>
      <c r="AK44" s="73"/>
    </row>
    <row r="45" spans="1:37" s="74" customFormat="1" ht="13.5" hidden="1" customHeight="1" thickBot="1" x14ac:dyDescent="0.25">
      <c r="A45" s="96" t="s">
        <v>17</v>
      </c>
      <c r="B45" s="56">
        <v>1651.0488555615711</v>
      </c>
      <c r="C45" s="78"/>
      <c r="D45" s="56">
        <v>2135.820895522389</v>
      </c>
      <c r="E45" s="76"/>
      <c r="F45" s="56">
        <v>919.04198355094684</v>
      </c>
      <c r="G45" s="58"/>
      <c r="H45" s="56">
        <v>2495.0320046067873</v>
      </c>
      <c r="I45" s="58"/>
      <c r="J45" s="56">
        <v>1510.8023443698089</v>
      </c>
      <c r="K45" s="58"/>
      <c r="L45" s="56">
        <v>3169.2358121452953</v>
      </c>
      <c r="M45" s="58"/>
      <c r="N45" s="56">
        <v>1895.4814464980866</v>
      </c>
      <c r="O45" s="58"/>
      <c r="P45" s="56">
        <v>1020.607386118762</v>
      </c>
      <c r="Q45" s="58"/>
      <c r="R45" s="93">
        <v>4174.1612204129906</v>
      </c>
      <c r="S45" s="78"/>
      <c r="T45" s="70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2"/>
      <c r="AK45" s="73"/>
    </row>
    <row r="46" spans="1:37" s="92" customFormat="1" ht="17.649999999999999" hidden="1" customHeight="1" x14ac:dyDescent="0.2">
      <c r="A46" s="81">
        <v>2004</v>
      </c>
      <c r="B46" s="82"/>
      <c r="C46" s="83"/>
      <c r="D46" s="82"/>
      <c r="E46" s="84"/>
      <c r="F46" s="85"/>
      <c r="G46" s="8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6"/>
      <c r="S46" s="87"/>
      <c r="T46" s="88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91"/>
    </row>
    <row r="47" spans="1:37" s="74" customFormat="1" ht="13.5" hidden="1" customHeight="1" x14ac:dyDescent="0.2">
      <c r="A47" s="55" t="s">
        <v>14</v>
      </c>
      <c r="B47" s="56">
        <v>1456.4518602083547</v>
      </c>
      <c r="C47" s="78"/>
      <c r="D47" s="56">
        <v>1575.6020046365427</v>
      </c>
      <c r="E47" s="76"/>
      <c r="F47" s="56">
        <v>730.35568374166144</v>
      </c>
      <c r="G47" s="58"/>
      <c r="H47" s="56">
        <v>2503.4071838237887</v>
      </c>
      <c r="I47" s="58"/>
      <c r="J47" s="56">
        <v>1575.7559670224607</v>
      </c>
      <c r="K47" s="58"/>
      <c r="L47" s="56">
        <v>2979.4101210650729</v>
      </c>
      <c r="M47" s="58"/>
      <c r="N47" s="56">
        <v>1750.8994772107701</v>
      </c>
      <c r="O47" s="58"/>
      <c r="P47" s="56">
        <v>931.80207256506992</v>
      </c>
      <c r="Q47" s="58"/>
      <c r="R47" s="93">
        <v>4334.0257428319155</v>
      </c>
      <c r="S47" s="78"/>
      <c r="T47" s="70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2"/>
      <c r="AK47" s="73"/>
    </row>
    <row r="48" spans="1:37" s="74" customFormat="1" ht="13.5" hidden="1" customHeight="1" x14ac:dyDescent="0.2">
      <c r="A48" s="55" t="s">
        <v>15</v>
      </c>
      <c r="B48" s="56">
        <v>1450.1296115298574</v>
      </c>
      <c r="C48" s="78"/>
      <c r="D48" s="56">
        <v>2861.7834394904471</v>
      </c>
      <c r="E48" s="76"/>
      <c r="F48" s="56">
        <v>925.71680073301775</v>
      </c>
      <c r="G48" s="58"/>
      <c r="H48" s="56">
        <v>2746.8510414189213</v>
      </c>
      <c r="I48" s="58"/>
      <c r="J48" s="56">
        <v>1512.4484692271303</v>
      </c>
      <c r="K48" s="58"/>
      <c r="L48" s="56">
        <v>3039.9848200684455</v>
      </c>
      <c r="M48" s="58"/>
      <c r="N48" s="56">
        <v>1782.3713971370544</v>
      </c>
      <c r="O48" s="58"/>
      <c r="P48" s="56">
        <v>1033.4468327791153</v>
      </c>
      <c r="Q48" s="58"/>
      <c r="R48" s="93">
        <v>4400.3344877255959</v>
      </c>
      <c r="S48" s="78"/>
      <c r="T48" s="70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2"/>
      <c r="AK48" s="73"/>
    </row>
    <row r="49" spans="1:37" s="74" customFormat="1" ht="13.5" hidden="1" customHeight="1" x14ac:dyDescent="0.2">
      <c r="A49" s="55" t="s">
        <v>16</v>
      </c>
      <c r="B49" s="56">
        <v>1605.5705301270059</v>
      </c>
      <c r="C49" s="78"/>
      <c r="D49" s="56">
        <v>2791.1314984709484</v>
      </c>
      <c r="E49" s="76"/>
      <c r="F49" s="56">
        <v>916.49007641132789</v>
      </c>
      <c r="G49" s="58"/>
      <c r="H49" s="56">
        <v>3272.566262158577</v>
      </c>
      <c r="I49" s="58"/>
      <c r="J49" s="56">
        <v>1474.9899646971633</v>
      </c>
      <c r="K49" s="58"/>
      <c r="L49" s="56">
        <v>3084.6541073340995</v>
      </c>
      <c r="M49" s="58"/>
      <c r="N49" s="56">
        <v>1683.3604370031046</v>
      </c>
      <c r="O49" s="58"/>
      <c r="P49" s="56">
        <v>931.42187531909462</v>
      </c>
      <c r="Q49" s="58"/>
      <c r="R49" s="93">
        <v>4304.7882948650367</v>
      </c>
      <c r="S49" s="78"/>
      <c r="T49" s="70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2"/>
      <c r="AK49" s="73"/>
    </row>
    <row r="50" spans="1:37" s="74" customFormat="1" ht="13.5" hidden="1" customHeight="1" thickBot="1" x14ac:dyDescent="0.25">
      <c r="A50" s="55" t="s">
        <v>17</v>
      </c>
      <c r="B50" s="56">
        <v>1738.2179942597329</v>
      </c>
      <c r="C50" s="78"/>
      <c r="D50" s="56">
        <v>2363.3507853403153</v>
      </c>
      <c r="E50" s="76"/>
      <c r="F50" s="56">
        <v>946.54962091046343</v>
      </c>
      <c r="G50" s="58"/>
      <c r="H50" s="56">
        <v>2477.5942665656535</v>
      </c>
      <c r="I50" s="58"/>
      <c r="J50" s="56">
        <v>1569.2993557358959</v>
      </c>
      <c r="K50" s="58"/>
      <c r="L50" s="56">
        <v>3297.8433312417601</v>
      </c>
      <c r="M50" s="58"/>
      <c r="N50" s="56">
        <v>1807.6336001585669</v>
      </c>
      <c r="O50" s="58"/>
      <c r="P50" s="56">
        <v>1090.576412673754</v>
      </c>
      <c r="Q50" s="58"/>
      <c r="R50" s="93">
        <v>4544.9345778783854</v>
      </c>
      <c r="S50" s="78"/>
      <c r="T50" s="70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2"/>
      <c r="AK50" s="73"/>
    </row>
    <row r="51" spans="1:37" s="92" customFormat="1" ht="17.649999999999999" hidden="1" customHeight="1" x14ac:dyDescent="0.2">
      <c r="A51" s="81">
        <v>2005</v>
      </c>
      <c r="B51" s="82"/>
      <c r="C51" s="83"/>
      <c r="D51" s="82"/>
      <c r="E51" s="84"/>
      <c r="F51" s="85"/>
      <c r="G51" s="8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6"/>
      <c r="S51" s="87"/>
      <c r="T51" s="88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91"/>
    </row>
    <row r="52" spans="1:37" s="74" customFormat="1" ht="13.5" hidden="1" customHeight="1" x14ac:dyDescent="0.2">
      <c r="A52" s="55" t="s">
        <v>14</v>
      </c>
      <c r="B52" s="56">
        <f>[1]COMP!B51/'[1]EMP '!B51*100</f>
        <v>1501.0061393564306</v>
      </c>
      <c r="C52" s="78"/>
      <c r="D52" s="56">
        <f>[1]COMP!D51/'[1]EMP '!D51*100</f>
        <v>1578.2325247127476</v>
      </c>
      <c r="E52" s="76"/>
      <c r="F52" s="56">
        <f>[1]COMP!F51/'[1]EMP '!F51*100</f>
        <v>779.66637271284935</v>
      </c>
      <c r="G52" s="58"/>
      <c r="H52" s="56">
        <f>[1]COMP!H51/'[1]EMP '!H51*100</f>
        <v>2445.5099481673519</v>
      </c>
      <c r="I52" s="58"/>
      <c r="J52" s="56">
        <f>[1]COMP!J51/'[1]EMP '!J51*100</f>
        <v>1653.3631002574252</v>
      </c>
      <c r="K52" s="58"/>
      <c r="L52" s="56">
        <f>[1]COMP!L51/'[1]EMP '!L51*100</f>
        <v>2958.4090469279481</v>
      </c>
      <c r="M52" s="58"/>
      <c r="N52" s="56">
        <f>[1]COMP!N51/'[1]EMP '!N51*100</f>
        <v>1709.4700624723207</v>
      </c>
      <c r="O52" s="58"/>
      <c r="P52" s="56">
        <f>[1]COMP!P51/'[1]EMP '!P51*100</f>
        <v>951.4909824336055</v>
      </c>
      <c r="Q52" s="58"/>
      <c r="R52" s="93">
        <f>[1]COMP!R51/'[1]EMP '!R51*100</f>
        <v>4261.0577982593359</v>
      </c>
      <c r="S52" s="78"/>
      <c r="T52" s="70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2"/>
      <c r="AK52" s="73"/>
    </row>
    <row r="53" spans="1:37" s="74" customFormat="1" ht="13.5" hidden="1" customHeight="1" x14ac:dyDescent="0.2">
      <c r="A53" s="55" t="s">
        <v>15</v>
      </c>
      <c r="B53" s="56">
        <f>[1]COMP!B52/'[1]EMP '!B52*100</f>
        <v>1500.5992377329676</v>
      </c>
      <c r="C53" s="78"/>
      <c r="D53" s="56">
        <f>[1]COMP!D52/'[1]EMP '!D52*100</f>
        <v>3067.2609806595487</v>
      </c>
      <c r="E53" s="76"/>
      <c r="F53" s="56">
        <f>[1]COMP!F52/'[1]EMP '!F52*100</f>
        <v>974.53033514340564</v>
      </c>
      <c r="G53" s="58"/>
      <c r="H53" s="56">
        <f>[1]COMP!H52/'[1]EMP '!H52*100</f>
        <v>2775.4397789753666</v>
      </c>
      <c r="I53" s="58"/>
      <c r="J53" s="56">
        <f>[1]COMP!J52/'[1]EMP '!J52*100</f>
        <v>1557.3652011963886</v>
      </c>
      <c r="K53" s="58"/>
      <c r="L53" s="56">
        <f>[1]COMP!L52/'[1]EMP '!L52*100</f>
        <v>3046.1443841489322</v>
      </c>
      <c r="M53" s="58"/>
      <c r="N53" s="56">
        <f>[1]COMP!N52/'[1]EMP '!N52*100</f>
        <v>1989.1784623287745</v>
      </c>
      <c r="O53" s="58"/>
      <c r="P53" s="56">
        <f>[1]COMP!P52/'[1]EMP '!P52*100</f>
        <v>1144.7654947989065</v>
      </c>
      <c r="Q53" s="58"/>
      <c r="R53" s="93">
        <f>[1]COMP!R52/'[1]EMP '!R52*100</f>
        <v>4397.933809480217</v>
      </c>
      <c r="S53" s="78"/>
      <c r="T53" s="70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2"/>
      <c r="AK53" s="73"/>
    </row>
    <row r="54" spans="1:37" s="74" customFormat="1" ht="13.5" hidden="1" customHeight="1" x14ac:dyDescent="0.2">
      <c r="A54" s="55" t="s">
        <v>16</v>
      </c>
      <c r="B54" s="56">
        <f>[1]COMP!B53/'[1]EMP '!B53*100</f>
        <v>1685.9732022720134</v>
      </c>
      <c r="C54" s="78"/>
      <c r="D54" s="56">
        <f>[1]COMP!D53/'[1]EMP '!D53*100</f>
        <v>3041.6016228575972</v>
      </c>
      <c r="E54" s="76"/>
      <c r="F54" s="56">
        <f>[1]COMP!F53/'[1]EMP '!F53*100</f>
        <v>1006.3142452419372</v>
      </c>
      <c r="G54" s="58"/>
      <c r="H54" s="56">
        <f>[1]COMP!H53/'[1]EMP '!H53*100</f>
        <v>3542.4017692665821</v>
      </c>
      <c r="I54" s="58"/>
      <c r="J54" s="56">
        <f>[1]COMP!J53/'[1]EMP '!J53*100</f>
        <v>1477.4150684886349</v>
      </c>
      <c r="K54" s="58"/>
      <c r="L54" s="56">
        <f>[1]COMP!L53/'[1]EMP '!L53*100</f>
        <v>3394.4720021466628</v>
      </c>
      <c r="M54" s="58"/>
      <c r="N54" s="56">
        <f>[1]COMP!N53/'[1]EMP '!N53*100</f>
        <v>1987.8310443642906</v>
      </c>
      <c r="O54" s="58"/>
      <c r="P54" s="56">
        <f>[1]COMP!P53/'[1]EMP '!P53*100</f>
        <v>973.7458473911305</v>
      </c>
      <c r="Q54" s="58"/>
      <c r="R54" s="93">
        <f>[1]COMP!R53/'[1]EMP '!R53*100</f>
        <v>4214.5327592574595</v>
      </c>
      <c r="S54" s="78"/>
      <c r="T54" s="70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2"/>
      <c r="AK54" s="73"/>
    </row>
    <row r="55" spans="1:37" s="74" customFormat="1" ht="13.5" hidden="1" customHeight="1" thickBot="1" x14ac:dyDescent="0.25">
      <c r="A55" s="55" t="s">
        <v>17</v>
      </c>
      <c r="B55" s="56">
        <f>[1]COMP!B54/'[1]EMP '!B54*100</f>
        <v>1774.6302861121737</v>
      </c>
      <c r="C55" s="78"/>
      <c r="D55" s="56">
        <f>[1]COMP!D54/'[1]EMP '!D54*100</f>
        <v>2383.5944328628093</v>
      </c>
      <c r="E55" s="97"/>
      <c r="F55" s="56">
        <f>[1]COMP!F54/'[1]EMP '!F54*100</f>
        <v>983.442915946374</v>
      </c>
      <c r="G55" s="58"/>
      <c r="H55" s="56">
        <f>[1]COMP!H54/'[1]EMP '!H54*100</f>
        <v>2760.6659209714658</v>
      </c>
      <c r="I55" s="58"/>
      <c r="J55" s="56">
        <f>[1]COMP!J54/'[1]EMP '!J54*100</f>
        <v>1557.6636013728094</v>
      </c>
      <c r="K55" s="58"/>
      <c r="L55" s="56">
        <f>[1]COMP!L54/'[1]EMP '!L54*100</f>
        <v>3670.7594583345676</v>
      </c>
      <c r="M55" s="58"/>
      <c r="N55" s="56">
        <f>[1]COMP!N54/'[1]EMP '!N54*100</f>
        <v>2138.5067766683073</v>
      </c>
      <c r="O55" s="97"/>
      <c r="P55" s="56">
        <f>[1]COMP!P54/'[1]EMP '!P54*100</f>
        <v>1108.7205193067327</v>
      </c>
      <c r="Q55" s="58"/>
      <c r="R55" s="93">
        <f>[1]COMP!R54/'[1]EMP '!R54*100</f>
        <v>4408.0987470216305</v>
      </c>
      <c r="S55" s="78"/>
      <c r="T55" s="70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2"/>
      <c r="AK55" s="73"/>
    </row>
    <row r="56" spans="1:37" s="92" customFormat="1" ht="17.649999999999999" hidden="1" customHeight="1" x14ac:dyDescent="0.2">
      <c r="A56" s="81">
        <v>2006</v>
      </c>
      <c r="B56" s="82"/>
      <c r="C56" s="83"/>
      <c r="D56" s="82"/>
      <c r="E56" s="84"/>
      <c r="F56" s="85"/>
      <c r="G56" s="8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6"/>
      <c r="S56" s="87"/>
      <c r="T56" s="88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90"/>
      <c r="AK56" s="91"/>
    </row>
    <row r="57" spans="1:37" s="74" customFormat="1" ht="13.5" hidden="1" customHeight="1" x14ac:dyDescent="0.2">
      <c r="A57" s="55" t="s">
        <v>14</v>
      </c>
      <c r="B57" s="56">
        <f>[1]COMP!B56/'[1]EMP '!B56*100</f>
        <v>1555.4665086533073</v>
      </c>
      <c r="C57" s="98"/>
      <c r="D57" s="56">
        <f>[1]COMP!D56/'[1]EMP '!D56*100</f>
        <v>1591.7511200634681</v>
      </c>
      <c r="E57" s="76"/>
      <c r="F57" s="56">
        <f>[1]COMP!F56/'[1]EMP '!F56*100</f>
        <v>813.64600661459235</v>
      </c>
      <c r="G57" s="58"/>
      <c r="H57" s="56">
        <f>[1]COMP!H56/'[1]EMP '!H56*100</f>
        <v>2572.9951155154895</v>
      </c>
      <c r="I57" s="98"/>
      <c r="J57" s="56">
        <f>[1]COMP!J56/'[1]EMP '!J56*100</f>
        <v>1645.1304421576833</v>
      </c>
      <c r="K57" s="56" t="e">
        <f>[1]COMP!K56/'[1]EMP '!K56*100</f>
        <v>#DIV/0!</v>
      </c>
      <c r="L57" s="56">
        <f>[1]COMP!L56/'[1]EMP '!L56*100</f>
        <v>3422.1392427469609</v>
      </c>
      <c r="M57" s="58"/>
      <c r="N57" s="56">
        <f>[1]COMP!N56/'[1]EMP '!N56*100</f>
        <v>1988.392267101375</v>
      </c>
      <c r="O57" s="58"/>
      <c r="P57" s="56">
        <f>[1]COMP!P56/'[1]EMP '!P56*100</f>
        <v>988.45408469959841</v>
      </c>
      <c r="Q57" s="58"/>
      <c r="R57" s="93">
        <f>[1]COMP!R56/'[1]EMP '!R56*100</f>
        <v>4216.7088590262847</v>
      </c>
      <c r="S57" s="78"/>
      <c r="T57" s="70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2"/>
      <c r="AK57" s="73"/>
    </row>
    <row r="58" spans="1:37" s="74" customFormat="1" ht="14.25" hidden="1" thickTop="1" thickBot="1" x14ac:dyDescent="0.25">
      <c r="A58" s="55" t="s">
        <v>15</v>
      </c>
      <c r="B58" s="56">
        <f>[1]COMP!B57/'[1]EMP '!B57*100</f>
        <v>1611.6073068025098</v>
      </c>
      <c r="C58" s="98"/>
      <c r="D58" s="56">
        <f>[1]COMP!D57/'[1]EMP '!D57*100</f>
        <v>2667.4427965520954</v>
      </c>
      <c r="E58" s="76"/>
      <c r="F58" s="56">
        <f>[1]COMP!F57/'[1]EMP '!F57*100</f>
        <v>1048.8502824494733</v>
      </c>
      <c r="G58" s="58"/>
      <c r="H58" s="56">
        <f>[1]COMP!H57/'[1]EMP '!H57*100</f>
        <v>3138.3471179895046</v>
      </c>
      <c r="I58" s="98"/>
      <c r="J58" s="56">
        <f>[1]COMP!J57/'[1]EMP '!J57*100</f>
        <v>1662.0200080973018</v>
      </c>
      <c r="K58" s="56" t="e">
        <f>[1]COMP!K57/'[1]EMP '!K57*100</f>
        <v>#DIV/0!</v>
      </c>
      <c r="L58" s="56">
        <f>[1]COMP!L57/'[1]EMP '!L57*100</f>
        <v>3745.1444473410015</v>
      </c>
      <c r="M58" s="58"/>
      <c r="N58" s="56">
        <f>[1]COMP!N57/'[1]EMP '!N57*100</f>
        <v>2090.272613641986</v>
      </c>
      <c r="O58" s="58"/>
      <c r="P58" s="56">
        <f>[1]COMP!P57/'[1]EMP '!P57*100</f>
        <v>1195.7880226176333</v>
      </c>
      <c r="Q58" s="58"/>
      <c r="R58" s="93">
        <f>[1]COMP!R57/'[1]EMP '!R57*100</f>
        <v>4282.9543262757616</v>
      </c>
      <c r="S58" s="78"/>
      <c r="T58" s="70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2"/>
      <c r="AK58" s="73"/>
    </row>
    <row r="59" spans="1:37" s="74" customFormat="1" ht="14.25" hidden="1" thickTop="1" thickBot="1" x14ac:dyDescent="0.25">
      <c r="A59" s="55" t="s">
        <v>16</v>
      </c>
      <c r="B59" s="56">
        <f>[1]COMP!B58/'[1]EMP '!B58*100</f>
        <v>1776.6074762145131</v>
      </c>
      <c r="C59" s="63"/>
      <c r="D59" s="56">
        <f>[1]COMP!D58/'[1]EMP '!D58*100</f>
        <v>3036.5029009463415</v>
      </c>
      <c r="E59" s="76"/>
      <c r="F59" s="56">
        <f>[1]COMP!F58/'[1]EMP '!F58*100</f>
        <v>1039.351370943926</v>
      </c>
      <c r="G59" s="58"/>
      <c r="H59" s="56">
        <f>[1]COMP!H58/'[1]EMP '!H58*100</f>
        <v>3635.8005737867506</v>
      </c>
      <c r="I59" s="63"/>
      <c r="J59" s="56">
        <f>[1]COMP!J58/'[1]EMP '!J58*100</f>
        <v>1613.7498355593107</v>
      </c>
      <c r="K59" s="56" t="e">
        <f>[1]COMP!K58/'[1]EMP '!K58*100</f>
        <v>#DIV/0!</v>
      </c>
      <c r="L59" s="56">
        <f>[1]COMP!L58/'[1]EMP '!L58*100</f>
        <v>3899.3661382981004</v>
      </c>
      <c r="M59" s="58"/>
      <c r="N59" s="56">
        <f>[1]COMP!N58/'[1]EMP '!N58*100</f>
        <v>2063.6699366909224</v>
      </c>
      <c r="O59" s="58"/>
      <c r="P59" s="56">
        <f>[1]COMP!P58/'[1]EMP '!P58*100</f>
        <v>1099.1586874566126</v>
      </c>
      <c r="Q59" s="58"/>
      <c r="R59" s="93">
        <f>[1]COMP!R58/'[1]EMP '!R58*100</f>
        <v>4152.4510686781678</v>
      </c>
      <c r="S59" s="78"/>
      <c r="T59" s="70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2"/>
      <c r="AK59" s="73"/>
    </row>
    <row r="60" spans="1:37" s="74" customFormat="1" ht="14.25" hidden="1" thickTop="1" thickBot="1" x14ac:dyDescent="0.25">
      <c r="A60" s="55" t="s">
        <v>17</v>
      </c>
      <c r="B60" s="56">
        <f>[1]COMP!B59/'[1]EMP '!B59*100</f>
        <v>1831.6242802236281</v>
      </c>
      <c r="C60" s="99"/>
      <c r="D60" s="56">
        <f>[1]COMP!D59/'[1]EMP '!D59*100</f>
        <v>2399.1380669387572</v>
      </c>
      <c r="E60" s="76"/>
      <c r="F60" s="56">
        <f>[1]COMP!F59/'[1]EMP '!F59*100</f>
        <v>1008.0314773319724</v>
      </c>
      <c r="G60" s="58"/>
      <c r="H60" s="56">
        <f>[1]COMP!H59/'[1]EMP '!H59*100</f>
        <v>2871.3110366413462</v>
      </c>
      <c r="I60" s="99"/>
      <c r="J60" s="56">
        <f>[1]COMP!J59/'[1]EMP '!J59*100</f>
        <v>1672.6520402212113</v>
      </c>
      <c r="K60" s="56" t="e">
        <f>[1]COMP!K59/'[1]EMP '!K59*100</f>
        <v>#DIV/0!</v>
      </c>
      <c r="L60" s="56">
        <f>[1]COMP!L59/'[1]EMP '!L59*100</f>
        <v>4076.2800636841826</v>
      </c>
      <c r="M60" s="58"/>
      <c r="N60" s="56">
        <f>[1]COMP!N59/'[1]EMP '!N59*100</f>
        <v>2384.2343212750202</v>
      </c>
      <c r="O60" s="58"/>
      <c r="P60" s="56">
        <f>[1]COMP!P59/'[1]EMP '!P59*100</f>
        <v>1228.6892152669375</v>
      </c>
      <c r="Q60" s="58"/>
      <c r="R60" s="93">
        <f>[1]COMP!R59/'[1]EMP '!R59*100</f>
        <v>4392.7986676735645</v>
      </c>
      <c r="S60" s="78"/>
      <c r="T60" s="70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2"/>
      <c r="AK60" s="73"/>
    </row>
    <row r="61" spans="1:37" s="74" customFormat="1" ht="18.75" hidden="1" customHeight="1" thickTop="1" x14ac:dyDescent="0.2">
      <c r="A61" s="81">
        <v>2007</v>
      </c>
      <c r="B61" s="82"/>
      <c r="C61" s="83"/>
      <c r="D61" s="82"/>
      <c r="E61" s="84"/>
      <c r="F61" s="85"/>
      <c r="G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6"/>
      <c r="S61" s="78"/>
      <c r="T61" s="70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2"/>
      <c r="AK61" s="73"/>
    </row>
    <row r="62" spans="1:37" s="74" customFormat="1" ht="14.25" hidden="1" customHeight="1" x14ac:dyDescent="0.2">
      <c r="A62" s="55" t="s">
        <v>14</v>
      </c>
      <c r="B62" s="56">
        <f>[1]COMP!B61/'[1]EMP '!B61*100</f>
        <v>1637.8369607998679</v>
      </c>
      <c r="C62" s="100"/>
      <c r="D62" s="56">
        <f>[1]COMP!D61/'[1]EMP '!D61*100</f>
        <v>1683.5598587159793</v>
      </c>
      <c r="E62" s="98"/>
      <c r="F62" s="56">
        <f>[1]COMP!F61/'[1]EMP '!F61*100</f>
        <v>842.60146175549653</v>
      </c>
      <c r="G62" s="58"/>
      <c r="H62" s="56">
        <f>[1]COMP!H61/'[1]EMP '!H61*100</f>
        <v>2689.6890663924996</v>
      </c>
      <c r="I62" s="58"/>
      <c r="J62" s="56">
        <f>[1]COMP!J61/'[1]EMP '!J61*100</f>
        <v>1690.8348310259796</v>
      </c>
      <c r="K62" s="58"/>
      <c r="L62" s="56">
        <f>[1]COMP!L61/'[1]EMP '!L61*100</f>
        <v>3932.6946031881034</v>
      </c>
      <c r="M62" s="58"/>
      <c r="N62" s="56">
        <f>[1]COMP!N61/'[1]EMP '!N61*100</f>
        <v>2287.7193509023168</v>
      </c>
      <c r="O62" s="58"/>
      <c r="P62" s="56">
        <f>[1]COMP!P61/'[1]EMP '!P61*100</f>
        <v>1077.8234781278677</v>
      </c>
      <c r="Q62" s="58"/>
      <c r="R62" s="93">
        <f>[1]COMP!R61/'[1]EMP '!R61*100</f>
        <v>4250.3359374512083</v>
      </c>
      <c r="S62" s="78"/>
      <c r="T62" s="70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2"/>
      <c r="AK62" s="73"/>
    </row>
    <row r="63" spans="1:37" s="74" customFormat="1" ht="14.25" hidden="1" customHeight="1" x14ac:dyDescent="0.2">
      <c r="A63" s="55" t="s">
        <v>15</v>
      </c>
      <c r="B63" s="56">
        <f>[1]COMP!B62/'[1]EMP '!B62*100</f>
        <v>1664.097591135863</v>
      </c>
      <c r="C63" s="100"/>
      <c r="D63" s="56">
        <f>[1]COMP!D62/'[1]EMP '!D62*100</f>
        <v>2696.9734782050732</v>
      </c>
      <c r="E63" s="98"/>
      <c r="F63" s="56">
        <f>[1]COMP!F62/'[1]EMP '!F62*100</f>
        <v>1066.7612915358895</v>
      </c>
      <c r="G63" s="58"/>
      <c r="H63" s="56">
        <f>[1]COMP!H62/'[1]EMP '!H62*100</f>
        <v>3369.7524242580544</v>
      </c>
      <c r="I63" s="58"/>
      <c r="J63" s="56">
        <f>[1]COMP!J62/'[1]EMP '!J62*100</f>
        <v>1712.1317962693333</v>
      </c>
      <c r="K63" s="58"/>
      <c r="L63" s="56">
        <f>[1]COMP!L62/'[1]EMP '!L62*100</f>
        <v>4118.0943283678889</v>
      </c>
      <c r="M63" s="58"/>
      <c r="N63" s="56">
        <f>[1]COMP!N62/'[1]EMP '!N62*100</f>
        <v>2243.7488152483475</v>
      </c>
      <c r="O63" s="58"/>
      <c r="P63" s="56">
        <f>[1]COMP!P62/'[1]EMP '!P62*100</f>
        <v>1030.8053795518915</v>
      </c>
      <c r="Q63" s="58"/>
      <c r="R63" s="93">
        <f>[1]COMP!R62/'[1]EMP '!R62*100</f>
        <v>4299.1679153673285</v>
      </c>
      <c r="S63" s="78"/>
      <c r="T63" s="70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2"/>
      <c r="AK63" s="73"/>
    </row>
    <row r="64" spans="1:37" s="74" customFormat="1" ht="14.25" hidden="1" customHeight="1" x14ac:dyDescent="0.2">
      <c r="A64" s="55" t="s">
        <v>16</v>
      </c>
      <c r="B64" s="56">
        <f>[1]COMP!B63/'[1]EMP '!B63*100</f>
        <v>1882.6004204813014</v>
      </c>
      <c r="C64" s="100"/>
      <c r="D64" s="56">
        <f>[1]COMP!D63/'[1]EMP '!D63*100</f>
        <v>3196.9498977909479</v>
      </c>
      <c r="E64" s="98"/>
      <c r="F64" s="56">
        <f>[1]COMP!F63/'[1]EMP '!F63*100</f>
        <v>1069.094956268028</v>
      </c>
      <c r="G64" s="58"/>
      <c r="H64" s="56">
        <f>[1]COMP!H63/'[1]EMP '!H63*100</f>
        <v>3960.9823035045119</v>
      </c>
      <c r="I64" s="58"/>
      <c r="J64" s="56">
        <f>[1]COMP!J63/'[1]EMP '!J63*100</f>
        <v>1696.5558716081825</v>
      </c>
      <c r="K64" s="58"/>
      <c r="L64" s="56">
        <f>[1]COMP!L63/'[1]EMP '!L63*100</f>
        <v>4368.110896577271</v>
      </c>
      <c r="M64" s="58"/>
      <c r="N64" s="56">
        <f>[1]COMP!N63/'[1]EMP '!N63*100</f>
        <v>2154.6094076695886</v>
      </c>
      <c r="O64" s="58"/>
      <c r="P64" s="56">
        <f>[1]COMP!P63/'[1]EMP '!P63*100</f>
        <v>928.55550679158193</v>
      </c>
      <c r="Q64" s="58"/>
      <c r="R64" s="93">
        <f>[1]COMP!R63/'[1]EMP '!R63*100</f>
        <v>4354.2265457272306</v>
      </c>
      <c r="S64" s="78"/>
      <c r="T64" s="70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2"/>
      <c r="AK64" s="73"/>
    </row>
    <row r="65" spans="1:37" s="74" customFormat="1" ht="14.25" hidden="1" customHeight="1" thickBot="1" x14ac:dyDescent="0.25">
      <c r="A65" s="55" t="s">
        <v>17</v>
      </c>
      <c r="B65" s="56">
        <f>[1]COMP!B64/'[1]EMP '!B64*100</f>
        <v>2005.4392297165539</v>
      </c>
      <c r="C65" s="101"/>
      <c r="D65" s="56">
        <f>[1]COMP!D64/'[1]EMP '!D64*100</f>
        <v>2509.7083802718616</v>
      </c>
      <c r="E65" s="98"/>
      <c r="F65" s="56">
        <f>[1]COMP!F64/'[1]EMP '!F64*100</f>
        <v>1088.5973455085543</v>
      </c>
      <c r="G65" s="58"/>
      <c r="H65" s="56">
        <f>[1]COMP!H64/'[1]EMP '!H64*100</f>
        <v>3105.2919068935116</v>
      </c>
      <c r="I65" s="58"/>
      <c r="J65" s="56">
        <f>[1]COMP!J64/'[1]EMP '!J64*100</f>
        <v>1763.8573871801871</v>
      </c>
      <c r="K65" s="58"/>
      <c r="L65" s="56">
        <f>[1]COMP!L64/'[1]EMP '!L64*100</f>
        <v>4638.8509062445901</v>
      </c>
      <c r="M65" s="58"/>
      <c r="N65" s="56">
        <f>[1]COMP!N64/'[1]EMP '!N64*100</f>
        <v>2459.8409143939621</v>
      </c>
      <c r="O65" s="58"/>
      <c r="P65" s="56">
        <f>[1]COMP!P64/'[1]EMP '!P64*100</f>
        <v>1077.1096426882491</v>
      </c>
      <c r="Q65" s="58"/>
      <c r="R65" s="93">
        <f>[1]COMP!R64/'[1]EMP '!R64*100</f>
        <v>4669.7764822561276</v>
      </c>
      <c r="S65" s="78"/>
      <c r="T65" s="70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2"/>
      <c r="AK65" s="73"/>
    </row>
    <row r="66" spans="1:37" s="74" customFormat="1" ht="18.75" customHeight="1" thickTop="1" x14ac:dyDescent="0.2">
      <c r="A66" s="81">
        <v>2008</v>
      </c>
      <c r="B66" s="82"/>
      <c r="C66" s="83"/>
      <c r="D66" s="82"/>
      <c r="E66" s="84"/>
      <c r="F66" s="85"/>
      <c r="G66" s="84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6"/>
      <c r="S66" s="78"/>
      <c r="T66" s="70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2"/>
      <c r="AK66" s="73"/>
    </row>
    <row r="67" spans="1:37" s="74" customFormat="1" ht="14.25" customHeight="1" x14ac:dyDescent="0.2">
      <c r="A67" s="55" t="s">
        <v>14</v>
      </c>
      <c r="B67" s="56">
        <f>[1]COMP!B67/'[1]EMP '!B66*100</f>
        <v>1794.9078550956956</v>
      </c>
      <c r="C67" s="98"/>
      <c r="D67" s="56">
        <f>[1]COMP!D67/'[1]EMP '!D66*100</f>
        <v>1909.7731654639574</v>
      </c>
      <c r="E67" s="98"/>
      <c r="F67" s="56">
        <f>[1]COMP!F67/'[1]EMP '!F66*100</f>
        <v>929.0521327749118</v>
      </c>
      <c r="G67" s="58"/>
      <c r="H67" s="56">
        <f>[1]COMP!H67/'[1]EMP '!H66*100</f>
        <v>2567.2785498814342</v>
      </c>
      <c r="I67" s="58"/>
      <c r="J67" s="56">
        <f>[1]COMP!J67/'[1]EMP '!J66*100</f>
        <v>1753.9667880109291</v>
      </c>
      <c r="K67" s="58"/>
      <c r="L67" s="56">
        <f>[1]COMP!L67/'[1]EMP '!L66*100</f>
        <v>4329.6772609277286</v>
      </c>
      <c r="M67" s="58"/>
      <c r="N67" s="56">
        <f>[1]COMP!N67/'[1]EMP '!N66*100</f>
        <v>2297.8054995548691</v>
      </c>
      <c r="O67" s="58"/>
      <c r="P67" s="56">
        <f>[1]COMP!P67/'[1]EMP '!P66*100</f>
        <v>1063.9512077717723</v>
      </c>
      <c r="Q67" s="58"/>
      <c r="R67" s="93">
        <f>[1]COMP!R67/'[1]EMP '!R66*100</f>
        <v>4531.8344854075485</v>
      </c>
      <c r="S67" s="78"/>
      <c r="T67" s="70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2"/>
      <c r="AK67" s="73"/>
    </row>
    <row r="68" spans="1:37" s="74" customFormat="1" ht="14.25" customHeight="1" x14ac:dyDescent="0.2">
      <c r="A68" s="55" t="s">
        <v>15</v>
      </c>
      <c r="B68" s="56">
        <f>[1]COMP!B68/'[1]EMP '!B67*100</f>
        <v>1802.0447026760494</v>
      </c>
      <c r="C68" s="98"/>
      <c r="D68" s="56">
        <f>[1]COMP!D68/'[1]EMP '!D67*100</f>
        <v>2739.5808493317168</v>
      </c>
      <c r="E68" s="98"/>
      <c r="F68" s="56">
        <f>[1]COMP!F68/'[1]EMP '!F67*100</f>
        <v>1166.8279602379673</v>
      </c>
      <c r="G68" s="58"/>
      <c r="H68" s="56">
        <f>[1]COMP!H68/'[1]EMP '!H67*100</f>
        <v>3496.6368693161817</v>
      </c>
      <c r="I68" s="58"/>
      <c r="J68" s="56">
        <f>[1]COMP!J68/'[1]EMP '!J67*100</f>
        <v>1799.62538868001</v>
      </c>
      <c r="K68" s="58"/>
      <c r="L68" s="56">
        <f>[1]COMP!L68/'[1]EMP '!L67*100</f>
        <v>4365.6032616686261</v>
      </c>
      <c r="M68" s="58"/>
      <c r="N68" s="56">
        <f>[1]COMP!N68/'[1]EMP '!N67*100</f>
        <v>2348.902015362668</v>
      </c>
      <c r="O68" s="58"/>
      <c r="P68" s="56">
        <f>[1]COMP!P68/'[1]EMP '!P67*100</f>
        <v>1228.5498278929972</v>
      </c>
      <c r="Q68" s="58"/>
      <c r="R68" s="93">
        <f>[1]COMP!R68/'[1]EMP '!R67*100</f>
        <v>4601.3313492871848</v>
      </c>
      <c r="S68" s="78"/>
      <c r="T68" s="70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2"/>
      <c r="AK68" s="73"/>
    </row>
    <row r="69" spans="1:37" s="74" customFormat="1" ht="14.25" customHeight="1" x14ac:dyDescent="0.2">
      <c r="A69" s="55" t="s">
        <v>16</v>
      </c>
      <c r="B69" s="56">
        <f>[1]COMP!B69/'[1]EMP '!B68*100</f>
        <v>2076.294093232349</v>
      </c>
      <c r="C69" s="98"/>
      <c r="D69" s="56">
        <f>'[2]M&amp;Q'!$BL$66</f>
        <v>4012.184902038266</v>
      </c>
      <c r="E69" s="98"/>
      <c r="F69" s="56">
        <f>'[3]MFG-EMP'!$DP$68</f>
        <v>1201.7198588256258</v>
      </c>
      <c r="G69" s="58"/>
      <c r="H69" s="56">
        <f>[4]EGW!$U$63</f>
        <v>4088.8485309668313</v>
      </c>
      <c r="I69" s="58"/>
      <c r="J69" s="56">
        <f>'[5]Trade&amp;TCS'!$Z$72</f>
        <v>1797.1473704110585</v>
      </c>
      <c r="K69" s="58"/>
      <c r="L69" s="56">
        <f>'[5]Trade&amp;TCS'!$AA$72</f>
        <v>4578.594355448593</v>
      </c>
      <c r="M69" s="58"/>
      <c r="N69" s="56">
        <f>[6]FINANCE!$W$180</f>
        <v>2320.6235198027753</v>
      </c>
      <c r="O69" s="58"/>
      <c r="P69" s="56">
        <f>[6]FINANCE!$AA$180</f>
        <v>1053.0319415771087</v>
      </c>
      <c r="Q69" s="58"/>
      <c r="R69" s="93">
        <f>[7]SERVICES!$AB$67</f>
        <v>4711.9781647068139</v>
      </c>
      <c r="S69" s="78"/>
      <c r="T69" s="70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2"/>
      <c r="AK69" s="73"/>
    </row>
    <row r="70" spans="1:37" s="74" customFormat="1" ht="14.25" customHeight="1" thickBot="1" x14ac:dyDescent="0.25">
      <c r="A70" s="55" t="s">
        <v>17</v>
      </c>
      <c r="B70" s="56">
        <f>[1]COMP!B70/'[1]EMP '!B69*100</f>
        <v>2134.1934728301526</v>
      </c>
      <c r="C70" s="98"/>
      <c r="D70" s="56">
        <f>'[2]M&amp;Q'!$BL$67</f>
        <v>3738.3068243632856</v>
      </c>
      <c r="E70" s="98"/>
      <c r="F70" s="56">
        <f>'[3]MFG-EMP'!$DP$69</f>
        <v>1095.4689365848822</v>
      </c>
      <c r="G70" s="58"/>
      <c r="H70" s="56">
        <f>[4]EGW!$U$64</f>
        <v>3090.680354111772</v>
      </c>
      <c r="I70" s="58"/>
      <c r="J70" s="56">
        <f>'[5]Trade&amp;TCS'!$Z$73</f>
        <v>1868.626954316316</v>
      </c>
      <c r="K70" s="58"/>
      <c r="L70" s="56">
        <f>'[5]Trade&amp;TCS'!$AA$73</f>
        <v>4910.6505877638956</v>
      </c>
      <c r="M70" s="58"/>
      <c r="N70" s="56">
        <f>[6]FINANCE!$W$181</f>
        <v>2643.859171130945</v>
      </c>
      <c r="O70" s="58"/>
      <c r="P70" s="56">
        <f>[6]FINANCE!$AA$181</f>
        <v>1203.4468668033819</v>
      </c>
      <c r="Q70" s="58"/>
      <c r="R70" s="93">
        <f>[7]SERVICES!$AB$68</f>
        <v>4906.0847424073818</v>
      </c>
      <c r="S70" s="78"/>
      <c r="T70" s="70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2"/>
      <c r="AK70" s="73"/>
    </row>
    <row r="71" spans="1:37" s="74" customFormat="1" ht="18.75" customHeight="1" x14ac:dyDescent="0.2">
      <c r="A71" s="81">
        <v>2009</v>
      </c>
      <c r="B71" s="82"/>
      <c r="C71" s="83"/>
      <c r="D71" s="82"/>
      <c r="E71" s="84"/>
      <c r="F71" s="85"/>
      <c r="G71" s="84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6"/>
      <c r="S71" s="78"/>
      <c r="T71" s="70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2"/>
      <c r="AK71" s="73"/>
    </row>
    <row r="72" spans="1:37" s="74" customFormat="1" ht="14.25" customHeight="1" x14ac:dyDescent="0.2">
      <c r="A72" s="55" t="s">
        <v>14</v>
      </c>
      <c r="B72" s="56">
        <f>[1]COMP!B73/'[1]EMP '!B71*100</f>
        <v>1939.3821588708647</v>
      </c>
      <c r="C72" s="98"/>
      <c r="D72" s="56">
        <f>[1]COMP!D73/'[1]EMP '!D71*100</f>
        <v>2119.2214520018961</v>
      </c>
      <c r="E72" s="98"/>
      <c r="F72" s="56">
        <f>[1]COMP!F73/'[1]EMP '!F71*100</f>
        <v>936.49504353175621</v>
      </c>
      <c r="G72" s="58"/>
      <c r="H72" s="56">
        <f>[1]COMP!H73/'[1]EMP '!H71*100</f>
        <v>2673.9053708511451</v>
      </c>
      <c r="I72" s="58"/>
      <c r="J72" s="56">
        <f>[1]COMP!J73/'[1]EMP '!J71*100</f>
        <v>1783.8292048923568</v>
      </c>
      <c r="K72" s="58"/>
      <c r="L72" s="56">
        <f>[1]COMP!L73/'[1]EMP '!L71*100</f>
        <v>4531.1004904163647</v>
      </c>
      <c r="M72" s="58"/>
      <c r="N72" s="56">
        <f>[1]COMP!N73/'[1]EMP '!N71*100</f>
        <v>2233.2356941042462</v>
      </c>
      <c r="O72" s="58"/>
      <c r="P72" s="56">
        <f>[1]COMP!P73/'[1]EMP '!P71*100</f>
        <v>1125.7547407345007</v>
      </c>
      <c r="Q72" s="58"/>
      <c r="R72" s="93">
        <f>[1]COMP!R73/'[1]EMP '!R71*100</f>
        <v>4762.9834850090137</v>
      </c>
      <c r="S72" s="78"/>
      <c r="T72" s="70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2"/>
      <c r="AK72" s="73"/>
    </row>
    <row r="73" spans="1:37" s="74" customFormat="1" ht="14.25" customHeight="1" x14ac:dyDescent="0.2">
      <c r="A73" s="55" t="s">
        <v>15</v>
      </c>
      <c r="B73" s="56">
        <f>[1]COMP!B74/'[1]EMP '!B72*100</f>
        <v>1947.6057518100297</v>
      </c>
      <c r="C73" s="98"/>
      <c r="D73" s="56">
        <f>[1]COMP!D74/'[1]EMP '!D72*100</f>
        <v>3023.0980337923911</v>
      </c>
      <c r="E73" s="98"/>
      <c r="F73" s="56">
        <f>[1]COMP!F74/'[1]EMP '!F72*100</f>
        <v>1203.5066838578714</v>
      </c>
      <c r="G73" s="58"/>
      <c r="H73" s="56">
        <f>[1]COMP!H74/'[1]EMP '!H72*100</f>
        <v>3719.1943338877813</v>
      </c>
      <c r="I73" s="58"/>
      <c r="J73" s="56">
        <f>[1]COMP!J74/'[1]EMP '!J72*100</f>
        <v>1798.1945306527155</v>
      </c>
      <c r="K73" s="58"/>
      <c r="L73" s="56">
        <f>[1]COMP!L74/'[1]EMP '!L72*100</f>
        <v>4604.8799421954936</v>
      </c>
      <c r="M73" s="58"/>
      <c r="N73" s="56">
        <f>[1]COMP!N74/'[1]EMP '!N72*100</f>
        <v>2418.2533781158554</v>
      </c>
      <c r="O73" s="58"/>
      <c r="P73" s="56">
        <f>[1]COMP!P74/'[1]EMP '!P72*100</f>
        <v>1186.4044941672507</v>
      </c>
      <c r="Q73" s="58"/>
      <c r="R73" s="93">
        <f>[1]COMP!R74/'[1]EMP '!R72*100</f>
        <v>5051.6994031954364</v>
      </c>
      <c r="S73" s="78"/>
      <c r="T73" s="70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2"/>
      <c r="AK73" s="73"/>
    </row>
    <row r="74" spans="1:37" s="74" customFormat="1" ht="14.25" customHeight="1" x14ac:dyDescent="0.2">
      <c r="A74" s="55" t="s">
        <v>16</v>
      </c>
      <c r="B74" s="56">
        <f>[1]COMP!B75/'[1]EMP '!B73*100</f>
        <v>2153.5556638285466</v>
      </c>
      <c r="C74" s="98"/>
      <c r="D74" s="56">
        <f>[1]COMP!D75/'[1]EMP '!D73*100</f>
        <v>4656.4218508293097</v>
      </c>
      <c r="E74" s="98"/>
      <c r="F74" s="56">
        <f>+'[8]MFG-EMP'!$DP$73</f>
        <v>1215.2889787928582</v>
      </c>
      <c r="G74" s="58"/>
      <c r="H74" s="56">
        <f>+[9]EGW!$U$68</f>
        <v>4316.1849784763672</v>
      </c>
      <c r="I74" s="58"/>
      <c r="J74" s="56">
        <f>+'[10]Trade&amp;TCS'!$Z$77</f>
        <v>1793.0086878370028</v>
      </c>
      <c r="K74" s="58"/>
      <c r="L74" s="56">
        <f>+'[10]Trade&amp;TCS'!$AA$77</f>
        <v>4365.5058293856973</v>
      </c>
      <c r="M74" s="58"/>
      <c r="N74" s="56">
        <f>+[11]FINANCE!$W$185</f>
        <v>2313.112048821617</v>
      </c>
      <c r="O74" s="58"/>
      <c r="P74" s="56">
        <f>+[11]FINANCE!$AA$185</f>
        <v>1121.6147363267744</v>
      </c>
      <c r="Q74" s="58"/>
      <c r="R74" s="93">
        <f>+[12]SERVICES!$AB$72</f>
        <v>5045.1995806181867</v>
      </c>
      <c r="S74" s="78"/>
      <c r="T74" s="70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2"/>
      <c r="AK74" s="73"/>
    </row>
    <row r="75" spans="1:37" s="74" customFormat="1" ht="14.25" customHeight="1" x14ac:dyDescent="0.2">
      <c r="A75" s="55" t="s">
        <v>17</v>
      </c>
      <c r="B75" s="56">
        <f>[1]COMP!B76/'[1]EMP '!B74*100</f>
        <v>2250.4712496760076</v>
      </c>
      <c r="C75" s="98"/>
      <c r="D75" s="56">
        <f>[1]COMP!D76/'[1]EMP '!D74*100</f>
        <v>4624.162121582156</v>
      </c>
      <c r="E75" s="98"/>
      <c r="F75" s="56">
        <f>'[13]MFG-EMP'!$DP$74</f>
        <v>1123.0751919902323</v>
      </c>
      <c r="G75" s="58"/>
      <c r="H75" s="56">
        <f>[14]EGW!$U$69</f>
        <v>3330.0842135259763</v>
      </c>
      <c r="I75" s="58"/>
      <c r="J75" s="56">
        <f>'[15]Trade&amp;TCS'!$Z$78</f>
        <v>1923.3803836869874</v>
      </c>
      <c r="K75" s="58"/>
      <c r="L75" s="56">
        <f>'[15]Trade&amp;TCS'!$AA$78</f>
        <v>5214.6868353096961</v>
      </c>
      <c r="M75" s="58"/>
      <c r="N75" s="56">
        <f>[16]FINANCE!$W$186</f>
        <v>2626.3688350694079</v>
      </c>
      <c r="O75" s="58"/>
      <c r="P75" s="56">
        <f>[16]FINANCE!$AA$186</f>
        <v>1153.8610020178116</v>
      </c>
      <c r="Q75" s="58"/>
      <c r="R75" s="93">
        <f>[17]SERVICES!$AB$73</f>
        <v>5257.6157477038641</v>
      </c>
      <c r="S75" s="78"/>
      <c r="T75" s="70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2"/>
      <c r="AK75" s="73"/>
    </row>
    <row r="76" spans="1:37" ht="4.5" customHeight="1" thickBot="1" x14ac:dyDescent="0.25">
      <c r="A76" s="102"/>
      <c r="B76" s="103"/>
      <c r="C76" s="104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6"/>
      <c r="S76" s="70"/>
      <c r="T76" s="52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s="74" customFormat="1" ht="18.75" customHeight="1" x14ac:dyDescent="0.2">
      <c r="A77" s="81">
        <v>2010</v>
      </c>
      <c r="B77" s="82"/>
      <c r="C77" s="83"/>
      <c r="D77" s="82"/>
      <c r="E77" s="84"/>
      <c r="F77" s="85"/>
      <c r="G77" s="84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6"/>
      <c r="S77" s="78"/>
      <c r="T77" s="70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2"/>
      <c r="AK77" s="73"/>
    </row>
    <row r="78" spans="1:37" s="74" customFormat="1" ht="15" customHeight="1" x14ac:dyDescent="0.2">
      <c r="A78" s="55" t="s">
        <v>14</v>
      </c>
      <c r="B78" s="56">
        <f>[1]COMP!B79/'[1]EMP '!B77*100</f>
        <v>2036.6070036637325</v>
      </c>
      <c r="C78" s="98"/>
      <c r="D78" s="56">
        <f>[1]COMP!D79/'[1]EMP '!D77*100</f>
        <v>2291.6566795134663</v>
      </c>
      <c r="E78" s="98"/>
      <c r="F78" s="56">
        <f>[1]COMP!F79/'[1]EMP '!F77*100</f>
        <v>980.73599868606948</v>
      </c>
      <c r="G78" s="58"/>
      <c r="H78" s="56">
        <f>[1]COMP!H79/'[1]EMP '!H77*100</f>
        <v>2812.5667850372815</v>
      </c>
      <c r="I78" s="58"/>
      <c r="J78" s="56">
        <f>[1]COMP!J79/'[1]EMP '!J77*100</f>
        <v>1922.9680477695208</v>
      </c>
      <c r="K78" s="58"/>
      <c r="L78" s="56">
        <f>[1]COMP!L79/'[1]EMP '!L77*100</f>
        <v>4778.470939046133</v>
      </c>
      <c r="M78" s="58"/>
      <c r="N78" s="56">
        <f>[1]COMP!N79/'[1]EMP '!N77*100</f>
        <v>2212.6807150528521</v>
      </c>
      <c r="O78" s="58"/>
      <c r="P78" s="56">
        <f>[1]COMP!P79/'[1]EMP '!P77*100</f>
        <v>1116.4739104984092</v>
      </c>
      <c r="Q78" s="58"/>
      <c r="R78" s="93">
        <f>[1]COMP!R79/'[1]EMP '!R77*100</f>
        <v>5290.3659718067129</v>
      </c>
      <c r="S78" s="78"/>
      <c r="T78" s="70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2"/>
      <c r="AK78" s="73"/>
    </row>
    <row r="79" spans="1:37" s="74" customFormat="1" ht="15" customHeight="1" x14ac:dyDescent="0.2">
      <c r="A79" s="55" t="s">
        <v>15</v>
      </c>
      <c r="B79" s="56">
        <f>[1]COMP!B80/'[1]EMP '!B78*100</f>
        <v>2075.5534126594098</v>
      </c>
      <c r="C79" s="98"/>
      <c r="D79" s="56">
        <f>[1]COMP!D80/'[1]EMP '!D78*100</f>
        <v>3275.1333832560158</v>
      </c>
      <c r="E79" s="98"/>
      <c r="F79" s="56">
        <f>[1]COMP!F80/'[1]EMP '!F78*100</f>
        <v>1316.5884252640089</v>
      </c>
      <c r="G79" s="58"/>
      <c r="H79" s="56">
        <f>[1]COMP!H80/'[1]EMP '!H78*100</f>
        <v>3842.4105832730115</v>
      </c>
      <c r="I79" s="58"/>
      <c r="J79" s="56">
        <f>[1]COMP!J80/'[1]EMP '!J78*100</f>
        <v>1945.9783993230346</v>
      </c>
      <c r="K79" s="58"/>
      <c r="L79" s="56">
        <f>[1]COMP!L80/'[1]EMP '!L78*100</f>
        <v>4974.6789792066193</v>
      </c>
      <c r="M79" s="58"/>
      <c r="N79" s="56">
        <f>[1]COMP!N80/'[1]EMP '!N78*100</f>
        <v>2335.457450354696</v>
      </c>
      <c r="O79" s="58"/>
      <c r="P79" s="56">
        <f>[1]COMP!P80/'[1]EMP '!P78*100</f>
        <v>1201.0141958280346</v>
      </c>
      <c r="Q79" s="58"/>
      <c r="R79" s="93">
        <f>[1]COMP!R80/'[1]EMP '!R78*100</f>
        <v>5408.7998220683685</v>
      </c>
      <c r="S79" s="78"/>
      <c r="T79" s="70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2"/>
      <c r="AK79" s="73"/>
    </row>
    <row r="80" spans="1:37" s="74" customFormat="1" ht="15" customHeight="1" x14ac:dyDescent="0.2">
      <c r="A80" s="55" t="s">
        <v>16</v>
      </c>
      <c r="B80" s="56">
        <f>[1]COMP!B81/'[1]EMP '!B79*100</f>
        <v>2309.6238920938058</v>
      </c>
      <c r="C80" s="107"/>
      <c r="D80" s="56">
        <f>[1]COMP!D81/'[1]EMP '!D79*100</f>
        <v>5210.43325340918</v>
      </c>
      <c r="E80" s="98"/>
      <c r="F80" s="56">
        <f>[1]COMP!F81/'[1]EMP '!F79*100</f>
        <v>1324.8385042704258</v>
      </c>
      <c r="G80" s="107"/>
      <c r="H80" s="56">
        <f>[1]COMP!H81/'[1]EMP '!H79*100</f>
        <v>4575.6858784046944</v>
      </c>
      <c r="I80" s="58"/>
      <c r="J80" s="56">
        <f>[1]COMP!J81/'[1]EMP '!J79*100</f>
        <v>1925.4601583728438</v>
      </c>
      <c r="K80" s="58"/>
      <c r="L80" s="56">
        <f>[1]COMP!L81/'[1]EMP '!L79*100</f>
        <v>4863.3946141116085</v>
      </c>
      <c r="M80" s="58"/>
      <c r="N80" s="56">
        <f>[1]COMP!N81/'[1]EMP '!N79*100</f>
        <v>2212.2556406903577</v>
      </c>
      <c r="O80" s="58"/>
      <c r="P80" s="56">
        <f>[1]COMP!P81/'[1]EMP '!P79*100</f>
        <v>1337.8886018129203</v>
      </c>
      <c r="Q80" s="58"/>
      <c r="R80" s="93">
        <f>[1]COMP!R81/'[1]EMP '!R79*100</f>
        <v>5449.5607608521204</v>
      </c>
      <c r="S80" s="78"/>
      <c r="T80" s="70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2"/>
      <c r="AK80" s="73"/>
    </row>
    <row r="81" spans="1:37" s="74" customFormat="1" ht="15" customHeight="1" thickBot="1" x14ac:dyDescent="0.25">
      <c r="A81" s="55" t="s">
        <v>17</v>
      </c>
      <c r="B81" s="56">
        <f>[1]COMP!B82/'[1]EMP '!B80*100</f>
        <v>2310.0276593839508</v>
      </c>
      <c r="C81" s="98"/>
      <c r="D81" s="56">
        <f>[1]COMP!D82/'[1]EMP '!D80*100</f>
        <v>5026.7191906651933</v>
      </c>
      <c r="E81" s="98"/>
      <c r="F81" s="56">
        <f>[1]COMP!F82/'[1]EMP '!F80*100</f>
        <v>1164.4824229978308</v>
      </c>
      <c r="G81" s="58"/>
      <c r="H81" s="56">
        <f>[1]COMP!H82/'[1]EMP '!H80*100</f>
        <v>3540.0396015284364</v>
      </c>
      <c r="I81" s="58"/>
      <c r="J81" s="56">
        <f>[1]COMP!J82/'[1]EMP '!J80*100</f>
        <v>1991.3107190916885</v>
      </c>
      <c r="K81" s="58"/>
      <c r="L81" s="56">
        <f>[1]COMP!L82/'[1]EMP '!L80*100</f>
        <v>5050.0613006354297</v>
      </c>
      <c r="M81" s="58"/>
      <c r="N81" s="56">
        <f>[1]COMP!N82/'[1]EMP '!N80*100</f>
        <v>2633.3105928423702</v>
      </c>
      <c r="O81" s="58"/>
      <c r="P81" s="56">
        <f>[1]COMP!P82/'[1]EMP '!P80*100</f>
        <v>1383.598870891474</v>
      </c>
      <c r="Q81" s="58"/>
      <c r="R81" s="93">
        <f>[1]COMP!R82/'[1]EMP '!R80*100</f>
        <v>5718.9156020515138</v>
      </c>
      <c r="S81" s="78"/>
      <c r="T81" s="70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2"/>
      <c r="AK81" s="73"/>
    </row>
    <row r="82" spans="1:37" s="74" customFormat="1" ht="18.75" customHeight="1" x14ac:dyDescent="0.2">
      <c r="A82" s="81">
        <v>2011</v>
      </c>
      <c r="B82" s="82"/>
      <c r="C82" s="83"/>
      <c r="D82" s="82"/>
      <c r="E82" s="84"/>
      <c r="F82" s="85"/>
      <c r="G82" s="84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6"/>
      <c r="S82" s="78"/>
      <c r="T82" s="70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2"/>
      <c r="AK82" s="73"/>
    </row>
    <row r="83" spans="1:37" s="74" customFormat="1" ht="15" customHeight="1" x14ac:dyDescent="0.2">
      <c r="A83" s="55" t="s">
        <v>14</v>
      </c>
      <c r="B83" s="56">
        <f>[1]COMP!B84/'[1]EMP '!B84*100</f>
        <v>2064.8599851069371</v>
      </c>
      <c r="C83" s="98"/>
      <c r="D83" s="56">
        <f>[1]COMP!D84/'[1]EMP '!D84*100</f>
        <v>2473.6826270198476</v>
      </c>
      <c r="E83" s="98"/>
      <c r="F83" s="56">
        <f>[1]COMP!F84/'[1]EMP '!F84*100</f>
        <v>973.25722514838594</v>
      </c>
      <c r="G83" s="58"/>
      <c r="H83" s="56">
        <f>[1]COMP!H84/'[1]EMP '!H84*100</f>
        <v>2957.2918764977253</v>
      </c>
      <c r="I83" s="58"/>
      <c r="J83" s="56">
        <f>[1]COMP!J84/'[1]EMP '!J84*100</f>
        <v>1999.9906422677957</v>
      </c>
      <c r="K83" s="58"/>
      <c r="L83" s="56">
        <f>[1]COMP!L84/'[1]EMP '!L84*100</f>
        <v>4958.65106216001</v>
      </c>
      <c r="M83" s="58"/>
      <c r="N83" s="56">
        <f>[1]COMP!N84/'[1]EMP '!N84*100</f>
        <v>2334.8232697094991</v>
      </c>
      <c r="O83" s="58"/>
      <c r="P83" s="56">
        <f>[1]COMP!P84/'[1]EMP '!P84*100</f>
        <v>1363.5944945911526</v>
      </c>
      <c r="Q83" s="58"/>
      <c r="R83" s="93">
        <f>[1]COMP!R84/'[1]EMP '!R84*100</f>
        <v>5625.9870676626233</v>
      </c>
      <c r="S83" s="78"/>
      <c r="T83" s="70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2"/>
      <c r="AK83" s="73"/>
    </row>
    <row r="84" spans="1:37" s="74" customFormat="1" ht="15" customHeight="1" x14ac:dyDescent="0.2">
      <c r="A84" s="55" t="s">
        <v>15</v>
      </c>
      <c r="B84" s="56">
        <f>[1]COMP!B85/'[1]EMP '!B85*100</f>
        <v>2181.1771094347196</v>
      </c>
      <c r="C84" s="98"/>
      <c r="D84" s="56">
        <f>[1]COMP!D85/'[1]EMP '!D85*100</f>
        <v>3960.7837412148619</v>
      </c>
      <c r="E84" s="98"/>
      <c r="F84" s="56">
        <f>[1]COMP!F85/'[1]EMP '!F85*100</f>
        <v>1349.5556156336797</v>
      </c>
      <c r="G84" s="58"/>
      <c r="H84" s="56">
        <f>[1]COMP!H85/'[1]EMP '!H85*100</f>
        <v>4090.5565436002184</v>
      </c>
      <c r="I84" s="58"/>
      <c r="J84" s="56">
        <f>[1]COMP!J85/'[1]EMP '!J85*100</f>
        <v>2001.8317635646338</v>
      </c>
      <c r="K84" s="58"/>
      <c r="L84" s="56">
        <f>[1]COMP!L85/'[1]EMP '!L85*100</f>
        <v>5126.8746826862953</v>
      </c>
      <c r="M84" s="58"/>
      <c r="N84" s="56">
        <f>[1]COMP!N85/'[1]EMP '!N85*100</f>
        <v>2404.9486780106049</v>
      </c>
      <c r="O84" s="58"/>
      <c r="P84" s="56">
        <f>[1]COMP!P85/'[1]EMP '!P85*100</f>
        <v>1506.8858514518133</v>
      </c>
      <c r="Q84" s="58"/>
      <c r="R84" s="93">
        <f>[1]COMP!R85/'[1]EMP '!R85*100</f>
        <v>5764.3350853468301</v>
      </c>
      <c r="S84" s="78"/>
      <c r="T84" s="70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2"/>
      <c r="AK84" s="73"/>
    </row>
    <row r="85" spans="1:37" s="74" customFormat="1" ht="15" hidden="1" customHeight="1" x14ac:dyDescent="0.2">
      <c r="A85" s="55" t="s">
        <v>16</v>
      </c>
      <c r="B85" s="56" t="e">
        <f>[1]COMP!B86/'[1]EMP '!B86*100</f>
        <v>#DIV/0!</v>
      </c>
      <c r="C85" s="107"/>
      <c r="D85" s="56" t="e">
        <f>[1]COMP!D86/'[1]EMP '!D86*100</f>
        <v>#DIV/0!</v>
      </c>
      <c r="E85" s="98"/>
      <c r="F85" s="56" t="e">
        <f>[1]COMP!F86/'[1]EMP '!F86*100</f>
        <v>#DIV/0!</v>
      </c>
      <c r="G85" s="107"/>
      <c r="H85" s="56" t="e">
        <f>[1]COMP!H86/'[1]EMP '!H86*100</f>
        <v>#DIV/0!</v>
      </c>
      <c r="I85" s="58"/>
      <c r="J85" s="56" t="e">
        <f>[1]COMP!J86/'[1]EMP '!J86*100</f>
        <v>#DIV/0!</v>
      </c>
      <c r="K85" s="58"/>
      <c r="L85" s="56" t="e">
        <f>[1]COMP!L86/'[1]EMP '!L86*100</f>
        <v>#DIV/0!</v>
      </c>
      <c r="M85" s="58"/>
      <c r="N85" s="56" t="e">
        <f>[1]COMP!N86/'[1]EMP '!N86*100</f>
        <v>#DIV/0!</v>
      </c>
      <c r="O85" s="58"/>
      <c r="P85" s="56" t="e">
        <f>[1]COMP!P86/'[1]EMP '!P86*100</f>
        <v>#DIV/0!</v>
      </c>
      <c r="Q85" s="58"/>
      <c r="R85" s="93" t="e">
        <f>[1]COMP!R86/'[1]EMP '!R86*100</f>
        <v>#DIV/0!</v>
      </c>
      <c r="S85" s="78"/>
      <c r="T85" s="70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2"/>
      <c r="AK85" s="73"/>
    </row>
    <row r="86" spans="1:37" s="74" customFormat="1" ht="15" hidden="1" customHeight="1" x14ac:dyDescent="0.2">
      <c r="A86" s="55" t="s">
        <v>17</v>
      </c>
      <c r="B86" s="56" t="e">
        <f>[1]COMP!B87/'[1]EMP '!B87*100</f>
        <v>#DIV/0!</v>
      </c>
      <c r="C86" s="98"/>
      <c r="D86" s="56" t="e">
        <f>[1]COMP!D87/'[1]EMP '!D87*100</f>
        <v>#DIV/0!</v>
      </c>
      <c r="E86" s="98"/>
      <c r="F86" s="56" t="e">
        <f>[1]COMP!F87/'[1]EMP '!F87*100</f>
        <v>#DIV/0!</v>
      </c>
      <c r="G86" s="58"/>
      <c r="H86" s="56" t="e">
        <f>[1]COMP!H87/'[1]EMP '!H87*100</f>
        <v>#DIV/0!</v>
      </c>
      <c r="I86" s="58"/>
      <c r="J86" s="56" t="e">
        <f>[1]COMP!J87/'[1]EMP '!J87*100</f>
        <v>#DIV/0!</v>
      </c>
      <c r="K86" s="58"/>
      <c r="L86" s="56" t="e">
        <f>[1]COMP!L87/'[1]EMP '!L87*100</f>
        <v>#DIV/0!</v>
      </c>
      <c r="M86" s="58"/>
      <c r="N86" s="56" t="e">
        <f>[1]COMP!N87/'[1]EMP '!N87*100</f>
        <v>#DIV/0!</v>
      </c>
      <c r="O86" s="58"/>
      <c r="P86" s="56" t="e">
        <f>[1]COMP!P87/'[1]EMP '!P87*100</f>
        <v>#DIV/0!</v>
      </c>
      <c r="Q86" s="58"/>
      <c r="R86" s="93" t="e">
        <f>[1]COMP!R87/'[1]EMP '!R87*100</f>
        <v>#DIV/0!</v>
      </c>
      <c r="S86" s="78"/>
      <c r="T86" s="70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2"/>
      <c r="AK86" s="73"/>
    </row>
    <row r="87" spans="1:37" ht="15" customHeight="1" thickBot="1" x14ac:dyDescent="0.25">
      <c r="A87" s="102"/>
      <c r="B87" s="103"/>
      <c r="C87" s="104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6"/>
      <c r="S87" s="70"/>
      <c r="T87" s="52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</row>
    <row r="88" spans="1:37" x14ac:dyDescent="0.2">
      <c r="A88" s="71"/>
      <c r="B88" s="71"/>
      <c r="C88" s="71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1"/>
      <c r="S88" s="71"/>
      <c r="T88" s="52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</row>
    <row r="89" spans="1:37" x14ac:dyDescent="0.2">
      <c r="A89" s="71"/>
      <c r="B89" s="108"/>
      <c r="C89" s="71"/>
      <c r="D89" s="109"/>
      <c r="E89" s="70"/>
      <c r="F89" s="109"/>
      <c r="G89" s="62"/>
      <c r="H89" s="109"/>
      <c r="I89" s="62"/>
      <c r="J89" s="109"/>
      <c r="K89" s="62"/>
      <c r="L89" s="109"/>
      <c r="M89" s="62"/>
      <c r="N89" s="109"/>
      <c r="O89" s="62"/>
      <c r="P89" s="109"/>
      <c r="Q89" s="109"/>
      <c r="R89" s="109"/>
      <c r="S89" s="70"/>
      <c r="T89" s="52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</row>
    <row r="90" spans="1:37" x14ac:dyDescent="0.2">
      <c r="A90" s="71"/>
      <c r="B90" s="108"/>
      <c r="C90" s="71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</row>
    <row r="91" spans="1:37" x14ac:dyDescent="0.2">
      <c r="A91" s="71"/>
      <c r="B91" s="71"/>
      <c r="C91" s="71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52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</row>
    <row r="92" spans="1:37" x14ac:dyDescent="0.2">
      <c r="A92" s="71"/>
      <c r="B92" s="71"/>
      <c r="C92" s="71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52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</row>
    <row r="93" spans="1:37" x14ac:dyDescent="0.2">
      <c r="A93" s="71"/>
      <c r="B93" s="71"/>
      <c r="C93" s="71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52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</row>
    <row r="94" spans="1:37" x14ac:dyDescent="0.2">
      <c r="A94" s="71"/>
      <c r="B94" s="71"/>
      <c r="C94" s="71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1"/>
      <c r="S94" s="71"/>
      <c r="T94" s="52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</row>
    <row r="95" spans="1:37" x14ac:dyDescent="0.2">
      <c r="A95" s="110"/>
      <c r="B95" s="110"/>
      <c r="C95" s="110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0"/>
      <c r="Q95" s="110"/>
      <c r="R95" s="111"/>
      <c r="S95" s="111"/>
      <c r="T95" s="52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</row>
    <row r="96" spans="1:37" x14ac:dyDescent="0.2">
      <c r="A96" s="110"/>
      <c r="B96" s="110"/>
      <c r="C96" s="110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</row>
    <row r="97" spans="1:37" x14ac:dyDescent="0.2">
      <c r="A97" s="110"/>
      <c r="B97" s="110"/>
      <c r="C97" s="110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52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</row>
    <row r="98" spans="1:37" x14ac:dyDescent="0.2">
      <c r="A98" s="110"/>
      <c r="B98" s="110"/>
      <c r="C98" s="110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52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</row>
    <row r="99" spans="1:37" x14ac:dyDescent="0.2">
      <c r="A99" s="110"/>
      <c r="B99" s="110"/>
      <c r="C99" s="110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52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</row>
    <row r="100" spans="1:37" x14ac:dyDescent="0.2">
      <c r="A100" s="110"/>
      <c r="B100" s="110"/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0"/>
      <c r="S100" s="110"/>
      <c r="T100" s="52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</row>
    <row r="101" spans="1:37" x14ac:dyDescent="0.2">
      <c r="A101" s="110"/>
      <c r="B101" s="110"/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0"/>
      <c r="Q101" s="110"/>
      <c r="R101" s="111"/>
      <c r="S101" s="111"/>
      <c r="T101" s="52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7" x14ac:dyDescent="0.2">
      <c r="A102" s="110"/>
      <c r="B102" s="110"/>
      <c r="C102" s="110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</row>
    <row r="103" spans="1:37" x14ac:dyDescent="0.2">
      <c r="A103" s="110"/>
      <c r="B103" s="110"/>
      <c r="C103" s="110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52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</row>
    <row r="104" spans="1:37" x14ac:dyDescent="0.2">
      <c r="A104" s="110"/>
      <c r="B104" s="110"/>
      <c r="C104" s="110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52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</row>
    <row r="105" spans="1:37" x14ac:dyDescent="0.2">
      <c r="A105" s="110"/>
      <c r="B105" s="110"/>
      <c r="C105" s="110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52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</row>
    <row r="106" spans="1:37" x14ac:dyDescent="0.2">
      <c r="A106" s="110"/>
      <c r="B106" s="110"/>
      <c r="C106" s="110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0"/>
      <c r="S106" s="110"/>
      <c r="T106" s="52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</row>
    <row r="107" spans="1:37" x14ac:dyDescent="0.2">
      <c r="A107" s="110"/>
      <c r="B107" s="110"/>
      <c r="C107" s="110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0"/>
      <c r="Q107" s="110"/>
      <c r="R107" s="111"/>
      <c r="S107" s="111"/>
      <c r="T107" s="52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</row>
    <row r="108" spans="1:37" x14ac:dyDescent="0.2">
      <c r="A108" s="110"/>
      <c r="B108" s="110"/>
      <c r="C108" s="110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</row>
    <row r="109" spans="1:37" x14ac:dyDescent="0.2">
      <c r="A109" s="110"/>
      <c r="B109" s="110"/>
      <c r="C109" s="110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52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</row>
    <row r="110" spans="1:37" x14ac:dyDescent="0.2">
      <c r="A110" s="110"/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52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</row>
    <row r="111" spans="1:37" x14ac:dyDescent="0.2">
      <c r="A111" s="110"/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52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</row>
    <row r="112" spans="1:37" x14ac:dyDescent="0.2">
      <c r="A112" s="110"/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0"/>
      <c r="S112" s="110"/>
      <c r="T112" s="52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</row>
    <row r="113" spans="1:37" x14ac:dyDescent="0.2">
      <c r="A113" s="110"/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0"/>
      <c r="Q113" s="110"/>
      <c r="R113" s="111"/>
      <c r="S113" s="111"/>
      <c r="T113" s="52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</row>
    <row r="114" spans="1:37" x14ac:dyDescent="0.2">
      <c r="A114" s="110"/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</row>
    <row r="115" spans="1:37" x14ac:dyDescent="0.2">
      <c r="A115" s="110"/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52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</row>
    <row r="116" spans="1:37" x14ac:dyDescent="0.2">
      <c r="A116" s="110"/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52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</row>
    <row r="117" spans="1:37" x14ac:dyDescent="0.2">
      <c r="A117" s="110"/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52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</row>
    <row r="118" spans="1:37" x14ac:dyDescent="0.2">
      <c r="A118" s="110"/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0"/>
      <c r="S118" s="110"/>
      <c r="T118" s="52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</row>
    <row r="119" spans="1:37" x14ac:dyDescent="0.2">
      <c r="A119" s="110"/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0"/>
      <c r="Q119" s="110"/>
      <c r="R119" s="111"/>
      <c r="S119" s="111"/>
      <c r="T119" s="52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</row>
    <row r="120" spans="1:37" x14ac:dyDescent="0.2">
      <c r="A120" s="110"/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</row>
    <row r="121" spans="1:37" x14ac:dyDescent="0.2">
      <c r="A121" s="110"/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52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</row>
    <row r="122" spans="1:37" x14ac:dyDescent="0.2">
      <c r="A122" s="110"/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52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</row>
    <row r="123" spans="1:37" x14ac:dyDescent="0.2">
      <c r="A123" s="110"/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52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</row>
    <row r="124" spans="1:37" x14ac:dyDescent="0.2">
      <c r="A124" s="112"/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2"/>
      <c r="S124" s="112"/>
      <c r="T124" s="114"/>
    </row>
    <row r="125" spans="1:37" x14ac:dyDescent="0.2">
      <c r="A125" s="112"/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2"/>
      <c r="Q125" s="112"/>
      <c r="R125" s="113"/>
      <c r="S125" s="113"/>
      <c r="T125" s="114"/>
    </row>
    <row r="126" spans="1:37" x14ac:dyDescent="0.2">
      <c r="A126" s="112"/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1:37" x14ac:dyDescent="0.2">
      <c r="A127" s="112"/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4"/>
    </row>
    <row r="128" spans="1:37" x14ac:dyDescent="0.2">
      <c r="A128" s="112"/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4"/>
    </row>
    <row r="129" spans="1:20" x14ac:dyDescent="0.2">
      <c r="A129" s="112"/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4"/>
    </row>
    <row r="130" spans="1:20" x14ac:dyDescent="0.2">
      <c r="A130" s="112"/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2"/>
      <c r="S130" s="112"/>
      <c r="T130" s="114"/>
    </row>
    <row r="131" spans="1:20" x14ac:dyDescent="0.2">
      <c r="A131" s="112"/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2"/>
      <c r="Q131" s="112"/>
      <c r="R131" s="113"/>
      <c r="S131" s="113"/>
      <c r="T131" s="114"/>
    </row>
    <row r="132" spans="1:20" x14ac:dyDescent="0.2">
      <c r="A132" s="112"/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1:20" x14ac:dyDescent="0.2">
      <c r="A133" s="112"/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</row>
    <row r="134" spans="1:20" x14ac:dyDescent="0.2">
      <c r="A134" s="112"/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4"/>
    </row>
    <row r="135" spans="1:20" x14ac:dyDescent="0.2">
      <c r="A135" s="112"/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4"/>
    </row>
    <row r="136" spans="1:20" x14ac:dyDescent="0.2">
      <c r="A136" s="112"/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2"/>
      <c r="S136" s="112"/>
      <c r="T136" s="114"/>
    </row>
    <row r="137" spans="1:20" x14ac:dyDescent="0.2">
      <c r="A137" s="112"/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2"/>
      <c r="Q137" s="112"/>
      <c r="R137" s="113"/>
      <c r="S137" s="113"/>
      <c r="T137" s="114"/>
    </row>
    <row r="138" spans="1:20" x14ac:dyDescent="0.2">
      <c r="A138" s="112"/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1:20" x14ac:dyDescent="0.2">
      <c r="A139" s="112"/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4"/>
    </row>
    <row r="140" spans="1:20" x14ac:dyDescent="0.2">
      <c r="A140" s="112"/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4"/>
    </row>
    <row r="141" spans="1:20" x14ac:dyDescent="0.2">
      <c r="A141" s="112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4"/>
    </row>
    <row r="142" spans="1:20" x14ac:dyDescent="0.2">
      <c r="A142" s="112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2"/>
      <c r="S142" s="112"/>
      <c r="T142" s="114"/>
    </row>
    <row r="143" spans="1:20" x14ac:dyDescent="0.2">
      <c r="A143" s="112"/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2"/>
      <c r="Q143" s="112"/>
      <c r="R143" s="113"/>
      <c r="S143" s="113"/>
      <c r="T143" s="114"/>
    </row>
    <row r="144" spans="1:20" x14ac:dyDescent="0.2">
      <c r="A144" s="112"/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1:20" x14ac:dyDescent="0.2">
      <c r="A145" s="112"/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4"/>
    </row>
    <row r="146" spans="1:20" x14ac:dyDescent="0.2">
      <c r="A146" s="112"/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4"/>
    </row>
    <row r="147" spans="1:20" x14ac:dyDescent="0.2">
      <c r="A147" s="112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4"/>
    </row>
    <row r="148" spans="1:20" x14ac:dyDescent="0.2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2"/>
      <c r="S148" s="112"/>
      <c r="T148" s="114"/>
    </row>
    <row r="149" spans="1:20" x14ac:dyDescent="0.2">
      <c r="A149" s="113"/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2"/>
      <c r="Q149" s="112"/>
      <c r="R149" s="113"/>
      <c r="S149" s="113"/>
      <c r="T149" s="114"/>
    </row>
    <row r="150" spans="1:20" x14ac:dyDescent="0.2">
      <c r="A150" s="112"/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1:20" x14ac:dyDescent="0.2">
      <c r="A151" s="112"/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</row>
    <row r="152" spans="1:20" x14ac:dyDescent="0.2">
      <c r="A152" s="112"/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4"/>
    </row>
    <row r="153" spans="1:20" x14ac:dyDescent="0.2">
      <c r="A153" s="112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4"/>
    </row>
    <row r="154" spans="1:20" x14ac:dyDescent="0.2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2"/>
      <c r="S154" s="112"/>
      <c r="T154" s="114"/>
    </row>
    <row r="155" spans="1:20" x14ac:dyDescent="0.2">
      <c r="A155" s="113"/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2"/>
      <c r="Q155" s="112"/>
      <c r="R155" s="113"/>
      <c r="S155" s="113"/>
      <c r="T155" s="114"/>
    </row>
    <row r="156" spans="1:20" x14ac:dyDescent="0.2">
      <c r="A156" s="112"/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</row>
    <row r="157" spans="1:20" x14ac:dyDescent="0.2">
      <c r="A157" s="112"/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4"/>
    </row>
    <row r="158" spans="1:20" x14ac:dyDescent="0.2"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</row>
    <row r="159" spans="1:20" x14ac:dyDescent="0.2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</row>
    <row r="160" spans="1:20" x14ac:dyDescent="0.2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T160" s="114"/>
    </row>
    <row r="161" spans="1:20" x14ac:dyDescent="0.2">
      <c r="A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R161" s="114"/>
      <c r="S161" s="114"/>
      <c r="T161" s="114"/>
    </row>
    <row r="162" spans="1:20" x14ac:dyDescent="0.2"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1:20" x14ac:dyDescent="0.2"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</row>
    <row r="164" spans="1:20" x14ac:dyDescent="0.2"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</row>
    <row r="165" spans="1:20" x14ac:dyDescent="0.2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</row>
    <row r="166" spans="1:20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T166" s="114"/>
    </row>
    <row r="167" spans="1:20" x14ac:dyDescent="0.2">
      <c r="A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T167" s="114"/>
    </row>
    <row r="170" spans="1:20" x14ac:dyDescent="0.2">
      <c r="B170" s="114"/>
      <c r="C170" s="114"/>
      <c r="H170" s="114"/>
      <c r="I170" s="114"/>
      <c r="J170" s="114"/>
      <c r="K170" s="114"/>
      <c r="L170" s="114"/>
      <c r="M170" s="114"/>
      <c r="N170" s="114"/>
      <c r="O170" s="114"/>
    </row>
    <row r="171" spans="1:20" x14ac:dyDescent="0.2">
      <c r="B171" s="114"/>
      <c r="C171" s="114"/>
      <c r="H171" s="114"/>
      <c r="I171" s="114"/>
      <c r="J171" s="114"/>
      <c r="K171" s="114"/>
      <c r="L171" s="114"/>
      <c r="M171" s="114"/>
      <c r="N171" s="114"/>
      <c r="O171" s="114"/>
    </row>
  </sheetData>
  <mergeCells count="10">
    <mergeCell ref="L6:M7"/>
    <mergeCell ref="N6:O7"/>
    <mergeCell ref="P6:Q7"/>
    <mergeCell ref="R6:R7"/>
    <mergeCell ref="A6:A7"/>
    <mergeCell ref="B6:C7"/>
    <mergeCell ref="D6:E7"/>
    <mergeCell ref="F6:G7"/>
    <mergeCell ref="H6:I7"/>
    <mergeCell ref="J6:K7"/>
  </mergeCells>
  <printOptions horizontalCentered="1" verticalCentered="1" gridLinesSet="0"/>
  <pageMargins left="0.4" right="0.38" top="0.5" bottom="0.5" header="0.2" footer="0.4"/>
  <pageSetup paperSize="9" scale="110" firstPageNumber="2" orientation="landscape" useFirstPageNumber="1" r:id="rId1"/>
  <headerFooter alignWithMargins="0">
    <oddHeader xml:space="preserve">&amp;L&amp;"Arial,Regular"&amp;7 </oddHeader>
    <oddFooter>&amp;L&amp;"Arial,Regular"&amp;6QUARTERLY ECONOMIC INDICES
&amp;C&amp;"Arial,Regular"&amp;9 5&amp;R&amp;"Arial,Regular"&amp;6ECONOMIC STATISTICS OFFICE, NATIONAL STATISTICAL COORDINATION BOARD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CperE</vt:lpstr>
      <vt:lpstr>CperE!Print_Area</vt:lpstr>
      <vt:lpstr>CperE!Print_Titles</vt:lpstr>
      <vt:lpstr>CperE!Print_Titles_MI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2016-09-27T06:23:33Z</dcterms:created>
  <dcterms:modified xsi:type="dcterms:W3CDTF">2016-09-27T06:23:40Z</dcterms:modified>
</cp:coreProperties>
</file>