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560" windowHeight="11355"/>
  </bookViews>
  <sheets>
    <sheet name="FIN &amp; 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f" localSheetId="0">#REF!</definedName>
    <definedName name="\f">#REF!</definedName>
    <definedName name="\i" localSheetId="0">#REF!</definedName>
    <definedName name="\i">#REF!</definedName>
    <definedName name="\r" localSheetId="0">#REF!</definedName>
    <definedName name="\r">#REF!</definedName>
    <definedName name="\s" localSheetId="0">#REF!</definedName>
    <definedName name="\s">#REF!</definedName>
    <definedName name="_Regression_Int" localSheetId="0" hidden="1">1</definedName>
    <definedName name="COMP" localSheetId="0">#REF!</definedName>
    <definedName name="COMP">#REF!</definedName>
    <definedName name="EMP" localSheetId="0">#REF!</definedName>
    <definedName name="EMP">#REF!</definedName>
    <definedName name="GALO">#REF!</definedName>
    <definedName name="GROSSREV" localSheetId="0">#REF!</definedName>
    <definedName name="GROSSREV">#REF!</definedName>
    <definedName name="KUHA" localSheetId="0">'FIN &amp; RE'!$A$2:$X$93</definedName>
    <definedName name="KUHA">#REF!</definedName>
    <definedName name="LUZ" localSheetId="0">'FIN &amp; RE'!$A$2:$AK$96</definedName>
    <definedName name="LUZ">#REF!</definedName>
    <definedName name="meralco">#REF!</definedName>
    <definedName name="NPC">#REF!</definedName>
    <definedName name="_xlnm.Print_Area" localSheetId="0">'FIN &amp; RE'!$A$1:$AK$228</definedName>
    <definedName name="_xlnm.Print_Area">#REF!</definedName>
    <definedName name="Print_Area_MI" localSheetId="0">'FIN &amp; RE'!$AE$86:$AK$105</definedName>
    <definedName name="PRINT_AREA_MI">#REF!</definedName>
    <definedName name="_xlnm.Print_Titles" localSheetId="0">'FIN &amp; RE'!$2:$7</definedName>
    <definedName name="_xlnm.Print_Titles">#REF!</definedName>
    <definedName name="Print_Titles_MI" localSheetId="0">'FIN &amp; RE'!$2:$7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 localSheetId="0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27" i="1" l="1"/>
  <c r="AM226" i="1"/>
  <c r="AN225" i="1"/>
  <c r="AN224" i="1"/>
  <c r="AN223" i="1"/>
  <c r="AN222" i="1"/>
  <c r="AM221" i="1"/>
  <c r="AN220" i="1"/>
  <c r="AN219" i="1"/>
  <c r="AN218" i="1"/>
  <c r="AN217" i="1"/>
  <c r="AM216" i="1"/>
  <c r="AN215" i="1"/>
  <c r="AN214" i="1"/>
  <c r="AN213" i="1"/>
  <c r="AN212" i="1"/>
  <c r="R211" i="1"/>
  <c r="Y211" i="1" s="1"/>
  <c r="AE211" i="1" s="1"/>
  <c r="AM211" i="1" s="1"/>
  <c r="L211" i="1"/>
  <c r="AN209" i="1"/>
  <c r="Z209" i="1"/>
  <c r="AF209" i="1" s="1"/>
  <c r="X209" i="1"/>
  <c r="W209" i="1"/>
  <c r="V209" i="1"/>
  <c r="U209" i="1"/>
  <c r="S209" i="1"/>
  <c r="Q209" i="1"/>
  <c r="P209" i="1"/>
  <c r="O209" i="1"/>
  <c r="N209" i="1"/>
  <c r="M209" i="1"/>
  <c r="J209" i="1"/>
  <c r="H209" i="1"/>
  <c r="G209" i="1"/>
  <c r="F209" i="1"/>
  <c r="D209" i="1"/>
  <c r="B209" i="1"/>
  <c r="AN208" i="1"/>
  <c r="X208" i="1"/>
  <c r="W208" i="1"/>
  <c r="AC208" i="1" s="1"/>
  <c r="AJ208" i="1" s="1"/>
  <c r="V208" i="1"/>
  <c r="U208" i="1"/>
  <c r="S208" i="1"/>
  <c r="Z208" i="1" s="1"/>
  <c r="Q208" i="1"/>
  <c r="P208" i="1"/>
  <c r="O208" i="1"/>
  <c r="AB208" i="1" s="1"/>
  <c r="AI208" i="1" s="1"/>
  <c r="N208" i="1"/>
  <c r="M208" i="1"/>
  <c r="J208" i="1"/>
  <c r="H208" i="1"/>
  <c r="G208" i="1"/>
  <c r="F208" i="1"/>
  <c r="D208" i="1"/>
  <c r="B208" i="1"/>
  <c r="AN207" i="1"/>
  <c r="AD207" i="1"/>
  <c r="X207" i="1"/>
  <c r="W207" i="1"/>
  <c r="V207" i="1"/>
  <c r="AB207" i="1" s="1"/>
  <c r="AI207" i="1" s="1"/>
  <c r="U207" i="1"/>
  <c r="AA207" i="1" s="1"/>
  <c r="S207" i="1"/>
  <c r="Q207" i="1"/>
  <c r="P207" i="1"/>
  <c r="O207" i="1"/>
  <c r="N207" i="1"/>
  <c r="M207" i="1"/>
  <c r="J207" i="1"/>
  <c r="H207" i="1"/>
  <c r="G207" i="1"/>
  <c r="F207" i="1"/>
  <c r="D207" i="1"/>
  <c r="B207" i="1"/>
  <c r="AN206" i="1"/>
  <c r="AA206" i="1"/>
  <c r="AH206" i="1" s="1"/>
  <c r="X206" i="1"/>
  <c r="W206" i="1"/>
  <c r="V206" i="1"/>
  <c r="U206" i="1"/>
  <c r="S206" i="1"/>
  <c r="Z206" i="1" s="1"/>
  <c r="AF206" i="1" s="1"/>
  <c r="Q206" i="1"/>
  <c r="P206" i="1"/>
  <c r="O206" i="1"/>
  <c r="N206" i="1"/>
  <c r="M206" i="1"/>
  <c r="J206" i="1"/>
  <c r="H206" i="1"/>
  <c r="F206" i="1"/>
  <c r="D206" i="1"/>
  <c r="B206" i="1"/>
  <c r="AN204" i="1"/>
  <c r="AE204" i="1"/>
  <c r="AC204" i="1"/>
  <c r="Y204" i="1"/>
  <c r="X204" i="1"/>
  <c r="W204" i="1"/>
  <c r="V204" i="1"/>
  <c r="AB204" i="1" s="1"/>
  <c r="AI204" i="1" s="1"/>
  <c r="U204" i="1"/>
  <c r="S204" i="1"/>
  <c r="R204" i="1"/>
  <c r="Q204" i="1"/>
  <c r="AD204" i="1" s="1"/>
  <c r="P204" i="1"/>
  <c r="O204" i="1"/>
  <c r="N204" i="1"/>
  <c r="M204" i="1"/>
  <c r="L204" i="1"/>
  <c r="J204" i="1"/>
  <c r="H204" i="1"/>
  <c r="F204" i="1"/>
  <c r="D204" i="1"/>
  <c r="B204" i="1"/>
  <c r="AO203" i="1"/>
  <c r="AN203" i="1"/>
  <c r="X203" i="1"/>
  <c r="W203" i="1"/>
  <c r="V203" i="1"/>
  <c r="AB203" i="1" s="1"/>
  <c r="U203" i="1"/>
  <c r="S203" i="1"/>
  <c r="Z203" i="1" s="1"/>
  <c r="Q203" i="1"/>
  <c r="P203" i="1"/>
  <c r="O203" i="1"/>
  <c r="N203" i="1"/>
  <c r="M203" i="1"/>
  <c r="J203" i="1"/>
  <c r="H203" i="1"/>
  <c r="F203" i="1"/>
  <c r="D203" i="1"/>
  <c r="B203" i="1"/>
  <c r="AN202" i="1"/>
  <c r="AD202" i="1"/>
  <c r="AK202" i="1" s="1"/>
  <c r="X202" i="1"/>
  <c r="W202" i="1"/>
  <c r="V202" i="1"/>
  <c r="AB202" i="1" s="1"/>
  <c r="AI202" i="1" s="1"/>
  <c r="U202" i="1"/>
  <c r="AA202" i="1" s="1"/>
  <c r="AH202" i="1" s="1"/>
  <c r="S202" i="1"/>
  <c r="Q202" i="1"/>
  <c r="P202" i="1"/>
  <c r="AC202" i="1" s="1"/>
  <c r="AJ202" i="1" s="1"/>
  <c r="O202" i="1"/>
  <c r="N202" i="1"/>
  <c r="M202" i="1"/>
  <c r="J202" i="1"/>
  <c r="H202" i="1"/>
  <c r="F202" i="1"/>
  <c r="D202" i="1"/>
  <c r="B202" i="1"/>
  <c r="AN201" i="1"/>
  <c r="X201" i="1"/>
  <c r="W201" i="1"/>
  <c r="V201" i="1"/>
  <c r="AB201" i="1" s="1"/>
  <c r="AI201" i="1" s="1"/>
  <c r="U201" i="1"/>
  <c r="S201" i="1"/>
  <c r="Q201" i="1"/>
  <c r="P201" i="1"/>
  <c r="O201" i="1"/>
  <c r="N201" i="1"/>
  <c r="M201" i="1"/>
  <c r="J201" i="1"/>
  <c r="H201" i="1"/>
  <c r="F201" i="1"/>
  <c r="D201" i="1"/>
  <c r="B201" i="1"/>
  <c r="Y200" i="1"/>
  <c r="AE200" i="1" s="1"/>
  <c r="AM200" i="1" s="1"/>
  <c r="R200" i="1"/>
  <c r="L200" i="1"/>
  <c r="AN199" i="1"/>
  <c r="AE199" i="1"/>
  <c r="Y199" i="1"/>
  <c r="X199" i="1"/>
  <c r="W199" i="1"/>
  <c r="AC199" i="1" s="1"/>
  <c r="AJ199" i="1" s="1"/>
  <c r="V199" i="1"/>
  <c r="U199" i="1"/>
  <c r="S199" i="1"/>
  <c r="R199" i="1"/>
  <c r="Q199" i="1"/>
  <c r="P199" i="1"/>
  <c r="O199" i="1"/>
  <c r="N199" i="1"/>
  <c r="M199" i="1"/>
  <c r="L199" i="1"/>
  <c r="J199" i="1"/>
  <c r="H199" i="1"/>
  <c r="F199" i="1"/>
  <c r="D199" i="1"/>
  <c r="B199" i="1"/>
  <c r="AO198" i="1"/>
  <c r="AN198" i="1"/>
  <c r="X198" i="1"/>
  <c r="W198" i="1"/>
  <c r="AC198" i="1" s="1"/>
  <c r="V198" i="1"/>
  <c r="U198" i="1"/>
  <c r="S198" i="1"/>
  <c r="Q198" i="1"/>
  <c r="P198" i="1"/>
  <c r="O198" i="1"/>
  <c r="N198" i="1"/>
  <c r="M198" i="1"/>
  <c r="J198" i="1"/>
  <c r="H198" i="1"/>
  <c r="F198" i="1"/>
  <c r="D198" i="1"/>
  <c r="B198" i="1"/>
  <c r="AN197" i="1"/>
  <c r="X197" i="1"/>
  <c r="W197" i="1"/>
  <c r="AC197" i="1" s="1"/>
  <c r="AJ197" i="1" s="1"/>
  <c r="V197" i="1"/>
  <c r="U197" i="1"/>
  <c r="S197" i="1"/>
  <c r="Q197" i="1"/>
  <c r="P197" i="1"/>
  <c r="O197" i="1"/>
  <c r="N197" i="1"/>
  <c r="AA197" i="1" s="1"/>
  <c r="AH197" i="1" s="1"/>
  <c r="M197" i="1"/>
  <c r="J197" i="1"/>
  <c r="H197" i="1"/>
  <c r="F197" i="1"/>
  <c r="D197" i="1"/>
  <c r="B197" i="1"/>
  <c r="AN196" i="1"/>
  <c r="X196" i="1"/>
  <c r="AD196" i="1" s="1"/>
  <c r="AK196" i="1" s="1"/>
  <c r="W196" i="1"/>
  <c r="V196" i="1"/>
  <c r="U196" i="1"/>
  <c r="S196" i="1"/>
  <c r="Z196" i="1" s="1"/>
  <c r="AF196" i="1" s="1"/>
  <c r="Q196" i="1"/>
  <c r="P196" i="1"/>
  <c r="AC196" i="1" s="1"/>
  <c r="AJ196" i="1" s="1"/>
  <c r="O196" i="1"/>
  <c r="N196" i="1"/>
  <c r="AA196" i="1" s="1"/>
  <c r="AH196" i="1" s="1"/>
  <c r="M196" i="1"/>
  <c r="J196" i="1"/>
  <c r="H196" i="1"/>
  <c r="F196" i="1"/>
  <c r="D196" i="1"/>
  <c r="B196" i="1"/>
  <c r="AE195" i="1"/>
  <c r="AM195" i="1" s="1"/>
  <c r="L195" i="1"/>
  <c r="R195" i="1" s="1"/>
  <c r="Y195" i="1" s="1"/>
  <c r="AN194" i="1"/>
  <c r="AE194" i="1"/>
  <c r="Y194" i="1"/>
  <c r="X194" i="1"/>
  <c r="W194" i="1"/>
  <c r="V194" i="1"/>
  <c r="U194" i="1"/>
  <c r="S194" i="1"/>
  <c r="Z194" i="1" s="1"/>
  <c r="AF194" i="1" s="1"/>
  <c r="R194" i="1"/>
  <c r="Q194" i="1"/>
  <c r="P194" i="1"/>
  <c r="O194" i="1"/>
  <c r="N194" i="1"/>
  <c r="AA194" i="1" s="1"/>
  <c r="AH194" i="1" s="1"/>
  <c r="M194" i="1"/>
  <c r="L194" i="1"/>
  <c r="J194" i="1"/>
  <c r="H194" i="1"/>
  <c r="F194" i="1"/>
  <c r="D194" i="1"/>
  <c r="B194" i="1"/>
  <c r="AO193" i="1"/>
  <c r="AN193" i="1"/>
  <c r="X193" i="1"/>
  <c r="W193" i="1"/>
  <c r="V193" i="1"/>
  <c r="AB193" i="1" s="1"/>
  <c r="AI193" i="1" s="1"/>
  <c r="U193" i="1"/>
  <c r="S193" i="1"/>
  <c r="Q193" i="1"/>
  <c r="P193" i="1"/>
  <c r="O193" i="1"/>
  <c r="N193" i="1"/>
  <c r="AA193" i="1" s="1"/>
  <c r="AH193" i="1" s="1"/>
  <c r="M193" i="1"/>
  <c r="J193" i="1"/>
  <c r="H193" i="1"/>
  <c r="F193" i="1"/>
  <c r="D193" i="1"/>
  <c r="B193" i="1"/>
  <c r="AN192" i="1"/>
  <c r="X192" i="1"/>
  <c r="W192" i="1"/>
  <c r="V192" i="1"/>
  <c r="U192" i="1"/>
  <c r="S192" i="1"/>
  <c r="Q192" i="1"/>
  <c r="P192" i="1"/>
  <c r="O192" i="1"/>
  <c r="N192" i="1"/>
  <c r="AA192" i="1" s="1"/>
  <c r="AH192" i="1" s="1"/>
  <c r="M192" i="1"/>
  <c r="J192" i="1"/>
  <c r="H192" i="1"/>
  <c r="F192" i="1"/>
  <c r="D192" i="1"/>
  <c r="B192" i="1"/>
  <c r="AN191" i="1"/>
  <c r="X191" i="1"/>
  <c r="W191" i="1"/>
  <c r="V191" i="1"/>
  <c r="AB191" i="1" s="1"/>
  <c r="U191" i="1"/>
  <c r="AA191" i="1" s="1"/>
  <c r="S191" i="1"/>
  <c r="Q191" i="1"/>
  <c r="P191" i="1"/>
  <c r="AC191" i="1" s="1"/>
  <c r="O191" i="1"/>
  <c r="N191" i="1"/>
  <c r="M191" i="1"/>
  <c r="J191" i="1"/>
  <c r="H191" i="1"/>
  <c r="F191" i="1"/>
  <c r="D191" i="1"/>
  <c r="B191" i="1"/>
  <c r="Y190" i="1"/>
  <c r="AE190" i="1" s="1"/>
  <c r="AM190" i="1" s="1"/>
  <c r="R190" i="1"/>
  <c r="L190" i="1"/>
  <c r="AN188" i="1"/>
  <c r="AA188" i="1"/>
  <c r="AH188" i="1" s="1"/>
  <c r="X188" i="1"/>
  <c r="W188" i="1"/>
  <c r="V188" i="1"/>
  <c r="U188" i="1"/>
  <c r="S188" i="1"/>
  <c r="Z188" i="1" s="1"/>
  <c r="AF188" i="1" s="1"/>
  <c r="Q188" i="1"/>
  <c r="AD188" i="1" s="1"/>
  <c r="P188" i="1"/>
  <c r="O188" i="1"/>
  <c r="N188" i="1"/>
  <c r="M188" i="1"/>
  <c r="J188" i="1"/>
  <c r="H188" i="1"/>
  <c r="F188" i="1"/>
  <c r="D188" i="1"/>
  <c r="B188" i="1"/>
  <c r="AN187" i="1"/>
  <c r="X187" i="1"/>
  <c r="AD187" i="1" s="1"/>
  <c r="W187" i="1"/>
  <c r="AC187" i="1" s="1"/>
  <c r="AJ187" i="1" s="1"/>
  <c r="V187" i="1"/>
  <c r="U187" i="1"/>
  <c r="S187" i="1"/>
  <c r="R187" i="1"/>
  <c r="Y187" i="1" s="1"/>
  <c r="AE187" i="1" s="1"/>
  <c r="AM187" i="1" s="1"/>
  <c r="Q187" i="1"/>
  <c r="P187" i="1"/>
  <c r="O187" i="1"/>
  <c r="N187" i="1"/>
  <c r="AA187" i="1" s="1"/>
  <c r="AH187" i="1" s="1"/>
  <c r="M187" i="1"/>
  <c r="L187" i="1"/>
  <c r="J187" i="1"/>
  <c r="H187" i="1"/>
  <c r="F187" i="1"/>
  <c r="D187" i="1"/>
  <c r="B187" i="1"/>
  <c r="AN186" i="1"/>
  <c r="X186" i="1"/>
  <c r="W186" i="1"/>
  <c r="V186" i="1"/>
  <c r="AB186" i="1" s="1"/>
  <c r="AI186" i="1" s="1"/>
  <c r="U186" i="1"/>
  <c r="S186" i="1"/>
  <c r="Q186" i="1"/>
  <c r="P186" i="1"/>
  <c r="O186" i="1"/>
  <c r="N186" i="1"/>
  <c r="M186" i="1"/>
  <c r="J186" i="1"/>
  <c r="H186" i="1"/>
  <c r="F186" i="1"/>
  <c r="D186" i="1"/>
  <c r="B186" i="1"/>
  <c r="AN185" i="1"/>
  <c r="AD185" i="1"/>
  <c r="AK185" i="1" s="1"/>
  <c r="AC185" i="1"/>
  <c r="AJ185" i="1" s="1"/>
  <c r="X185" i="1"/>
  <c r="W185" i="1"/>
  <c r="V185" i="1"/>
  <c r="U185" i="1"/>
  <c r="AA185" i="1" s="1"/>
  <c r="AH185" i="1" s="1"/>
  <c r="S185" i="1"/>
  <c r="Q185" i="1"/>
  <c r="P185" i="1"/>
  <c r="O185" i="1"/>
  <c r="N185" i="1"/>
  <c r="M185" i="1"/>
  <c r="J185" i="1"/>
  <c r="H185" i="1"/>
  <c r="F185" i="1"/>
  <c r="D185" i="1"/>
  <c r="B185" i="1"/>
  <c r="L184" i="1"/>
  <c r="R184" i="1" s="1"/>
  <c r="Y184" i="1" s="1"/>
  <c r="AE184" i="1" s="1"/>
  <c r="AM184" i="1" s="1"/>
  <c r="X182" i="1"/>
  <c r="AD182" i="1" s="1"/>
  <c r="AK182" i="1" s="1"/>
  <c r="W182" i="1"/>
  <c r="AC182" i="1" s="1"/>
  <c r="AJ182" i="1" s="1"/>
  <c r="V182" i="1"/>
  <c r="U182" i="1"/>
  <c r="S182" i="1"/>
  <c r="Q182" i="1"/>
  <c r="P182" i="1"/>
  <c r="O182" i="1"/>
  <c r="N182" i="1"/>
  <c r="M182" i="1"/>
  <c r="L182" i="1"/>
  <c r="R182" i="1" s="1"/>
  <c r="Y182" i="1" s="1"/>
  <c r="AE182" i="1" s="1"/>
  <c r="AM182" i="1" s="1"/>
  <c r="J182" i="1"/>
  <c r="H182" i="1"/>
  <c r="F182" i="1"/>
  <c r="D182" i="1"/>
  <c r="B182" i="1"/>
  <c r="X181" i="1"/>
  <c r="AD181" i="1" s="1"/>
  <c r="AK181" i="1" s="1"/>
  <c r="W181" i="1"/>
  <c r="AC181" i="1" s="1"/>
  <c r="AJ181" i="1" s="1"/>
  <c r="V181" i="1"/>
  <c r="U181" i="1"/>
  <c r="AA181" i="1" s="1"/>
  <c r="AH181" i="1" s="1"/>
  <c r="S181" i="1"/>
  <c r="Z181" i="1" s="1"/>
  <c r="AF181" i="1" s="1"/>
  <c r="R181" i="1"/>
  <c r="Y181" i="1" s="1"/>
  <c r="AE181" i="1" s="1"/>
  <c r="AM181" i="1" s="1"/>
  <c r="Q181" i="1"/>
  <c r="P181" i="1"/>
  <c r="O181" i="1"/>
  <c r="N181" i="1"/>
  <c r="M181" i="1"/>
  <c r="L181" i="1"/>
  <c r="J181" i="1"/>
  <c r="H181" i="1"/>
  <c r="F181" i="1"/>
  <c r="D181" i="1"/>
  <c r="B181" i="1"/>
  <c r="X180" i="1"/>
  <c r="W180" i="1"/>
  <c r="V180" i="1"/>
  <c r="U180" i="1"/>
  <c r="S180" i="1"/>
  <c r="Q180" i="1"/>
  <c r="P180" i="1"/>
  <c r="O180" i="1"/>
  <c r="N180" i="1"/>
  <c r="M180" i="1"/>
  <c r="J180" i="1"/>
  <c r="H180" i="1"/>
  <c r="F180" i="1"/>
  <c r="D180" i="1"/>
  <c r="B180" i="1"/>
  <c r="AK179" i="1"/>
  <c r="AJ179" i="1"/>
  <c r="AI179" i="1"/>
  <c r="AH179" i="1"/>
  <c r="AG179" i="1"/>
  <c r="AF179" i="1"/>
  <c r="Z179" i="1"/>
  <c r="AN179" i="1" s="1"/>
  <c r="X179" i="1"/>
  <c r="W179" i="1"/>
  <c r="V179" i="1"/>
  <c r="AB179" i="1" s="1"/>
  <c r="U179" i="1"/>
  <c r="AA179" i="1" s="1"/>
  <c r="T179" i="1"/>
  <c r="S179" i="1"/>
  <c r="Q179" i="1"/>
  <c r="P179" i="1"/>
  <c r="O179" i="1"/>
  <c r="N179" i="1"/>
  <c r="M179" i="1"/>
  <c r="J179" i="1"/>
  <c r="H179" i="1"/>
  <c r="F179" i="1"/>
  <c r="D179" i="1"/>
  <c r="B179" i="1"/>
  <c r="AK176" i="1"/>
  <c r="AJ176" i="1"/>
  <c r="AI176" i="1"/>
  <c r="AH176" i="1"/>
  <c r="AG176" i="1"/>
  <c r="AF176" i="1"/>
  <c r="X176" i="1"/>
  <c r="AD176" i="1" s="1"/>
  <c r="W176" i="1"/>
  <c r="V176" i="1"/>
  <c r="U176" i="1"/>
  <c r="AA176" i="1" s="1"/>
  <c r="T176" i="1"/>
  <c r="S176" i="1"/>
  <c r="Q176" i="1"/>
  <c r="P176" i="1"/>
  <c r="O176" i="1"/>
  <c r="N176" i="1"/>
  <c r="M176" i="1"/>
  <c r="J176" i="1"/>
  <c r="H176" i="1"/>
  <c r="F176" i="1"/>
  <c r="D176" i="1"/>
  <c r="B176" i="1"/>
  <c r="AK175" i="1"/>
  <c r="AJ175" i="1"/>
  <c r="AI175" i="1"/>
  <c r="AH175" i="1"/>
  <c r="AG175" i="1"/>
  <c r="AF175" i="1"/>
  <c r="AA175" i="1"/>
  <c r="X175" i="1"/>
  <c r="W175" i="1"/>
  <c r="V175" i="1"/>
  <c r="AB175" i="1" s="1"/>
  <c r="U175" i="1"/>
  <c r="T175" i="1"/>
  <c r="S175" i="1"/>
  <c r="Q175" i="1"/>
  <c r="P175" i="1"/>
  <c r="O175" i="1"/>
  <c r="N175" i="1"/>
  <c r="M175" i="1"/>
  <c r="Z175" i="1" s="1"/>
  <c r="AN175" i="1" s="1"/>
  <c r="J175" i="1"/>
  <c r="H175" i="1"/>
  <c r="F175" i="1"/>
  <c r="D175" i="1"/>
  <c r="B175" i="1"/>
  <c r="AK174" i="1"/>
  <c r="AJ174" i="1"/>
  <c r="AI174" i="1"/>
  <c r="AH174" i="1"/>
  <c r="AG174" i="1"/>
  <c r="AF174" i="1"/>
  <c r="AD174" i="1"/>
  <c r="X174" i="1"/>
  <c r="W174" i="1"/>
  <c r="V174" i="1"/>
  <c r="U174" i="1"/>
  <c r="AA174" i="1" s="1"/>
  <c r="T174" i="1"/>
  <c r="S174" i="1"/>
  <c r="Q174" i="1"/>
  <c r="P174" i="1"/>
  <c r="O174" i="1"/>
  <c r="N174" i="1"/>
  <c r="M174" i="1"/>
  <c r="J174" i="1"/>
  <c r="H174" i="1"/>
  <c r="F174" i="1"/>
  <c r="D174" i="1"/>
  <c r="B174" i="1"/>
  <c r="AK173" i="1"/>
  <c r="AJ173" i="1"/>
  <c r="AI173" i="1"/>
  <c r="AH173" i="1"/>
  <c r="AG173" i="1"/>
  <c r="AF173" i="1"/>
  <c r="AA173" i="1"/>
  <c r="X173" i="1"/>
  <c r="W173" i="1"/>
  <c r="V173" i="1"/>
  <c r="AB173" i="1" s="1"/>
  <c r="U173" i="1"/>
  <c r="T173" i="1"/>
  <c r="S173" i="1"/>
  <c r="Q173" i="1"/>
  <c r="P173" i="1"/>
  <c r="O173" i="1"/>
  <c r="N173" i="1"/>
  <c r="M173" i="1"/>
  <c r="Z173" i="1" s="1"/>
  <c r="AN173" i="1" s="1"/>
  <c r="J173" i="1"/>
  <c r="H173" i="1"/>
  <c r="F173" i="1"/>
  <c r="D173" i="1"/>
  <c r="B173" i="1"/>
  <c r="AK171" i="1"/>
  <c r="AJ171" i="1"/>
  <c r="AI171" i="1"/>
  <c r="AH171" i="1"/>
  <c r="AG171" i="1"/>
  <c r="AF171" i="1"/>
  <c r="AD171" i="1"/>
  <c r="X171" i="1"/>
  <c r="W171" i="1"/>
  <c r="V171" i="1"/>
  <c r="U171" i="1"/>
  <c r="AA171" i="1" s="1"/>
  <c r="T171" i="1"/>
  <c r="S171" i="1"/>
  <c r="Q171" i="1"/>
  <c r="P171" i="1"/>
  <c r="O171" i="1"/>
  <c r="N171" i="1"/>
  <c r="M171" i="1"/>
  <c r="J171" i="1"/>
  <c r="H171" i="1"/>
  <c r="F171" i="1"/>
  <c r="D171" i="1"/>
  <c r="B171" i="1"/>
  <c r="AK170" i="1"/>
  <c r="AJ170" i="1"/>
  <c r="AI170" i="1"/>
  <c r="AH170" i="1"/>
  <c r="AG170" i="1"/>
  <c r="AF170" i="1"/>
  <c r="Z170" i="1"/>
  <c r="AN170" i="1" s="1"/>
  <c r="X170" i="1"/>
  <c r="W170" i="1"/>
  <c r="V170" i="1"/>
  <c r="AB170" i="1" s="1"/>
  <c r="U170" i="1"/>
  <c r="AA170" i="1" s="1"/>
  <c r="T170" i="1"/>
  <c r="S170" i="1"/>
  <c r="Q170" i="1"/>
  <c r="P170" i="1"/>
  <c r="O170" i="1"/>
  <c r="N170" i="1"/>
  <c r="M170" i="1"/>
  <c r="J170" i="1"/>
  <c r="H170" i="1"/>
  <c r="F170" i="1"/>
  <c r="D170" i="1"/>
  <c r="B170" i="1"/>
  <c r="AK169" i="1"/>
  <c r="AJ169" i="1"/>
  <c r="AI169" i="1"/>
  <c r="AH169" i="1"/>
  <c r="AG169" i="1"/>
  <c r="AF169" i="1"/>
  <c r="X169" i="1"/>
  <c r="AD169" i="1" s="1"/>
  <c r="W169" i="1"/>
  <c r="V169" i="1"/>
  <c r="U169" i="1"/>
  <c r="AA169" i="1" s="1"/>
  <c r="T169" i="1"/>
  <c r="S169" i="1"/>
  <c r="Q169" i="1"/>
  <c r="P169" i="1"/>
  <c r="O169" i="1"/>
  <c r="N169" i="1"/>
  <c r="M169" i="1"/>
  <c r="J169" i="1"/>
  <c r="H169" i="1"/>
  <c r="F169" i="1"/>
  <c r="D169" i="1"/>
  <c r="B169" i="1"/>
  <c r="AK168" i="1"/>
  <c r="AJ168" i="1"/>
  <c r="AI168" i="1"/>
  <c r="AH168" i="1"/>
  <c r="AG168" i="1"/>
  <c r="AF168" i="1"/>
  <c r="Z168" i="1"/>
  <c r="AN168" i="1" s="1"/>
  <c r="X168" i="1"/>
  <c r="W168" i="1"/>
  <c r="V168" i="1"/>
  <c r="AB168" i="1" s="1"/>
  <c r="U168" i="1"/>
  <c r="AA168" i="1" s="1"/>
  <c r="T168" i="1"/>
  <c r="S168" i="1"/>
  <c r="Q168" i="1"/>
  <c r="P168" i="1"/>
  <c r="O168" i="1"/>
  <c r="N168" i="1"/>
  <c r="M168" i="1"/>
  <c r="J168" i="1"/>
  <c r="H168" i="1"/>
  <c r="F168" i="1"/>
  <c r="D168" i="1"/>
  <c r="B168" i="1"/>
  <c r="AK166" i="1"/>
  <c r="AJ166" i="1"/>
  <c r="AI166" i="1"/>
  <c r="AH166" i="1"/>
  <c r="AG166" i="1"/>
  <c r="AF166" i="1"/>
  <c r="AD166" i="1"/>
  <c r="AC166" i="1"/>
  <c r="AB166" i="1"/>
  <c r="AA166" i="1"/>
  <c r="Z166" i="1"/>
  <c r="AN166" i="1" s="1"/>
  <c r="X166" i="1"/>
  <c r="W166" i="1"/>
  <c r="V166" i="1"/>
  <c r="U166" i="1"/>
  <c r="T166" i="1"/>
  <c r="S166" i="1"/>
  <c r="Q166" i="1"/>
  <c r="P166" i="1"/>
  <c r="O166" i="1"/>
  <c r="N166" i="1"/>
  <c r="M166" i="1"/>
  <c r="J166" i="1"/>
  <c r="H166" i="1"/>
  <c r="F166" i="1"/>
  <c r="D166" i="1"/>
  <c r="B166" i="1"/>
  <c r="AK165" i="1"/>
  <c r="AJ165" i="1"/>
  <c r="AI165" i="1"/>
  <c r="AH165" i="1"/>
  <c r="AG165" i="1"/>
  <c r="AF165" i="1"/>
  <c r="AD165" i="1"/>
  <c r="AC165" i="1"/>
  <c r="AB165" i="1"/>
  <c r="AA165" i="1"/>
  <c r="Z165" i="1"/>
  <c r="AN165" i="1" s="1"/>
  <c r="X165" i="1"/>
  <c r="W165" i="1"/>
  <c r="V165" i="1"/>
  <c r="U165" i="1"/>
  <c r="T165" i="1"/>
  <c r="S165" i="1"/>
  <c r="Q165" i="1"/>
  <c r="P165" i="1"/>
  <c r="O165" i="1"/>
  <c r="N165" i="1"/>
  <c r="M165" i="1"/>
  <c r="J165" i="1"/>
  <c r="H165" i="1"/>
  <c r="F165" i="1"/>
  <c r="D165" i="1"/>
  <c r="B165" i="1"/>
  <c r="AK164" i="1"/>
  <c r="AJ164" i="1"/>
  <c r="AI164" i="1"/>
  <c r="AH164" i="1"/>
  <c r="AG164" i="1"/>
  <c r="AF164" i="1"/>
  <c r="AD164" i="1"/>
  <c r="AC164" i="1"/>
  <c r="AB164" i="1"/>
  <c r="AA164" i="1"/>
  <c r="Z164" i="1"/>
  <c r="X164" i="1"/>
  <c r="W164" i="1"/>
  <c r="V164" i="1"/>
  <c r="U164" i="1"/>
  <c r="T164" i="1"/>
  <c r="S164" i="1"/>
  <c r="Q164" i="1"/>
  <c r="P164" i="1"/>
  <c r="O164" i="1"/>
  <c r="N164" i="1"/>
  <c r="M164" i="1"/>
  <c r="J164" i="1"/>
  <c r="H164" i="1"/>
  <c r="F164" i="1"/>
  <c r="D164" i="1"/>
  <c r="B164" i="1"/>
  <c r="AK163" i="1"/>
  <c r="AJ163" i="1"/>
  <c r="AI163" i="1"/>
  <c r="AH163" i="1"/>
  <c r="AG163" i="1"/>
  <c r="AF163" i="1"/>
  <c r="AD163" i="1"/>
  <c r="AC163" i="1"/>
  <c r="AB163" i="1"/>
  <c r="AA163" i="1"/>
  <c r="Z163" i="1"/>
  <c r="AN163" i="1" s="1"/>
  <c r="X163" i="1"/>
  <c r="W163" i="1"/>
  <c r="V163" i="1"/>
  <c r="U163" i="1"/>
  <c r="S163" i="1"/>
  <c r="Q163" i="1"/>
  <c r="P163" i="1"/>
  <c r="O163" i="1"/>
  <c r="N163" i="1"/>
  <c r="M163" i="1"/>
  <c r="J163" i="1"/>
  <c r="H163" i="1"/>
  <c r="F163" i="1"/>
  <c r="D163" i="1"/>
  <c r="B163" i="1"/>
  <c r="AN161" i="1"/>
  <c r="AK161" i="1"/>
  <c r="AJ161" i="1"/>
  <c r="AI161" i="1"/>
  <c r="AH161" i="1"/>
  <c r="AG161" i="1"/>
  <c r="AF161" i="1"/>
  <c r="AD161" i="1"/>
  <c r="AC161" i="1"/>
  <c r="AB161" i="1"/>
  <c r="AA161" i="1"/>
  <c r="Z161" i="1"/>
  <c r="X161" i="1"/>
  <c r="W161" i="1"/>
  <c r="V161" i="1"/>
  <c r="U161" i="1"/>
  <c r="T161" i="1"/>
  <c r="S161" i="1"/>
  <c r="Q161" i="1"/>
  <c r="P161" i="1"/>
  <c r="O161" i="1"/>
  <c r="N161" i="1"/>
  <c r="M161" i="1"/>
  <c r="J161" i="1"/>
  <c r="H161" i="1"/>
  <c r="F161" i="1"/>
  <c r="D161" i="1"/>
  <c r="C161" i="1"/>
  <c r="B161" i="1"/>
  <c r="AK160" i="1"/>
  <c r="AJ160" i="1"/>
  <c r="AI160" i="1"/>
  <c r="AH160" i="1"/>
  <c r="AG160" i="1"/>
  <c r="AF160" i="1"/>
  <c r="AD160" i="1"/>
  <c r="AC160" i="1"/>
  <c r="AB160" i="1"/>
  <c r="AA160" i="1"/>
  <c r="Z160" i="1"/>
  <c r="X160" i="1"/>
  <c r="W160" i="1"/>
  <c r="V160" i="1"/>
  <c r="U160" i="1"/>
  <c r="T160" i="1"/>
  <c r="S160" i="1"/>
  <c r="Q160" i="1"/>
  <c r="P160" i="1"/>
  <c r="O160" i="1"/>
  <c r="N160" i="1"/>
  <c r="M160" i="1"/>
  <c r="J160" i="1"/>
  <c r="H160" i="1"/>
  <c r="F160" i="1"/>
  <c r="D160" i="1"/>
  <c r="C160" i="1"/>
  <c r="B160" i="1"/>
  <c r="AK159" i="1"/>
  <c r="AJ159" i="1"/>
  <c r="AI159" i="1"/>
  <c r="AH159" i="1"/>
  <c r="AH157" i="1" s="1"/>
  <c r="AG159" i="1"/>
  <c r="AF159" i="1"/>
  <c r="AD159" i="1"/>
  <c r="AC159" i="1"/>
  <c r="AB159" i="1"/>
  <c r="AA159" i="1"/>
  <c r="Z159" i="1"/>
  <c r="X159" i="1"/>
  <c r="W159" i="1"/>
  <c r="V159" i="1"/>
  <c r="U159" i="1"/>
  <c r="T159" i="1"/>
  <c r="S159" i="1"/>
  <c r="Q159" i="1"/>
  <c r="P159" i="1"/>
  <c r="O159" i="1"/>
  <c r="N159" i="1"/>
  <c r="M159" i="1"/>
  <c r="J159" i="1"/>
  <c r="H159" i="1"/>
  <c r="F159" i="1"/>
  <c r="D159" i="1"/>
  <c r="C159" i="1"/>
  <c r="B159" i="1"/>
  <c r="B157" i="1" s="1"/>
  <c r="AK158" i="1"/>
  <c r="AK157" i="1" s="1"/>
  <c r="AJ158" i="1"/>
  <c r="AI158" i="1"/>
  <c r="AH158" i="1"/>
  <c r="AG158" i="1"/>
  <c r="AF158" i="1"/>
  <c r="AD158" i="1"/>
  <c r="AC158" i="1"/>
  <c r="AB158" i="1"/>
  <c r="AB157" i="1" s="1"/>
  <c r="AA158" i="1"/>
  <c r="Z158" i="1"/>
  <c r="X158" i="1"/>
  <c r="W158" i="1"/>
  <c r="V158" i="1"/>
  <c r="U158" i="1"/>
  <c r="T158" i="1"/>
  <c r="S158" i="1"/>
  <c r="S157" i="1" s="1"/>
  <c r="Q158" i="1"/>
  <c r="P158" i="1"/>
  <c r="O158" i="1"/>
  <c r="N158" i="1"/>
  <c r="M158" i="1"/>
  <c r="J158" i="1"/>
  <c r="H158" i="1"/>
  <c r="F158" i="1"/>
  <c r="F157" i="1" s="1"/>
  <c r="D158" i="1"/>
  <c r="C158" i="1"/>
  <c r="B158" i="1"/>
  <c r="X157" i="1"/>
  <c r="O157" i="1"/>
  <c r="AK156" i="1"/>
  <c r="AJ156" i="1"/>
  <c r="AI156" i="1"/>
  <c r="AH156" i="1"/>
  <c r="AF156" i="1"/>
  <c r="AD156" i="1"/>
  <c r="AC156" i="1"/>
  <c r="AB156" i="1"/>
  <c r="AA156" i="1"/>
  <c r="Z156" i="1"/>
  <c r="AN156" i="1" s="1"/>
  <c r="X156" i="1"/>
  <c r="W156" i="1"/>
  <c r="V156" i="1"/>
  <c r="U156" i="1"/>
  <c r="T156" i="1"/>
  <c r="S156" i="1"/>
  <c r="Q156" i="1"/>
  <c r="P156" i="1"/>
  <c r="O156" i="1"/>
  <c r="N156" i="1"/>
  <c r="M156" i="1"/>
  <c r="J156" i="1"/>
  <c r="H156" i="1"/>
  <c r="F156" i="1"/>
  <c r="D156" i="1"/>
  <c r="C156" i="1"/>
  <c r="B156" i="1"/>
  <c r="AK155" i="1"/>
  <c r="AJ155" i="1"/>
  <c r="AI155" i="1"/>
  <c r="AH155" i="1"/>
  <c r="AF155" i="1"/>
  <c r="AD155" i="1"/>
  <c r="AC155" i="1"/>
  <c r="AB155" i="1"/>
  <c r="AB152" i="1" s="1"/>
  <c r="AA155" i="1"/>
  <c r="Z155" i="1"/>
  <c r="X155" i="1"/>
  <c r="W155" i="1"/>
  <c r="V155" i="1"/>
  <c r="U155" i="1"/>
  <c r="T155" i="1"/>
  <c r="S155" i="1"/>
  <c r="Q155" i="1"/>
  <c r="P155" i="1"/>
  <c r="O155" i="1"/>
  <c r="N155" i="1"/>
  <c r="M155" i="1"/>
  <c r="J155" i="1"/>
  <c r="H155" i="1"/>
  <c r="F155" i="1"/>
  <c r="D155" i="1"/>
  <c r="C155" i="1"/>
  <c r="B155" i="1"/>
  <c r="AK154" i="1"/>
  <c r="AK152" i="1" s="1"/>
  <c r="AJ154" i="1"/>
  <c r="AI154" i="1"/>
  <c r="AH154" i="1"/>
  <c r="AF154" i="1"/>
  <c r="AD154" i="1"/>
  <c r="AC154" i="1"/>
  <c r="AB154" i="1"/>
  <c r="AA154" i="1"/>
  <c r="AA152" i="1" s="1"/>
  <c r="Z154" i="1"/>
  <c r="X154" i="1"/>
  <c r="W154" i="1"/>
  <c r="V154" i="1"/>
  <c r="U154" i="1"/>
  <c r="T154" i="1"/>
  <c r="S154" i="1"/>
  <c r="Q154" i="1"/>
  <c r="Q152" i="1" s="1"/>
  <c r="P154" i="1"/>
  <c r="O154" i="1"/>
  <c r="N154" i="1"/>
  <c r="M154" i="1"/>
  <c r="J154" i="1"/>
  <c r="H154" i="1"/>
  <c r="F154" i="1"/>
  <c r="D154" i="1"/>
  <c r="D152" i="1" s="1"/>
  <c r="C154" i="1"/>
  <c r="B154" i="1"/>
  <c r="AK153" i="1"/>
  <c r="AJ153" i="1"/>
  <c r="AJ152" i="1" s="1"/>
  <c r="AI153" i="1"/>
  <c r="AH153" i="1"/>
  <c r="AF153" i="1"/>
  <c r="AD153" i="1"/>
  <c r="AD152" i="1" s="1"/>
  <c r="AC153" i="1"/>
  <c r="AB153" i="1"/>
  <c r="AA153" i="1"/>
  <c r="Z153" i="1"/>
  <c r="X153" i="1"/>
  <c r="W153" i="1"/>
  <c r="V153" i="1"/>
  <c r="U153" i="1"/>
  <c r="U152" i="1" s="1"/>
  <c r="T153" i="1"/>
  <c r="S153" i="1"/>
  <c r="Q153" i="1"/>
  <c r="P153" i="1"/>
  <c r="O153" i="1"/>
  <c r="N153" i="1"/>
  <c r="M153" i="1"/>
  <c r="J153" i="1"/>
  <c r="J152" i="1" s="1"/>
  <c r="H153" i="1"/>
  <c r="F153" i="1"/>
  <c r="D153" i="1"/>
  <c r="C153" i="1"/>
  <c r="B153" i="1"/>
  <c r="P152" i="1"/>
  <c r="O152" i="1"/>
  <c r="AK151" i="1"/>
  <c r="AJ151" i="1"/>
  <c r="AI151" i="1"/>
  <c r="AH151" i="1"/>
  <c r="AF151" i="1"/>
  <c r="AN151" i="1" s="1"/>
  <c r="AD151" i="1"/>
  <c r="AC151" i="1"/>
  <c r="AB151" i="1"/>
  <c r="AA151" i="1"/>
  <c r="Z151" i="1"/>
  <c r="X151" i="1"/>
  <c r="W151" i="1"/>
  <c r="V151" i="1"/>
  <c r="U151" i="1"/>
  <c r="T151" i="1"/>
  <c r="S151" i="1"/>
  <c r="Q151" i="1"/>
  <c r="P151" i="1"/>
  <c r="O151" i="1"/>
  <c r="N151" i="1"/>
  <c r="M151" i="1"/>
  <c r="J151" i="1"/>
  <c r="H151" i="1"/>
  <c r="F151" i="1"/>
  <c r="D151" i="1"/>
  <c r="C151" i="1"/>
  <c r="B151" i="1"/>
  <c r="AK150" i="1"/>
  <c r="AJ150" i="1"/>
  <c r="AI150" i="1"/>
  <c r="AH150" i="1"/>
  <c r="AF150" i="1"/>
  <c r="AD150" i="1"/>
  <c r="AC150" i="1"/>
  <c r="AB150" i="1"/>
  <c r="AA150" i="1"/>
  <c r="Z150" i="1"/>
  <c r="AN150" i="1" s="1"/>
  <c r="X150" i="1"/>
  <c r="W150" i="1"/>
  <c r="V150" i="1"/>
  <c r="U150" i="1"/>
  <c r="T150" i="1"/>
  <c r="S150" i="1"/>
  <c r="Q150" i="1"/>
  <c r="P150" i="1"/>
  <c r="O150" i="1"/>
  <c r="N150" i="1"/>
  <c r="M150" i="1"/>
  <c r="J150" i="1"/>
  <c r="H150" i="1"/>
  <c r="F150" i="1"/>
  <c r="D150" i="1"/>
  <c r="C150" i="1"/>
  <c r="B150" i="1"/>
  <c r="AK149" i="1"/>
  <c r="AK147" i="1" s="1"/>
  <c r="AJ149" i="1"/>
  <c r="AI149" i="1"/>
  <c r="AH149" i="1"/>
  <c r="AF149" i="1"/>
  <c r="AF147" i="1" s="1"/>
  <c r="AD149" i="1"/>
  <c r="AC149" i="1"/>
  <c r="AB149" i="1"/>
  <c r="AA149" i="1"/>
  <c r="AA147" i="1" s="1"/>
  <c r="Z149" i="1"/>
  <c r="X149" i="1"/>
  <c r="W149" i="1"/>
  <c r="V149" i="1"/>
  <c r="V147" i="1" s="1"/>
  <c r="U149" i="1"/>
  <c r="T149" i="1"/>
  <c r="S149" i="1"/>
  <c r="Q149" i="1"/>
  <c r="Q147" i="1" s="1"/>
  <c r="P149" i="1"/>
  <c r="O149" i="1"/>
  <c r="N149" i="1"/>
  <c r="M149" i="1"/>
  <c r="M147" i="1" s="1"/>
  <c r="J149" i="1"/>
  <c r="H149" i="1"/>
  <c r="F149" i="1"/>
  <c r="D149" i="1"/>
  <c r="D147" i="1" s="1"/>
  <c r="C149" i="1"/>
  <c r="B149" i="1"/>
  <c r="AK148" i="1"/>
  <c r="AJ148" i="1"/>
  <c r="AJ147" i="1" s="1"/>
  <c r="AI148" i="1"/>
  <c r="AI147" i="1" s="1"/>
  <c r="AH148" i="1"/>
  <c r="AF148" i="1"/>
  <c r="AD148" i="1"/>
  <c r="AD147" i="1" s="1"/>
  <c r="AC148" i="1"/>
  <c r="AB148" i="1"/>
  <c r="AA148" i="1"/>
  <c r="Z148" i="1"/>
  <c r="Z147" i="1" s="1"/>
  <c r="X148" i="1"/>
  <c r="X147" i="1" s="1"/>
  <c r="W148" i="1"/>
  <c r="V148" i="1"/>
  <c r="U148" i="1"/>
  <c r="U147" i="1" s="1"/>
  <c r="T148" i="1"/>
  <c r="S148" i="1"/>
  <c r="Q148" i="1"/>
  <c r="P148" i="1"/>
  <c r="P147" i="1" s="1"/>
  <c r="O148" i="1"/>
  <c r="O147" i="1" s="1"/>
  <c r="N148" i="1"/>
  <c r="M148" i="1"/>
  <c r="J148" i="1"/>
  <c r="H148" i="1"/>
  <c r="F148" i="1"/>
  <c r="D148" i="1"/>
  <c r="C148" i="1"/>
  <c r="B148" i="1"/>
  <c r="B147" i="1" s="1"/>
  <c r="AB147" i="1"/>
  <c r="S147" i="1"/>
  <c r="AK146" i="1"/>
  <c r="AJ146" i="1"/>
  <c r="AI146" i="1"/>
  <c r="AH146" i="1"/>
  <c r="AF146" i="1"/>
  <c r="AD146" i="1"/>
  <c r="AC146" i="1"/>
  <c r="AB146" i="1"/>
  <c r="AA146" i="1"/>
  <c r="Z146" i="1"/>
  <c r="X146" i="1"/>
  <c r="W146" i="1"/>
  <c r="V146" i="1"/>
  <c r="U146" i="1"/>
  <c r="T146" i="1"/>
  <c r="S146" i="1"/>
  <c r="Q146" i="1"/>
  <c r="P146" i="1"/>
  <c r="O146" i="1"/>
  <c r="N146" i="1"/>
  <c r="M146" i="1"/>
  <c r="J146" i="1"/>
  <c r="H146" i="1"/>
  <c r="F146" i="1"/>
  <c r="D146" i="1"/>
  <c r="C146" i="1"/>
  <c r="B146" i="1"/>
  <c r="AK145" i="1"/>
  <c r="AJ145" i="1"/>
  <c r="AI145" i="1"/>
  <c r="AH145" i="1"/>
  <c r="AF145" i="1"/>
  <c r="AD145" i="1"/>
  <c r="AC145" i="1"/>
  <c r="AB145" i="1"/>
  <c r="AA145" i="1"/>
  <c r="Z145" i="1"/>
  <c r="AN145" i="1" s="1"/>
  <c r="X145" i="1"/>
  <c r="W145" i="1"/>
  <c r="V145" i="1"/>
  <c r="U145" i="1"/>
  <c r="T145" i="1"/>
  <c r="S145" i="1"/>
  <c r="Q145" i="1"/>
  <c r="P145" i="1"/>
  <c r="O145" i="1"/>
  <c r="N145" i="1"/>
  <c r="M145" i="1"/>
  <c r="J145" i="1"/>
  <c r="H145" i="1"/>
  <c r="F145" i="1"/>
  <c r="D145" i="1"/>
  <c r="C145" i="1"/>
  <c r="B145" i="1"/>
  <c r="AK144" i="1"/>
  <c r="AJ144" i="1"/>
  <c r="AI144" i="1"/>
  <c r="AH144" i="1"/>
  <c r="AF144" i="1"/>
  <c r="AD144" i="1"/>
  <c r="AC144" i="1"/>
  <c r="AB144" i="1"/>
  <c r="AA144" i="1"/>
  <c r="Z144" i="1"/>
  <c r="X144" i="1"/>
  <c r="W144" i="1"/>
  <c r="V144" i="1"/>
  <c r="U144" i="1"/>
  <c r="T144" i="1"/>
  <c r="S144" i="1"/>
  <c r="Q144" i="1"/>
  <c r="P144" i="1"/>
  <c r="O144" i="1"/>
  <c r="N144" i="1"/>
  <c r="M144" i="1"/>
  <c r="J144" i="1"/>
  <c r="H144" i="1"/>
  <c r="F144" i="1"/>
  <c r="D144" i="1"/>
  <c r="C144" i="1"/>
  <c r="B144" i="1"/>
  <c r="AK143" i="1"/>
  <c r="AJ143" i="1"/>
  <c r="AI143" i="1"/>
  <c r="AH143" i="1"/>
  <c r="AF143" i="1"/>
  <c r="AD143" i="1"/>
  <c r="AC143" i="1"/>
  <c r="AB143" i="1"/>
  <c r="AA143" i="1"/>
  <c r="Z143" i="1"/>
  <c r="AN143" i="1" s="1"/>
  <c r="X143" i="1"/>
  <c r="W143" i="1"/>
  <c r="V143" i="1"/>
  <c r="U143" i="1"/>
  <c r="T143" i="1"/>
  <c r="S143" i="1"/>
  <c r="Q143" i="1"/>
  <c r="P143" i="1"/>
  <c r="O143" i="1"/>
  <c r="N143" i="1"/>
  <c r="M143" i="1"/>
  <c r="J143" i="1"/>
  <c r="H143" i="1"/>
  <c r="F143" i="1"/>
  <c r="D143" i="1"/>
  <c r="C143" i="1"/>
  <c r="B143" i="1"/>
  <c r="AD142" i="1"/>
  <c r="X142" i="1"/>
  <c r="W142" i="1"/>
  <c r="V142" i="1"/>
  <c r="U142" i="1"/>
  <c r="AA142" i="1" s="1"/>
  <c r="S142" i="1"/>
  <c r="Q142" i="1"/>
  <c r="P142" i="1"/>
  <c r="O142" i="1"/>
  <c r="N142" i="1"/>
  <c r="M142" i="1"/>
  <c r="J142" i="1"/>
  <c r="H142" i="1"/>
  <c r="F142" i="1"/>
  <c r="D142" i="1"/>
  <c r="B142" i="1"/>
  <c r="X141" i="1"/>
  <c r="AD141" i="1" s="1"/>
  <c r="AK141" i="1" s="1"/>
  <c r="W141" i="1"/>
  <c r="V141" i="1"/>
  <c r="U141" i="1"/>
  <c r="S141" i="1"/>
  <c r="Q141" i="1"/>
  <c r="P141" i="1"/>
  <c r="O141" i="1"/>
  <c r="N141" i="1"/>
  <c r="M141" i="1"/>
  <c r="J141" i="1"/>
  <c r="H141" i="1"/>
  <c r="F141" i="1"/>
  <c r="D141" i="1"/>
  <c r="B141" i="1"/>
  <c r="X140" i="1"/>
  <c r="AD140" i="1" s="1"/>
  <c r="AK140" i="1" s="1"/>
  <c r="W140" i="1"/>
  <c r="AC140" i="1" s="1"/>
  <c r="AJ140" i="1" s="1"/>
  <c r="V140" i="1"/>
  <c r="U140" i="1"/>
  <c r="S140" i="1"/>
  <c r="Z140" i="1" s="1"/>
  <c r="AF140" i="1" s="1"/>
  <c r="Q140" i="1"/>
  <c r="P140" i="1"/>
  <c r="O140" i="1"/>
  <c r="N140" i="1"/>
  <c r="M140" i="1"/>
  <c r="J140" i="1"/>
  <c r="H140" i="1"/>
  <c r="F140" i="1"/>
  <c r="D140" i="1"/>
  <c r="B140" i="1"/>
  <c r="X139" i="1"/>
  <c r="W139" i="1"/>
  <c r="V139" i="1"/>
  <c r="AB139" i="1" s="1"/>
  <c r="AI139" i="1" s="1"/>
  <c r="U139" i="1"/>
  <c r="S139" i="1"/>
  <c r="Q139" i="1"/>
  <c r="P139" i="1"/>
  <c r="O139" i="1"/>
  <c r="N139" i="1"/>
  <c r="M139" i="1"/>
  <c r="Z139" i="1" s="1"/>
  <c r="AF139" i="1" s="1"/>
  <c r="J139" i="1"/>
  <c r="H139" i="1"/>
  <c r="F139" i="1"/>
  <c r="D139" i="1"/>
  <c r="B139" i="1"/>
  <c r="X138" i="1"/>
  <c r="W138" i="1"/>
  <c r="V138" i="1"/>
  <c r="U138" i="1"/>
  <c r="S138" i="1"/>
  <c r="Q138" i="1"/>
  <c r="AD138" i="1" s="1"/>
  <c r="AK138" i="1" s="1"/>
  <c r="P138" i="1"/>
  <c r="O138" i="1"/>
  <c r="N138" i="1"/>
  <c r="AA138" i="1" s="1"/>
  <c r="AH138" i="1" s="1"/>
  <c r="M138" i="1"/>
  <c r="J138" i="1"/>
  <c r="H138" i="1"/>
  <c r="F138" i="1"/>
  <c r="D138" i="1"/>
  <c r="B138" i="1"/>
  <c r="AN137" i="1"/>
  <c r="X137" i="1"/>
  <c r="W137" i="1"/>
  <c r="V137" i="1"/>
  <c r="U137" i="1"/>
  <c r="AA137" i="1" s="1"/>
  <c r="AH137" i="1" s="1"/>
  <c r="S137" i="1"/>
  <c r="Z137" i="1" s="1"/>
  <c r="AF137" i="1" s="1"/>
  <c r="Q137" i="1"/>
  <c r="P137" i="1"/>
  <c r="AC137" i="1" s="1"/>
  <c r="O137" i="1"/>
  <c r="AB137" i="1" s="1"/>
  <c r="N137" i="1"/>
  <c r="M137" i="1"/>
  <c r="J137" i="1"/>
  <c r="H137" i="1"/>
  <c r="F137" i="1"/>
  <c r="D137" i="1"/>
  <c r="B137" i="1"/>
  <c r="AD136" i="1"/>
  <c r="AK136" i="1" s="1"/>
  <c r="X136" i="1"/>
  <c r="W136" i="1"/>
  <c r="V136" i="1"/>
  <c r="AB136" i="1" s="1"/>
  <c r="AI136" i="1" s="1"/>
  <c r="U136" i="1"/>
  <c r="AA136" i="1" s="1"/>
  <c r="AH136" i="1" s="1"/>
  <c r="S136" i="1"/>
  <c r="Q136" i="1"/>
  <c r="P136" i="1"/>
  <c r="O136" i="1"/>
  <c r="N136" i="1"/>
  <c r="M136" i="1"/>
  <c r="J136" i="1"/>
  <c r="H136" i="1"/>
  <c r="F136" i="1"/>
  <c r="D136" i="1"/>
  <c r="B136" i="1"/>
  <c r="X135" i="1"/>
  <c r="AD135" i="1" s="1"/>
  <c r="AK135" i="1" s="1"/>
  <c r="W135" i="1"/>
  <c r="AC135" i="1" s="1"/>
  <c r="AJ135" i="1" s="1"/>
  <c r="V135" i="1"/>
  <c r="AB135" i="1" s="1"/>
  <c r="AI135" i="1" s="1"/>
  <c r="U135" i="1"/>
  <c r="S135" i="1"/>
  <c r="Q135" i="1"/>
  <c r="P135" i="1"/>
  <c r="O135" i="1"/>
  <c r="N135" i="1"/>
  <c r="M135" i="1"/>
  <c r="J135" i="1"/>
  <c r="H135" i="1"/>
  <c r="F135" i="1"/>
  <c r="D135" i="1"/>
  <c r="B135" i="1"/>
  <c r="X134" i="1"/>
  <c r="W134" i="1"/>
  <c r="V134" i="1"/>
  <c r="U134" i="1"/>
  <c r="AA134" i="1" s="1"/>
  <c r="AH134" i="1" s="1"/>
  <c r="S134" i="1"/>
  <c r="Z134" i="1" s="1"/>
  <c r="AF134" i="1" s="1"/>
  <c r="Q134" i="1"/>
  <c r="P134" i="1"/>
  <c r="O134" i="1"/>
  <c r="AB134" i="1" s="1"/>
  <c r="AI134" i="1" s="1"/>
  <c r="N134" i="1"/>
  <c r="M134" i="1"/>
  <c r="J134" i="1"/>
  <c r="H134" i="1"/>
  <c r="F134" i="1"/>
  <c r="D134" i="1"/>
  <c r="B134" i="1"/>
  <c r="X133" i="1"/>
  <c r="AD133" i="1" s="1"/>
  <c r="AK133" i="1" s="1"/>
  <c r="W133" i="1"/>
  <c r="AC133" i="1" s="1"/>
  <c r="AJ133" i="1" s="1"/>
  <c r="V133" i="1"/>
  <c r="U133" i="1"/>
  <c r="S133" i="1"/>
  <c r="Q133" i="1"/>
  <c r="P133" i="1"/>
  <c r="O133" i="1"/>
  <c r="N133" i="1"/>
  <c r="M133" i="1"/>
  <c r="J133" i="1"/>
  <c r="H133" i="1"/>
  <c r="F133" i="1"/>
  <c r="D133" i="1"/>
  <c r="B133" i="1"/>
  <c r="AN132" i="1"/>
  <c r="X132" i="1"/>
  <c r="W132" i="1"/>
  <c r="V132" i="1"/>
  <c r="U132" i="1"/>
  <c r="S132" i="1"/>
  <c r="Z132" i="1" s="1"/>
  <c r="AF132" i="1" s="1"/>
  <c r="Q132" i="1"/>
  <c r="P132" i="1"/>
  <c r="O132" i="1"/>
  <c r="N132" i="1"/>
  <c r="M132" i="1"/>
  <c r="J132" i="1"/>
  <c r="H132" i="1"/>
  <c r="F132" i="1"/>
  <c r="D132" i="1"/>
  <c r="B132" i="1"/>
  <c r="X131" i="1"/>
  <c r="W131" i="1"/>
  <c r="V131" i="1"/>
  <c r="AB131" i="1" s="1"/>
  <c r="AI131" i="1" s="1"/>
  <c r="U131" i="1"/>
  <c r="AA131" i="1" s="1"/>
  <c r="AH131" i="1" s="1"/>
  <c r="S131" i="1"/>
  <c r="Q131" i="1"/>
  <c r="P131" i="1"/>
  <c r="O131" i="1"/>
  <c r="N131" i="1"/>
  <c r="M131" i="1"/>
  <c r="J131" i="1"/>
  <c r="H131" i="1"/>
  <c r="F131" i="1"/>
  <c r="D131" i="1"/>
  <c r="B131" i="1"/>
  <c r="X130" i="1"/>
  <c r="W130" i="1"/>
  <c r="AC130" i="1" s="1"/>
  <c r="AJ130" i="1" s="1"/>
  <c r="V130" i="1"/>
  <c r="U130" i="1"/>
  <c r="S130" i="1"/>
  <c r="Q130" i="1"/>
  <c r="AD130" i="1" s="1"/>
  <c r="AK130" i="1" s="1"/>
  <c r="P130" i="1"/>
  <c r="O130" i="1"/>
  <c r="AB130" i="1" s="1"/>
  <c r="AI130" i="1" s="1"/>
  <c r="N130" i="1"/>
  <c r="M130" i="1"/>
  <c r="J130" i="1"/>
  <c r="H130" i="1"/>
  <c r="F130" i="1"/>
  <c r="D130" i="1"/>
  <c r="B130" i="1"/>
  <c r="Z129" i="1"/>
  <c r="AF129" i="1" s="1"/>
  <c r="X129" i="1"/>
  <c r="AD129" i="1" s="1"/>
  <c r="AK129" i="1" s="1"/>
  <c r="W129" i="1"/>
  <c r="V129" i="1"/>
  <c r="U129" i="1"/>
  <c r="AA129" i="1" s="1"/>
  <c r="AH129" i="1" s="1"/>
  <c r="S129" i="1"/>
  <c r="Q129" i="1"/>
  <c r="P129" i="1"/>
  <c r="AC129" i="1" s="1"/>
  <c r="AJ129" i="1" s="1"/>
  <c r="O129" i="1"/>
  <c r="N129" i="1"/>
  <c r="M129" i="1"/>
  <c r="J129" i="1"/>
  <c r="H129" i="1"/>
  <c r="F129" i="1"/>
  <c r="D129" i="1"/>
  <c r="B129" i="1"/>
  <c r="AK128" i="1"/>
  <c r="X128" i="1"/>
  <c r="W128" i="1"/>
  <c r="V128" i="1"/>
  <c r="AB128" i="1" s="1"/>
  <c r="AI128" i="1" s="1"/>
  <c r="U128" i="1"/>
  <c r="S128" i="1"/>
  <c r="Q128" i="1"/>
  <c r="AD128" i="1" s="1"/>
  <c r="P128" i="1"/>
  <c r="O128" i="1"/>
  <c r="N128" i="1"/>
  <c r="M128" i="1"/>
  <c r="J128" i="1"/>
  <c r="H128" i="1"/>
  <c r="F128" i="1"/>
  <c r="D128" i="1"/>
  <c r="B128" i="1"/>
  <c r="AN127" i="1"/>
  <c r="Z127" i="1"/>
  <c r="AF127" i="1" s="1"/>
  <c r="X127" i="1"/>
  <c r="AD127" i="1" s="1"/>
  <c r="AK127" i="1" s="1"/>
  <c r="W127" i="1"/>
  <c r="AC127" i="1" s="1"/>
  <c r="AJ127" i="1" s="1"/>
  <c r="V127" i="1"/>
  <c r="U127" i="1"/>
  <c r="S127" i="1"/>
  <c r="Q127" i="1"/>
  <c r="P127" i="1"/>
  <c r="O127" i="1"/>
  <c r="AB127" i="1" s="1"/>
  <c r="AI127" i="1" s="1"/>
  <c r="N127" i="1"/>
  <c r="M127" i="1"/>
  <c r="J127" i="1"/>
  <c r="H127" i="1"/>
  <c r="F127" i="1"/>
  <c r="D127" i="1"/>
  <c r="B127" i="1"/>
  <c r="X126" i="1"/>
  <c r="W126" i="1"/>
  <c r="V126" i="1"/>
  <c r="AB126" i="1" s="1"/>
  <c r="AI126" i="1" s="1"/>
  <c r="U126" i="1"/>
  <c r="S126" i="1"/>
  <c r="Q126" i="1"/>
  <c r="P126" i="1"/>
  <c r="O126" i="1"/>
  <c r="N126" i="1"/>
  <c r="M126" i="1"/>
  <c r="J126" i="1"/>
  <c r="H126" i="1"/>
  <c r="F126" i="1"/>
  <c r="D126" i="1"/>
  <c r="B126" i="1"/>
  <c r="Z125" i="1"/>
  <c r="AF125" i="1" s="1"/>
  <c r="X125" i="1"/>
  <c r="W125" i="1"/>
  <c r="V125" i="1"/>
  <c r="U125" i="1"/>
  <c r="AA125" i="1" s="1"/>
  <c r="AH125" i="1" s="1"/>
  <c r="S125" i="1"/>
  <c r="Q125" i="1"/>
  <c r="P125" i="1"/>
  <c r="O125" i="1"/>
  <c r="N125" i="1"/>
  <c r="M125" i="1"/>
  <c r="J125" i="1"/>
  <c r="H125" i="1"/>
  <c r="F125" i="1"/>
  <c r="D125" i="1"/>
  <c r="B125" i="1"/>
  <c r="AB124" i="1"/>
  <c r="AI124" i="1" s="1"/>
  <c r="X124" i="1"/>
  <c r="W124" i="1"/>
  <c r="AC124" i="1" s="1"/>
  <c r="AJ124" i="1" s="1"/>
  <c r="V124" i="1"/>
  <c r="U124" i="1"/>
  <c r="AA124" i="1" s="1"/>
  <c r="AH124" i="1" s="1"/>
  <c r="S124" i="1"/>
  <c r="Q124" i="1"/>
  <c r="P124" i="1"/>
  <c r="O124" i="1"/>
  <c r="N124" i="1"/>
  <c r="M124" i="1"/>
  <c r="J124" i="1"/>
  <c r="H124" i="1"/>
  <c r="F124" i="1"/>
  <c r="D124" i="1"/>
  <c r="B124" i="1"/>
  <c r="X123" i="1"/>
  <c r="W123" i="1"/>
  <c r="AC123" i="1" s="1"/>
  <c r="AJ123" i="1" s="1"/>
  <c r="V123" i="1"/>
  <c r="U123" i="1"/>
  <c r="S123" i="1"/>
  <c r="Q123" i="1"/>
  <c r="AD123" i="1" s="1"/>
  <c r="AK123" i="1" s="1"/>
  <c r="P123" i="1"/>
  <c r="O123" i="1"/>
  <c r="AB123" i="1" s="1"/>
  <c r="AI123" i="1" s="1"/>
  <c r="N123" i="1"/>
  <c r="M123" i="1"/>
  <c r="J123" i="1"/>
  <c r="H123" i="1"/>
  <c r="F123" i="1"/>
  <c r="D123" i="1"/>
  <c r="B123" i="1"/>
  <c r="AN122" i="1"/>
  <c r="AD122" i="1"/>
  <c r="AK122" i="1" s="1"/>
  <c r="X122" i="1"/>
  <c r="W122" i="1"/>
  <c r="V122" i="1"/>
  <c r="U122" i="1"/>
  <c r="AA122" i="1" s="1"/>
  <c r="AH122" i="1" s="1"/>
  <c r="S122" i="1"/>
  <c r="Q122" i="1"/>
  <c r="P122" i="1"/>
  <c r="O122" i="1"/>
  <c r="N122" i="1"/>
  <c r="M122" i="1"/>
  <c r="Z122" i="1" s="1"/>
  <c r="AF122" i="1" s="1"/>
  <c r="J122" i="1"/>
  <c r="H122" i="1"/>
  <c r="F122" i="1"/>
  <c r="D122" i="1"/>
  <c r="B122" i="1"/>
  <c r="X120" i="1"/>
  <c r="W120" i="1"/>
  <c r="V120" i="1"/>
  <c r="AB120" i="1" s="1"/>
  <c r="AI120" i="1" s="1"/>
  <c r="U120" i="1"/>
  <c r="S120" i="1"/>
  <c r="Q120" i="1"/>
  <c r="P120" i="1"/>
  <c r="O120" i="1"/>
  <c r="N120" i="1"/>
  <c r="M120" i="1"/>
  <c r="J120" i="1"/>
  <c r="H120" i="1"/>
  <c r="F120" i="1"/>
  <c r="D120" i="1"/>
  <c r="B120" i="1"/>
  <c r="X119" i="1"/>
  <c r="W119" i="1"/>
  <c r="AC119" i="1" s="1"/>
  <c r="AJ119" i="1" s="1"/>
  <c r="V119" i="1"/>
  <c r="U119" i="1"/>
  <c r="S119" i="1"/>
  <c r="Q119" i="1"/>
  <c r="P119" i="1"/>
  <c r="O119" i="1"/>
  <c r="N119" i="1"/>
  <c r="M119" i="1"/>
  <c r="J119" i="1"/>
  <c r="H119" i="1"/>
  <c r="F119" i="1"/>
  <c r="D119" i="1"/>
  <c r="B119" i="1"/>
  <c r="AA118" i="1"/>
  <c r="AH118" i="1" s="1"/>
  <c r="Z118" i="1"/>
  <c r="AF118" i="1" s="1"/>
  <c r="X118" i="1"/>
  <c r="W118" i="1"/>
  <c r="V118" i="1"/>
  <c r="U118" i="1"/>
  <c r="S118" i="1"/>
  <c r="Q118" i="1"/>
  <c r="AD118" i="1" s="1"/>
  <c r="AK118" i="1" s="1"/>
  <c r="P118" i="1"/>
  <c r="O118" i="1"/>
  <c r="N118" i="1"/>
  <c r="M118" i="1"/>
  <c r="J118" i="1"/>
  <c r="H118" i="1"/>
  <c r="F118" i="1"/>
  <c r="D118" i="1"/>
  <c r="B118" i="1"/>
  <c r="AA117" i="1"/>
  <c r="AH117" i="1" s="1"/>
  <c r="X117" i="1"/>
  <c r="W117" i="1"/>
  <c r="V117" i="1"/>
  <c r="U117" i="1"/>
  <c r="S117" i="1"/>
  <c r="Q117" i="1"/>
  <c r="P117" i="1"/>
  <c r="O117" i="1"/>
  <c r="N117" i="1"/>
  <c r="M117" i="1"/>
  <c r="J117" i="1"/>
  <c r="H117" i="1"/>
  <c r="F117" i="1"/>
  <c r="D117" i="1"/>
  <c r="B117" i="1"/>
  <c r="AN116" i="1"/>
  <c r="X116" i="1"/>
  <c r="W116" i="1"/>
  <c r="V116" i="1"/>
  <c r="AB116" i="1" s="1"/>
  <c r="AI116" i="1" s="1"/>
  <c r="U116" i="1"/>
  <c r="AA116" i="1" s="1"/>
  <c r="S116" i="1"/>
  <c r="Q116" i="1"/>
  <c r="AD116" i="1" s="1"/>
  <c r="AK116" i="1" s="1"/>
  <c r="P116" i="1"/>
  <c r="O116" i="1"/>
  <c r="N116" i="1"/>
  <c r="M116" i="1"/>
  <c r="J116" i="1"/>
  <c r="H116" i="1"/>
  <c r="F116" i="1"/>
  <c r="D116" i="1"/>
  <c r="B116" i="1"/>
  <c r="AD114" i="1"/>
  <c r="AK114" i="1" s="1"/>
  <c r="X114" i="1"/>
  <c r="W114" i="1"/>
  <c r="AC114" i="1" s="1"/>
  <c r="AJ114" i="1" s="1"/>
  <c r="V114" i="1"/>
  <c r="U114" i="1"/>
  <c r="S114" i="1"/>
  <c r="Z114" i="1" s="1"/>
  <c r="AF114" i="1" s="1"/>
  <c r="Q114" i="1"/>
  <c r="P114" i="1"/>
  <c r="O114" i="1"/>
  <c r="AB114" i="1" s="1"/>
  <c r="AI114" i="1" s="1"/>
  <c r="N114" i="1"/>
  <c r="M114" i="1"/>
  <c r="J114" i="1"/>
  <c r="H114" i="1"/>
  <c r="F114" i="1"/>
  <c r="D114" i="1"/>
  <c r="B114" i="1"/>
  <c r="AD113" i="1"/>
  <c r="AK113" i="1" s="1"/>
  <c r="X113" i="1"/>
  <c r="W113" i="1"/>
  <c r="V113" i="1"/>
  <c r="AB113" i="1" s="1"/>
  <c r="AI113" i="1" s="1"/>
  <c r="U113" i="1"/>
  <c r="AA113" i="1" s="1"/>
  <c r="AH113" i="1" s="1"/>
  <c r="S113" i="1"/>
  <c r="Q113" i="1"/>
  <c r="P113" i="1"/>
  <c r="AC113" i="1" s="1"/>
  <c r="AJ113" i="1" s="1"/>
  <c r="O113" i="1"/>
  <c r="N113" i="1"/>
  <c r="M113" i="1"/>
  <c r="J113" i="1"/>
  <c r="H113" i="1"/>
  <c r="F113" i="1"/>
  <c r="D113" i="1"/>
  <c r="B113" i="1"/>
  <c r="AD112" i="1"/>
  <c r="AK112" i="1" s="1"/>
  <c r="X112" i="1"/>
  <c r="W112" i="1"/>
  <c r="V112" i="1"/>
  <c r="AB112" i="1" s="1"/>
  <c r="AI112" i="1" s="1"/>
  <c r="U112" i="1"/>
  <c r="AA112" i="1" s="1"/>
  <c r="AH112" i="1" s="1"/>
  <c r="S112" i="1"/>
  <c r="Q112" i="1"/>
  <c r="P112" i="1"/>
  <c r="O112" i="1"/>
  <c r="N112" i="1"/>
  <c r="M112" i="1"/>
  <c r="J112" i="1"/>
  <c r="H112" i="1"/>
  <c r="F112" i="1"/>
  <c r="D112" i="1"/>
  <c r="B112" i="1"/>
  <c r="X111" i="1"/>
  <c r="W111" i="1"/>
  <c r="V111" i="1"/>
  <c r="AB111" i="1" s="1"/>
  <c r="AI111" i="1" s="1"/>
  <c r="U111" i="1"/>
  <c r="S111" i="1"/>
  <c r="Q111" i="1"/>
  <c r="P111" i="1"/>
  <c r="O111" i="1"/>
  <c r="N111" i="1"/>
  <c r="M111" i="1"/>
  <c r="Z111" i="1" s="1"/>
  <c r="AF111" i="1" s="1"/>
  <c r="J111" i="1"/>
  <c r="H111" i="1"/>
  <c r="F111" i="1"/>
  <c r="D111" i="1"/>
  <c r="B111" i="1"/>
  <c r="AN110" i="1"/>
  <c r="X110" i="1"/>
  <c r="W110" i="1"/>
  <c r="V110" i="1"/>
  <c r="U110" i="1"/>
  <c r="S110" i="1"/>
  <c r="Q110" i="1"/>
  <c r="P110" i="1"/>
  <c r="O110" i="1"/>
  <c r="N110" i="1"/>
  <c r="AA110" i="1" s="1"/>
  <c r="AH110" i="1" s="1"/>
  <c r="M110" i="1"/>
  <c r="J110" i="1"/>
  <c r="H110" i="1"/>
  <c r="F110" i="1"/>
  <c r="D110" i="1"/>
  <c r="B110" i="1"/>
  <c r="AA108" i="1"/>
  <c r="AH108" i="1" s="1"/>
  <c r="Z108" i="1"/>
  <c r="AF108" i="1" s="1"/>
  <c r="X108" i="1"/>
  <c r="W108" i="1"/>
  <c r="V108" i="1"/>
  <c r="AB108" i="1" s="1"/>
  <c r="AI108" i="1" s="1"/>
  <c r="U108" i="1"/>
  <c r="S108" i="1"/>
  <c r="Q108" i="1"/>
  <c r="P108" i="1"/>
  <c r="AC108" i="1" s="1"/>
  <c r="AJ108" i="1" s="1"/>
  <c r="O108" i="1"/>
  <c r="N108" i="1"/>
  <c r="M108" i="1"/>
  <c r="J108" i="1"/>
  <c r="H108" i="1"/>
  <c r="F108" i="1"/>
  <c r="D108" i="1"/>
  <c r="B108" i="1"/>
  <c r="X107" i="1"/>
  <c r="W107" i="1"/>
  <c r="AC107" i="1" s="1"/>
  <c r="AJ107" i="1" s="1"/>
  <c r="V107" i="1"/>
  <c r="AB107" i="1" s="1"/>
  <c r="AI107" i="1" s="1"/>
  <c r="U107" i="1"/>
  <c r="S107" i="1"/>
  <c r="Q107" i="1"/>
  <c r="AD107" i="1" s="1"/>
  <c r="AK107" i="1" s="1"/>
  <c r="P107" i="1"/>
  <c r="O107" i="1"/>
  <c r="N107" i="1"/>
  <c r="M107" i="1"/>
  <c r="J107" i="1"/>
  <c r="H107" i="1"/>
  <c r="F107" i="1"/>
  <c r="D107" i="1"/>
  <c r="B107" i="1"/>
  <c r="X106" i="1"/>
  <c r="W106" i="1"/>
  <c r="V106" i="1"/>
  <c r="U106" i="1"/>
  <c r="S106" i="1"/>
  <c r="Z106" i="1" s="1"/>
  <c r="AF106" i="1" s="1"/>
  <c r="Q106" i="1"/>
  <c r="P106" i="1"/>
  <c r="AC106" i="1" s="1"/>
  <c r="AJ106" i="1" s="1"/>
  <c r="O106" i="1"/>
  <c r="AB106" i="1" s="1"/>
  <c r="AI106" i="1" s="1"/>
  <c r="N106" i="1"/>
  <c r="M106" i="1"/>
  <c r="J106" i="1"/>
  <c r="H106" i="1"/>
  <c r="F106" i="1"/>
  <c r="D106" i="1"/>
  <c r="B106" i="1"/>
  <c r="AD105" i="1"/>
  <c r="AK105" i="1" s="1"/>
  <c r="X105" i="1"/>
  <c r="W105" i="1"/>
  <c r="AC105" i="1" s="1"/>
  <c r="AJ105" i="1" s="1"/>
  <c r="V105" i="1"/>
  <c r="AB105" i="1" s="1"/>
  <c r="AI105" i="1" s="1"/>
  <c r="U105" i="1"/>
  <c r="S105" i="1"/>
  <c r="Q105" i="1"/>
  <c r="P105" i="1"/>
  <c r="O105" i="1"/>
  <c r="N105" i="1"/>
  <c r="M105" i="1"/>
  <c r="J105" i="1"/>
  <c r="H105" i="1"/>
  <c r="F105" i="1"/>
  <c r="D105" i="1"/>
  <c r="B105" i="1"/>
  <c r="AN104" i="1"/>
  <c r="X104" i="1"/>
  <c r="W104" i="1"/>
  <c r="AC104" i="1" s="1"/>
  <c r="AJ104" i="1" s="1"/>
  <c r="V104" i="1"/>
  <c r="AB104" i="1" s="1"/>
  <c r="AI104" i="1" s="1"/>
  <c r="U104" i="1"/>
  <c r="S104" i="1"/>
  <c r="Q104" i="1"/>
  <c r="P104" i="1"/>
  <c r="O104" i="1"/>
  <c r="N104" i="1"/>
  <c r="M104" i="1"/>
  <c r="Z104" i="1" s="1"/>
  <c r="AF104" i="1" s="1"/>
  <c r="J104" i="1"/>
  <c r="H104" i="1"/>
  <c r="F104" i="1"/>
  <c r="D104" i="1"/>
  <c r="B104" i="1"/>
  <c r="X102" i="1"/>
  <c r="W102" i="1"/>
  <c r="AC102" i="1" s="1"/>
  <c r="AJ102" i="1" s="1"/>
  <c r="V102" i="1"/>
  <c r="U102" i="1"/>
  <c r="S102" i="1"/>
  <c r="Q102" i="1"/>
  <c r="P102" i="1"/>
  <c r="O102" i="1"/>
  <c r="N102" i="1"/>
  <c r="AA102" i="1" s="1"/>
  <c r="AH102" i="1" s="1"/>
  <c r="M102" i="1"/>
  <c r="J102" i="1"/>
  <c r="H102" i="1"/>
  <c r="F102" i="1"/>
  <c r="D102" i="1"/>
  <c r="B102" i="1"/>
  <c r="X101" i="1"/>
  <c r="AD101" i="1" s="1"/>
  <c r="AK101" i="1" s="1"/>
  <c r="W101" i="1"/>
  <c r="V101" i="1"/>
  <c r="U101" i="1"/>
  <c r="S101" i="1"/>
  <c r="Z101" i="1" s="1"/>
  <c r="AF101" i="1" s="1"/>
  <c r="Q101" i="1"/>
  <c r="P101" i="1"/>
  <c r="O101" i="1"/>
  <c r="AB101" i="1" s="1"/>
  <c r="AI101" i="1" s="1"/>
  <c r="N101" i="1"/>
  <c r="M101" i="1"/>
  <c r="J101" i="1"/>
  <c r="H101" i="1"/>
  <c r="F101" i="1"/>
  <c r="D101" i="1"/>
  <c r="B101" i="1"/>
  <c r="Z100" i="1"/>
  <c r="AF100" i="1" s="1"/>
  <c r="X100" i="1"/>
  <c r="W100" i="1"/>
  <c r="V100" i="1"/>
  <c r="U100" i="1"/>
  <c r="AA100" i="1" s="1"/>
  <c r="AH100" i="1" s="1"/>
  <c r="S100" i="1"/>
  <c r="Q100" i="1"/>
  <c r="P100" i="1"/>
  <c r="AC100" i="1" s="1"/>
  <c r="AJ100" i="1" s="1"/>
  <c r="O100" i="1"/>
  <c r="AB100" i="1" s="1"/>
  <c r="AI100" i="1" s="1"/>
  <c r="N100" i="1"/>
  <c r="M100" i="1"/>
  <c r="J100" i="1"/>
  <c r="H100" i="1"/>
  <c r="F100" i="1"/>
  <c r="D100" i="1"/>
  <c r="B100" i="1"/>
  <c r="AC99" i="1"/>
  <c r="AJ99" i="1" s="1"/>
  <c r="X99" i="1"/>
  <c r="W99" i="1"/>
  <c r="V99" i="1"/>
  <c r="AB99" i="1" s="1"/>
  <c r="AI99" i="1" s="1"/>
  <c r="U99" i="1"/>
  <c r="S99" i="1"/>
  <c r="Z99" i="1" s="1"/>
  <c r="AF99" i="1" s="1"/>
  <c r="Q99" i="1"/>
  <c r="P99" i="1"/>
  <c r="O99" i="1"/>
  <c r="N99" i="1"/>
  <c r="M99" i="1"/>
  <c r="J99" i="1"/>
  <c r="H99" i="1"/>
  <c r="F99" i="1"/>
  <c r="D99" i="1"/>
  <c r="B99" i="1"/>
  <c r="AN98" i="1"/>
  <c r="AD98" i="1"/>
  <c r="AK98" i="1" s="1"/>
  <c r="X98" i="1"/>
  <c r="W98" i="1"/>
  <c r="V98" i="1"/>
  <c r="AB98" i="1" s="1"/>
  <c r="AI98" i="1" s="1"/>
  <c r="U98" i="1"/>
  <c r="AA98" i="1" s="1"/>
  <c r="AH98" i="1" s="1"/>
  <c r="S98" i="1"/>
  <c r="Q98" i="1"/>
  <c r="P98" i="1"/>
  <c r="AC98" i="1" s="1"/>
  <c r="AJ98" i="1" s="1"/>
  <c r="O98" i="1"/>
  <c r="N98" i="1"/>
  <c r="M98" i="1"/>
  <c r="J98" i="1"/>
  <c r="H98" i="1"/>
  <c r="F98" i="1"/>
  <c r="D98" i="1"/>
  <c r="B98" i="1"/>
  <c r="AD96" i="1"/>
  <c r="AK96" i="1" s="1"/>
  <c r="X96" i="1"/>
  <c r="W96" i="1"/>
  <c r="V96" i="1"/>
  <c r="AB96" i="1" s="1"/>
  <c r="AI96" i="1" s="1"/>
  <c r="U96" i="1"/>
  <c r="AA96" i="1" s="1"/>
  <c r="AH96" i="1" s="1"/>
  <c r="S96" i="1"/>
  <c r="Q96" i="1"/>
  <c r="P96" i="1"/>
  <c r="O96" i="1"/>
  <c r="N96" i="1"/>
  <c r="M96" i="1"/>
  <c r="J96" i="1"/>
  <c r="H96" i="1"/>
  <c r="F96" i="1"/>
  <c r="D96" i="1"/>
  <c r="B96" i="1"/>
  <c r="X95" i="1"/>
  <c r="AD95" i="1" s="1"/>
  <c r="AK95" i="1" s="1"/>
  <c r="W95" i="1"/>
  <c r="V95" i="1"/>
  <c r="U95" i="1"/>
  <c r="S95" i="1"/>
  <c r="Q95" i="1"/>
  <c r="P95" i="1"/>
  <c r="O95" i="1"/>
  <c r="N95" i="1"/>
  <c r="M95" i="1"/>
  <c r="J95" i="1"/>
  <c r="H95" i="1"/>
  <c r="F95" i="1"/>
  <c r="D95" i="1"/>
  <c r="B95" i="1"/>
  <c r="X94" i="1"/>
  <c r="W94" i="1"/>
  <c r="AC94" i="1" s="1"/>
  <c r="AJ94" i="1" s="1"/>
  <c r="V94" i="1"/>
  <c r="U94" i="1"/>
  <c r="S94" i="1"/>
  <c r="Q94" i="1"/>
  <c r="P94" i="1"/>
  <c r="O94" i="1"/>
  <c r="N94" i="1"/>
  <c r="AA94" i="1" s="1"/>
  <c r="AH94" i="1" s="1"/>
  <c r="M94" i="1"/>
  <c r="Z94" i="1" s="1"/>
  <c r="AF94" i="1" s="1"/>
  <c r="J94" i="1"/>
  <c r="H94" i="1"/>
  <c r="F94" i="1"/>
  <c r="D94" i="1"/>
  <c r="B94" i="1"/>
  <c r="AA93" i="1"/>
  <c r="AH93" i="1" s="1"/>
  <c r="X93" i="1"/>
  <c r="W93" i="1"/>
  <c r="V93" i="1"/>
  <c r="U93" i="1"/>
  <c r="S93" i="1"/>
  <c r="Q93" i="1"/>
  <c r="P93" i="1"/>
  <c r="O93" i="1"/>
  <c r="N93" i="1"/>
  <c r="M93" i="1"/>
  <c r="J93" i="1"/>
  <c r="H93" i="1"/>
  <c r="F93" i="1"/>
  <c r="D93" i="1"/>
  <c r="B93" i="1"/>
  <c r="AN92" i="1"/>
  <c r="X92" i="1"/>
  <c r="W92" i="1"/>
  <c r="V92" i="1"/>
  <c r="U92" i="1"/>
  <c r="AA92" i="1" s="1"/>
  <c r="AH92" i="1" s="1"/>
  <c r="S92" i="1"/>
  <c r="Z92" i="1" s="1"/>
  <c r="AF92" i="1" s="1"/>
  <c r="Q92" i="1"/>
  <c r="P92" i="1"/>
  <c r="AC92" i="1" s="1"/>
  <c r="AJ92" i="1" s="1"/>
  <c r="O92" i="1"/>
  <c r="N92" i="1"/>
  <c r="M92" i="1"/>
  <c r="J92" i="1"/>
  <c r="H92" i="1"/>
  <c r="F92" i="1"/>
  <c r="D92" i="1"/>
  <c r="B92" i="1"/>
  <c r="AB90" i="1"/>
  <c r="AI90" i="1" s="1"/>
  <c r="X90" i="1"/>
  <c r="W90" i="1"/>
  <c r="V90" i="1"/>
  <c r="U90" i="1"/>
  <c r="AA90" i="1" s="1"/>
  <c r="AH90" i="1" s="1"/>
  <c r="S90" i="1"/>
  <c r="Q90" i="1"/>
  <c r="AD90" i="1" s="1"/>
  <c r="AK90" i="1" s="1"/>
  <c r="P90" i="1"/>
  <c r="AC90" i="1" s="1"/>
  <c r="AJ90" i="1" s="1"/>
  <c r="O90" i="1"/>
  <c r="N90" i="1"/>
  <c r="M90" i="1"/>
  <c r="J90" i="1"/>
  <c r="H90" i="1"/>
  <c r="F90" i="1"/>
  <c r="D90" i="1"/>
  <c r="B90" i="1"/>
  <c r="X89" i="1"/>
  <c r="W89" i="1"/>
  <c r="AC89" i="1" s="1"/>
  <c r="AJ89" i="1" s="1"/>
  <c r="V89" i="1"/>
  <c r="U89" i="1"/>
  <c r="S89" i="1"/>
  <c r="Z89" i="1" s="1"/>
  <c r="AF89" i="1" s="1"/>
  <c r="Q89" i="1"/>
  <c r="P89" i="1"/>
  <c r="O89" i="1"/>
  <c r="AB89" i="1" s="1"/>
  <c r="AI89" i="1" s="1"/>
  <c r="N89" i="1"/>
  <c r="M89" i="1"/>
  <c r="J89" i="1"/>
  <c r="H89" i="1"/>
  <c r="F89" i="1"/>
  <c r="D89" i="1"/>
  <c r="B89" i="1"/>
  <c r="AD88" i="1"/>
  <c r="AK88" i="1" s="1"/>
  <c r="AC88" i="1"/>
  <c r="AJ88" i="1" s="1"/>
  <c r="X88" i="1"/>
  <c r="W88" i="1"/>
  <c r="V88" i="1"/>
  <c r="U88" i="1"/>
  <c r="AA88" i="1" s="1"/>
  <c r="AH88" i="1" s="1"/>
  <c r="S88" i="1"/>
  <c r="Q88" i="1"/>
  <c r="P88" i="1"/>
  <c r="O88" i="1"/>
  <c r="N88" i="1"/>
  <c r="M88" i="1"/>
  <c r="J88" i="1"/>
  <c r="H88" i="1"/>
  <c r="F88" i="1"/>
  <c r="D88" i="1"/>
  <c r="B88" i="1"/>
  <c r="X87" i="1"/>
  <c r="W87" i="1"/>
  <c r="V87" i="1"/>
  <c r="U87" i="1"/>
  <c r="S87" i="1"/>
  <c r="Q87" i="1"/>
  <c r="P87" i="1"/>
  <c r="O87" i="1"/>
  <c r="N87" i="1"/>
  <c r="M87" i="1"/>
  <c r="Z87" i="1" s="1"/>
  <c r="AF87" i="1" s="1"/>
  <c r="J87" i="1"/>
  <c r="H87" i="1"/>
  <c r="F87" i="1"/>
  <c r="D87" i="1"/>
  <c r="B87" i="1"/>
  <c r="AN86" i="1"/>
  <c r="X86" i="1"/>
  <c r="W86" i="1"/>
  <c r="AC86" i="1" s="1"/>
  <c r="AJ86" i="1" s="1"/>
  <c r="V86" i="1"/>
  <c r="U86" i="1"/>
  <c r="AA86" i="1" s="1"/>
  <c r="AH86" i="1" s="1"/>
  <c r="S86" i="1"/>
  <c r="Q86" i="1"/>
  <c r="P86" i="1"/>
  <c r="O86" i="1"/>
  <c r="N86" i="1"/>
  <c r="M86" i="1"/>
  <c r="Z86" i="1" s="1"/>
  <c r="AF86" i="1" s="1"/>
  <c r="J86" i="1"/>
  <c r="H86" i="1"/>
  <c r="F86" i="1"/>
  <c r="D86" i="1"/>
  <c r="B86" i="1"/>
  <c r="X84" i="1"/>
  <c r="W84" i="1"/>
  <c r="V84" i="1"/>
  <c r="AB84" i="1" s="1"/>
  <c r="AI84" i="1" s="1"/>
  <c r="U84" i="1"/>
  <c r="S84" i="1"/>
  <c r="Z84" i="1" s="1"/>
  <c r="AF84" i="1" s="1"/>
  <c r="Q84" i="1"/>
  <c r="P84" i="1"/>
  <c r="AC84" i="1" s="1"/>
  <c r="AJ84" i="1" s="1"/>
  <c r="O84" i="1"/>
  <c r="N84" i="1"/>
  <c r="M84" i="1"/>
  <c r="J84" i="1"/>
  <c r="H84" i="1"/>
  <c r="F84" i="1"/>
  <c r="D84" i="1"/>
  <c r="B84" i="1"/>
  <c r="AJ83" i="1"/>
  <c r="Z83" i="1"/>
  <c r="AF83" i="1" s="1"/>
  <c r="X83" i="1"/>
  <c r="W83" i="1"/>
  <c r="AC83" i="1" s="1"/>
  <c r="V83" i="1"/>
  <c r="U83" i="1"/>
  <c r="AA83" i="1" s="1"/>
  <c r="AH83" i="1" s="1"/>
  <c r="S83" i="1"/>
  <c r="Q83" i="1"/>
  <c r="P83" i="1"/>
  <c r="O83" i="1"/>
  <c r="AB83" i="1" s="1"/>
  <c r="AI83" i="1" s="1"/>
  <c r="N83" i="1"/>
  <c r="M83" i="1"/>
  <c r="J83" i="1"/>
  <c r="H83" i="1"/>
  <c r="F83" i="1"/>
  <c r="D83" i="1"/>
  <c r="B83" i="1"/>
  <c r="X82" i="1"/>
  <c r="W82" i="1"/>
  <c r="V82" i="1"/>
  <c r="U82" i="1"/>
  <c r="AA82" i="1" s="1"/>
  <c r="AH82" i="1" s="1"/>
  <c r="S82" i="1"/>
  <c r="Z82" i="1" s="1"/>
  <c r="AF82" i="1" s="1"/>
  <c r="Q82" i="1"/>
  <c r="P82" i="1"/>
  <c r="AC82" i="1" s="1"/>
  <c r="AJ82" i="1" s="1"/>
  <c r="O82" i="1"/>
  <c r="AB82" i="1" s="1"/>
  <c r="AI82" i="1" s="1"/>
  <c r="N82" i="1"/>
  <c r="M82" i="1"/>
  <c r="J82" i="1"/>
  <c r="H82" i="1"/>
  <c r="F82" i="1"/>
  <c r="D82" i="1"/>
  <c r="B82" i="1"/>
  <c r="AC81" i="1"/>
  <c r="AJ81" i="1" s="1"/>
  <c r="X81" i="1"/>
  <c r="W81" i="1"/>
  <c r="V81" i="1"/>
  <c r="U81" i="1"/>
  <c r="AA81" i="1" s="1"/>
  <c r="AH81" i="1" s="1"/>
  <c r="S81" i="1"/>
  <c r="Z81" i="1" s="1"/>
  <c r="AF81" i="1" s="1"/>
  <c r="Q81" i="1"/>
  <c r="P81" i="1"/>
  <c r="O81" i="1"/>
  <c r="N81" i="1"/>
  <c r="M81" i="1"/>
  <c r="J81" i="1"/>
  <c r="H81" i="1"/>
  <c r="F81" i="1"/>
  <c r="D81" i="1"/>
  <c r="B81" i="1"/>
  <c r="AN80" i="1"/>
  <c r="X80" i="1"/>
  <c r="W80" i="1"/>
  <c r="AC80" i="1" s="1"/>
  <c r="AJ80" i="1" s="1"/>
  <c r="V80" i="1"/>
  <c r="U80" i="1"/>
  <c r="S80" i="1"/>
  <c r="Q80" i="1"/>
  <c r="P80" i="1"/>
  <c r="O80" i="1"/>
  <c r="N80" i="1"/>
  <c r="M80" i="1"/>
  <c r="Z80" i="1" s="1"/>
  <c r="AF80" i="1" s="1"/>
  <c r="J80" i="1"/>
  <c r="H80" i="1"/>
  <c r="F80" i="1"/>
  <c r="D80" i="1"/>
  <c r="B80" i="1"/>
  <c r="X78" i="1"/>
  <c r="AD78" i="1" s="1"/>
  <c r="AK78" i="1" s="1"/>
  <c r="W78" i="1"/>
  <c r="AC78" i="1" s="1"/>
  <c r="AJ78" i="1" s="1"/>
  <c r="V78" i="1"/>
  <c r="U78" i="1"/>
  <c r="S78" i="1"/>
  <c r="Q78" i="1"/>
  <c r="P78" i="1"/>
  <c r="O78" i="1"/>
  <c r="N78" i="1"/>
  <c r="AA78" i="1" s="1"/>
  <c r="AH78" i="1" s="1"/>
  <c r="M78" i="1"/>
  <c r="J78" i="1"/>
  <c r="H78" i="1"/>
  <c r="F78" i="1"/>
  <c r="D78" i="1"/>
  <c r="B78" i="1"/>
  <c r="AH77" i="1"/>
  <c r="AA77" i="1"/>
  <c r="X77" i="1"/>
  <c r="W77" i="1"/>
  <c r="V77" i="1"/>
  <c r="U77" i="1"/>
  <c r="S77" i="1"/>
  <c r="Q77" i="1"/>
  <c r="P77" i="1"/>
  <c r="O77" i="1"/>
  <c r="N77" i="1"/>
  <c r="M77" i="1"/>
  <c r="J77" i="1"/>
  <c r="H77" i="1"/>
  <c r="F77" i="1"/>
  <c r="D77" i="1"/>
  <c r="B77" i="1"/>
  <c r="X76" i="1"/>
  <c r="W76" i="1"/>
  <c r="V76" i="1"/>
  <c r="U76" i="1"/>
  <c r="S76" i="1"/>
  <c r="Z76" i="1" s="1"/>
  <c r="AF76" i="1" s="1"/>
  <c r="Q76" i="1"/>
  <c r="P76" i="1"/>
  <c r="AC76" i="1" s="1"/>
  <c r="AJ76" i="1" s="1"/>
  <c r="O76" i="1"/>
  <c r="N76" i="1"/>
  <c r="AA76" i="1" s="1"/>
  <c r="AH76" i="1" s="1"/>
  <c r="M76" i="1"/>
  <c r="J76" i="1"/>
  <c r="H76" i="1"/>
  <c r="F76" i="1"/>
  <c r="D76" i="1"/>
  <c r="B76" i="1"/>
  <c r="X75" i="1"/>
  <c r="W75" i="1"/>
  <c r="V75" i="1"/>
  <c r="AB75" i="1" s="1"/>
  <c r="AI75" i="1" s="1"/>
  <c r="U75" i="1"/>
  <c r="AA75" i="1" s="1"/>
  <c r="AH75" i="1" s="1"/>
  <c r="S75" i="1"/>
  <c r="Q75" i="1"/>
  <c r="AD75" i="1" s="1"/>
  <c r="AK75" i="1" s="1"/>
  <c r="P75" i="1"/>
  <c r="AC75" i="1" s="1"/>
  <c r="AJ75" i="1" s="1"/>
  <c r="O75" i="1"/>
  <c r="N75" i="1"/>
  <c r="M75" i="1"/>
  <c r="J75" i="1"/>
  <c r="H75" i="1"/>
  <c r="F75" i="1"/>
  <c r="D75" i="1"/>
  <c r="B75" i="1"/>
  <c r="AN74" i="1"/>
  <c r="X74" i="1"/>
  <c r="W74" i="1"/>
  <c r="V74" i="1"/>
  <c r="U74" i="1"/>
  <c r="S74" i="1"/>
  <c r="Z74" i="1" s="1"/>
  <c r="AF74" i="1" s="1"/>
  <c r="Q74" i="1"/>
  <c r="P74" i="1"/>
  <c r="AC74" i="1" s="1"/>
  <c r="AJ74" i="1" s="1"/>
  <c r="O74" i="1"/>
  <c r="AB74" i="1" s="1"/>
  <c r="AI74" i="1" s="1"/>
  <c r="N74" i="1"/>
  <c r="M74" i="1"/>
  <c r="J74" i="1"/>
  <c r="H74" i="1"/>
  <c r="F74" i="1"/>
  <c r="D74" i="1"/>
  <c r="B74" i="1"/>
  <c r="AD72" i="1"/>
  <c r="AK72" i="1" s="1"/>
  <c r="X72" i="1"/>
  <c r="W72" i="1"/>
  <c r="AC72" i="1" s="1"/>
  <c r="AJ72" i="1" s="1"/>
  <c r="V72" i="1"/>
  <c r="AB72" i="1" s="1"/>
  <c r="AI72" i="1" s="1"/>
  <c r="U72" i="1"/>
  <c r="S72" i="1"/>
  <c r="Q72" i="1"/>
  <c r="P72" i="1"/>
  <c r="O72" i="1"/>
  <c r="N72" i="1"/>
  <c r="M72" i="1"/>
  <c r="J72" i="1"/>
  <c r="H72" i="1"/>
  <c r="F72" i="1"/>
  <c r="D72" i="1"/>
  <c r="B72" i="1"/>
  <c r="X71" i="1"/>
  <c r="W71" i="1"/>
  <c r="V71" i="1"/>
  <c r="AB71" i="1" s="1"/>
  <c r="AI71" i="1" s="1"/>
  <c r="U71" i="1"/>
  <c r="S71" i="1"/>
  <c r="Q71" i="1"/>
  <c r="P71" i="1"/>
  <c r="O71" i="1"/>
  <c r="N71" i="1"/>
  <c r="M71" i="1"/>
  <c r="Z71" i="1" s="1"/>
  <c r="AF71" i="1" s="1"/>
  <c r="J71" i="1"/>
  <c r="H71" i="1"/>
  <c r="F71" i="1"/>
  <c r="D71" i="1"/>
  <c r="B71" i="1"/>
  <c r="X70" i="1"/>
  <c r="AD70" i="1" s="1"/>
  <c r="AK70" i="1" s="1"/>
  <c r="W70" i="1"/>
  <c r="V70" i="1"/>
  <c r="U70" i="1"/>
  <c r="S70" i="1"/>
  <c r="Z70" i="1" s="1"/>
  <c r="AF70" i="1" s="1"/>
  <c r="Q70" i="1"/>
  <c r="P70" i="1"/>
  <c r="O70" i="1"/>
  <c r="N70" i="1"/>
  <c r="AA70" i="1" s="1"/>
  <c r="AH70" i="1" s="1"/>
  <c r="M70" i="1"/>
  <c r="J70" i="1"/>
  <c r="H70" i="1"/>
  <c r="F70" i="1"/>
  <c r="D70" i="1"/>
  <c r="B70" i="1"/>
  <c r="X69" i="1"/>
  <c r="AD69" i="1" s="1"/>
  <c r="AK69" i="1" s="1"/>
  <c r="W69" i="1"/>
  <c r="V69" i="1"/>
  <c r="U69" i="1"/>
  <c r="S69" i="1"/>
  <c r="Z69" i="1" s="1"/>
  <c r="AF69" i="1" s="1"/>
  <c r="Q69" i="1"/>
  <c r="P69" i="1"/>
  <c r="O69" i="1"/>
  <c r="AB69" i="1" s="1"/>
  <c r="AI69" i="1" s="1"/>
  <c r="N69" i="1"/>
  <c r="AA69" i="1" s="1"/>
  <c r="AH69" i="1" s="1"/>
  <c r="M69" i="1"/>
  <c r="J69" i="1"/>
  <c r="H69" i="1"/>
  <c r="F69" i="1"/>
  <c r="D69" i="1"/>
  <c r="B69" i="1"/>
  <c r="AN68" i="1"/>
  <c r="AD68" i="1"/>
  <c r="X68" i="1"/>
  <c r="W68" i="1"/>
  <c r="V68" i="1"/>
  <c r="U68" i="1"/>
  <c r="AA68" i="1" s="1"/>
  <c r="S68" i="1"/>
  <c r="Z68" i="1" s="1"/>
  <c r="Q68" i="1"/>
  <c r="P68" i="1"/>
  <c r="O68" i="1"/>
  <c r="AB68" i="1" s="1"/>
  <c r="N68" i="1"/>
  <c r="M68" i="1"/>
  <c r="J68" i="1"/>
  <c r="H68" i="1"/>
  <c r="F68" i="1"/>
  <c r="D68" i="1"/>
  <c r="B68" i="1"/>
  <c r="X66" i="1"/>
  <c r="AD66" i="1" s="1"/>
  <c r="AK66" i="1" s="1"/>
  <c r="W66" i="1"/>
  <c r="V66" i="1"/>
  <c r="U66" i="1"/>
  <c r="S66" i="1"/>
  <c r="Z66" i="1" s="1"/>
  <c r="AF66" i="1" s="1"/>
  <c r="Q66" i="1"/>
  <c r="P66" i="1"/>
  <c r="O66" i="1"/>
  <c r="N66" i="1"/>
  <c r="M66" i="1"/>
  <c r="J66" i="1"/>
  <c r="H66" i="1"/>
  <c r="F66" i="1"/>
  <c r="D66" i="1"/>
  <c r="B66" i="1"/>
  <c r="X65" i="1"/>
  <c r="AD65" i="1" s="1"/>
  <c r="AK65" i="1" s="1"/>
  <c r="W65" i="1"/>
  <c r="V65" i="1"/>
  <c r="U65" i="1"/>
  <c r="S65" i="1"/>
  <c r="Z65" i="1" s="1"/>
  <c r="AF65" i="1" s="1"/>
  <c r="Q65" i="1"/>
  <c r="P65" i="1"/>
  <c r="O65" i="1"/>
  <c r="N65" i="1"/>
  <c r="M65" i="1"/>
  <c r="J65" i="1"/>
  <c r="H65" i="1"/>
  <c r="F65" i="1"/>
  <c r="D65" i="1"/>
  <c r="B65" i="1"/>
  <c r="X64" i="1"/>
  <c r="AD64" i="1" s="1"/>
  <c r="AK64" i="1" s="1"/>
  <c r="W64" i="1"/>
  <c r="V64" i="1"/>
  <c r="U64" i="1"/>
  <c r="S64" i="1"/>
  <c r="Q64" i="1"/>
  <c r="P64" i="1"/>
  <c r="O64" i="1"/>
  <c r="N64" i="1"/>
  <c r="M64" i="1"/>
  <c r="J64" i="1"/>
  <c r="H64" i="1"/>
  <c r="F64" i="1"/>
  <c r="D64" i="1"/>
  <c r="B64" i="1"/>
  <c r="X63" i="1"/>
  <c r="W63" i="1"/>
  <c r="AC63" i="1" s="1"/>
  <c r="AJ63" i="1" s="1"/>
  <c r="V63" i="1"/>
  <c r="U63" i="1"/>
  <c r="S63" i="1"/>
  <c r="Q63" i="1"/>
  <c r="P63" i="1"/>
  <c r="O63" i="1"/>
  <c r="N63" i="1"/>
  <c r="AA63" i="1" s="1"/>
  <c r="AH63" i="1" s="1"/>
  <c r="M63" i="1"/>
  <c r="Z63" i="1" s="1"/>
  <c r="AF63" i="1" s="1"/>
  <c r="J63" i="1"/>
  <c r="H63" i="1"/>
  <c r="F63" i="1"/>
  <c r="D63" i="1"/>
  <c r="B63" i="1"/>
  <c r="AN62" i="1"/>
  <c r="AA62" i="1"/>
  <c r="AH62" i="1" s="1"/>
  <c r="X62" i="1"/>
  <c r="W62" i="1"/>
  <c r="V62" i="1"/>
  <c r="U62" i="1"/>
  <c r="S62" i="1"/>
  <c r="Z62" i="1" s="1"/>
  <c r="AF62" i="1" s="1"/>
  <c r="Q62" i="1"/>
  <c r="P62" i="1"/>
  <c r="AC62" i="1" s="1"/>
  <c r="AJ62" i="1" s="1"/>
  <c r="O62" i="1"/>
  <c r="N62" i="1"/>
  <c r="M62" i="1"/>
  <c r="J62" i="1"/>
  <c r="H62" i="1"/>
  <c r="F62" i="1"/>
  <c r="D62" i="1"/>
  <c r="B62" i="1"/>
  <c r="X60" i="1"/>
  <c r="W60" i="1"/>
  <c r="V60" i="1"/>
  <c r="AB60" i="1" s="1"/>
  <c r="AI60" i="1" s="1"/>
  <c r="U60" i="1"/>
  <c r="AA60" i="1" s="1"/>
  <c r="AH60" i="1" s="1"/>
  <c r="S60" i="1"/>
  <c r="Q60" i="1"/>
  <c r="AD60" i="1" s="1"/>
  <c r="AK60" i="1" s="1"/>
  <c r="P60" i="1"/>
  <c r="O60" i="1"/>
  <c r="N60" i="1"/>
  <c r="M60" i="1"/>
  <c r="J60" i="1"/>
  <c r="H60" i="1"/>
  <c r="F60" i="1"/>
  <c r="D60" i="1"/>
  <c r="B60" i="1"/>
  <c r="X59" i="1"/>
  <c r="W59" i="1"/>
  <c r="AC59" i="1" s="1"/>
  <c r="AJ59" i="1" s="1"/>
  <c r="V59" i="1"/>
  <c r="AB59" i="1" s="1"/>
  <c r="AI59" i="1" s="1"/>
  <c r="U59" i="1"/>
  <c r="S59" i="1"/>
  <c r="Q59" i="1"/>
  <c r="AD59" i="1" s="1"/>
  <c r="AK59" i="1" s="1"/>
  <c r="P59" i="1"/>
  <c r="O59" i="1"/>
  <c r="N59" i="1"/>
  <c r="M59" i="1"/>
  <c r="J59" i="1"/>
  <c r="H59" i="1"/>
  <c r="F59" i="1"/>
  <c r="D59" i="1"/>
  <c r="B59" i="1"/>
  <c r="X58" i="1"/>
  <c r="AD58" i="1" s="1"/>
  <c r="AK58" i="1" s="1"/>
  <c r="W58" i="1"/>
  <c r="V58" i="1"/>
  <c r="AB58" i="1" s="1"/>
  <c r="AI58" i="1" s="1"/>
  <c r="U58" i="1"/>
  <c r="AA58" i="1" s="1"/>
  <c r="AH58" i="1" s="1"/>
  <c r="S58" i="1"/>
  <c r="Z58" i="1" s="1"/>
  <c r="AF58" i="1" s="1"/>
  <c r="Q58" i="1"/>
  <c r="P58" i="1"/>
  <c r="AC58" i="1" s="1"/>
  <c r="AJ58" i="1" s="1"/>
  <c r="O58" i="1"/>
  <c r="N58" i="1"/>
  <c r="M58" i="1"/>
  <c r="J58" i="1"/>
  <c r="H58" i="1"/>
  <c r="F58" i="1"/>
  <c r="D58" i="1"/>
  <c r="B58" i="1"/>
  <c r="AD57" i="1"/>
  <c r="AK57" i="1" s="1"/>
  <c r="X57" i="1"/>
  <c r="W57" i="1"/>
  <c r="V57" i="1"/>
  <c r="AB57" i="1" s="1"/>
  <c r="AI57" i="1" s="1"/>
  <c r="U57" i="1"/>
  <c r="AA57" i="1" s="1"/>
  <c r="AH57" i="1" s="1"/>
  <c r="S57" i="1"/>
  <c r="Q57" i="1"/>
  <c r="P57" i="1"/>
  <c r="O57" i="1"/>
  <c r="N57" i="1"/>
  <c r="M57" i="1"/>
  <c r="J57" i="1"/>
  <c r="H57" i="1"/>
  <c r="F57" i="1"/>
  <c r="D57" i="1"/>
  <c r="B57" i="1"/>
  <c r="AN56" i="1"/>
  <c r="X56" i="1"/>
  <c r="AD56" i="1" s="1"/>
  <c r="AK56" i="1" s="1"/>
  <c r="W56" i="1"/>
  <c r="AC56" i="1" s="1"/>
  <c r="AJ56" i="1" s="1"/>
  <c r="V56" i="1"/>
  <c r="U56" i="1"/>
  <c r="S56" i="1"/>
  <c r="Z56" i="1" s="1"/>
  <c r="AF56" i="1" s="1"/>
  <c r="Q56" i="1"/>
  <c r="P56" i="1"/>
  <c r="O56" i="1"/>
  <c r="N56" i="1"/>
  <c r="AA56" i="1" s="1"/>
  <c r="AH56" i="1" s="1"/>
  <c r="M56" i="1"/>
  <c r="J56" i="1"/>
  <c r="H56" i="1"/>
  <c r="F56" i="1"/>
  <c r="D56" i="1"/>
  <c r="B56" i="1"/>
  <c r="AA54" i="1"/>
  <c r="AH54" i="1" s="1"/>
  <c r="X54" i="1"/>
  <c r="W54" i="1"/>
  <c r="V54" i="1"/>
  <c r="U54" i="1"/>
  <c r="S54" i="1"/>
  <c r="Q54" i="1"/>
  <c r="P54" i="1"/>
  <c r="O54" i="1"/>
  <c r="N54" i="1"/>
  <c r="M54" i="1"/>
  <c r="Z54" i="1" s="1"/>
  <c r="AF54" i="1" s="1"/>
  <c r="J54" i="1"/>
  <c r="H54" i="1"/>
  <c r="F54" i="1"/>
  <c r="D54" i="1"/>
  <c r="B54" i="1"/>
  <c r="AA53" i="1"/>
  <c r="AH53" i="1" s="1"/>
  <c r="X53" i="1"/>
  <c r="W53" i="1"/>
  <c r="V53" i="1"/>
  <c r="U53" i="1"/>
  <c r="S53" i="1"/>
  <c r="Q53" i="1"/>
  <c r="P53" i="1"/>
  <c r="AC53" i="1" s="1"/>
  <c r="AJ53" i="1" s="1"/>
  <c r="O53" i="1"/>
  <c r="N53" i="1"/>
  <c r="M53" i="1"/>
  <c r="J53" i="1"/>
  <c r="H53" i="1"/>
  <c r="F53" i="1"/>
  <c r="D53" i="1"/>
  <c r="B53" i="1"/>
  <c r="X52" i="1"/>
  <c r="W52" i="1"/>
  <c r="AC52" i="1" s="1"/>
  <c r="AJ52" i="1" s="1"/>
  <c r="V52" i="1"/>
  <c r="AB52" i="1" s="1"/>
  <c r="AI52" i="1" s="1"/>
  <c r="U52" i="1"/>
  <c r="AA52" i="1" s="1"/>
  <c r="AH52" i="1" s="1"/>
  <c r="S52" i="1"/>
  <c r="Z52" i="1" s="1"/>
  <c r="AF52" i="1" s="1"/>
  <c r="Q52" i="1"/>
  <c r="P52" i="1"/>
  <c r="O52" i="1"/>
  <c r="N52" i="1"/>
  <c r="M52" i="1"/>
  <c r="J52" i="1"/>
  <c r="H52" i="1"/>
  <c r="F52" i="1"/>
  <c r="D52" i="1"/>
  <c r="B52" i="1"/>
  <c r="X51" i="1"/>
  <c r="W51" i="1"/>
  <c r="V51" i="1"/>
  <c r="U51" i="1"/>
  <c r="AA51" i="1" s="1"/>
  <c r="AH51" i="1" s="1"/>
  <c r="S51" i="1"/>
  <c r="Z51" i="1" s="1"/>
  <c r="AF51" i="1" s="1"/>
  <c r="Q51" i="1"/>
  <c r="P51" i="1"/>
  <c r="AC51" i="1" s="1"/>
  <c r="AJ51" i="1" s="1"/>
  <c r="O51" i="1"/>
  <c r="AB51" i="1" s="1"/>
  <c r="AI51" i="1" s="1"/>
  <c r="N51" i="1"/>
  <c r="M51" i="1"/>
  <c r="J51" i="1"/>
  <c r="H51" i="1"/>
  <c r="F51" i="1"/>
  <c r="D51" i="1"/>
  <c r="B51" i="1"/>
  <c r="AN50" i="1"/>
  <c r="X50" i="1"/>
  <c r="AD50" i="1" s="1"/>
  <c r="AK50" i="1" s="1"/>
  <c r="W50" i="1"/>
  <c r="AC50" i="1" s="1"/>
  <c r="AJ50" i="1" s="1"/>
  <c r="V50" i="1"/>
  <c r="AB50" i="1" s="1"/>
  <c r="AI50" i="1" s="1"/>
  <c r="U50" i="1"/>
  <c r="S50" i="1"/>
  <c r="Q50" i="1"/>
  <c r="P50" i="1"/>
  <c r="O50" i="1"/>
  <c r="N50" i="1"/>
  <c r="M50" i="1"/>
  <c r="J50" i="1"/>
  <c r="H50" i="1"/>
  <c r="F50" i="1"/>
  <c r="D50" i="1"/>
  <c r="B50" i="1"/>
  <c r="X48" i="1"/>
  <c r="W48" i="1"/>
  <c r="AC48" i="1" s="1"/>
  <c r="AJ48" i="1" s="1"/>
  <c r="V48" i="1"/>
  <c r="AB48" i="1" s="1"/>
  <c r="AI48" i="1" s="1"/>
  <c r="U48" i="1"/>
  <c r="S48" i="1"/>
  <c r="Q48" i="1"/>
  <c r="P48" i="1"/>
  <c r="O48" i="1"/>
  <c r="N48" i="1"/>
  <c r="M48" i="1"/>
  <c r="Z48" i="1" s="1"/>
  <c r="AF48" i="1" s="1"/>
  <c r="J48" i="1"/>
  <c r="H48" i="1"/>
  <c r="F48" i="1"/>
  <c r="D48" i="1"/>
  <c r="B48" i="1"/>
  <c r="X47" i="1"/>
  <c r="AD47" i="1" s="1"/>
  <c r="AK47" i="1" s="1"/>
  <c r="W47" i="1"/>
  <c r="AC47" i="1" s="1"/>
  <c r="AJ47" i="1" s="1"/>
  <c r="V47" i="1"/>
  <c r="U47" i="1"/>
  <c r="S47" i="1"/>
  <c r="Q47" i="1"/>
  <c r="P47" i="1"/>
  <c r="O47" i="1"/>
  <c r="N47" i="1"/>
  <c r="AA47" i="1" s="1"/>
  <c r="AH47" i="1" s="1"/>
  <c r="M47" i="1"/>
  <c r="J47" i="1"/>
  <c r="H47" i="1"/>
  <c r="F47" i="1"/>
  <c r="D47" i="1"/>
  <c r="B47" i="1"/>
  <c r="X46" i="1"/>
  <c r="W46" i="1"/>
  <c r="AC46" i="1" s="1"/>
  <c r="AJ46" i="1" s="1"/>
  <c r="V46" i="1"/>
  <c r="U46" i="1"/>
  <c r="S46" i="1"/>
  <c r="Z46" i="1" s="1"/>
  <c r="AF46" i="1" s="1"/>
  <c r="Q46" i="1"/>
  <c r="P46" i="1"/>
  <c r="O46" i="1"/>
  <c r="N46" i="1"/>
  <c r="AA46" i="1" s="1"/>
  <c r="AH46" i="1" s="1"/>
  <c r="M46" i="1"/>
  <c r="J46" i="1"/>
  <c r="H46" i="1"/>
  <c r="F46" i="1"/>
  <c r="D46" i="1"/>
  <c r="B46" i="1"/>
  <c r="Z45" i="1"/>
  <c r="AF45" i="1" s="1"/>
  <c r="X45" i="1"/>
  <c r="W45" i="1"/>
  <c r="V45" i="1"/>
  <c r="AB45" i="1" s="1"/>
  <c r="AI45" i="1" s="1"/>
  <c r="U45" i="1"/>
  <c r="AA45" i="1" s="1"/>
  <c r="AH45" i="1" s="1"/>
  <c r="S45" i="1"/>
  <c r="Q45" i="1"/>
  <c r="P45" i="1"/>
  <c r="AC45" i="1" s="1"/>
  <c r="AJ45" i="1" s="1"/>
  <c r="O45" i="1"/>
  <c r="N45" i="1"/>
  <c r="M45" i="1"/>
  <c r="J45" i="1"/>
  <c r="H45" i="1"/>
  <c r="F45" i="1"/>
  <c r="D45" i="1"/>
  <c r="B45" i="1"/>
  <c r="AN44" i="1"/>
  <c r="X44" i="1"/>
  <c r="W44" i="1"/>
  <c r="AC44" i="1" s="1"/>
  <c r="AJ44" i="1" s="1"/>
  <c r="V44" i="1"/>
  <c r="AB44" i="1" s="1"/>
  <c r="AI44" i="1" s="1"/>
  <c r="U44" i="1"/>
  <c r="S44" i="1"/>
  <c r="Q44" i="1"/>
  <c r="AD44" i="1" s="1"/>
  <c r="AK44" i="1" s="1"/>
  <c r="P44" i="1"/>
  <c r="O44" i="1"/>
  <c r="N44" i="1"/>
  <c r="M44" i="1"/>
  <c r="J44" i="1"/>
  <c r="H44" i="1"/>
  <c r="F44" i="1"/>
  <c r="D44" i="1"/>
  <c r="B44" i="1"/>
  <c r="AD42" i="1"/>
  <c r="AK42" i="1" s="1"/>
  <c r="AC42" i="1"/>
  <c r="AJ42" i="1" s="1"/>
  <c r="X42" i="1"/>
  <c r="W42" i="1"/>
  <c r="V42" i="1"/>
  <c r="U42" i="1"/>
  <c r="AA42" i="1" s="1"/>
  <c r="AH42" i="1" s="1"/>
  <c r="S42" i="1"/>
  <c r="Z42" i="1" s="1"/>
  <c r="AF42" i="1" s="1"/>
  <c r="Q42" i="1"/>
  <c r="P42" i="1"/>
  <c r="O42" i="1"/>
  <c r="N42" i="1"/>
  <c r="M42" i="1"/>
  <c r="J42" i="1"/>
  <c r="H42" i="1"/>
  <c r="F42" i="1"/>
  <c r="D42" i="1"/>
  <c r="B42" i="1"/>
  <c r="AD41" i="1"/>
  <c r="AK41" i="1" s="1"/>
  <c r="X41" i="1"/>
  <c r="W41" i="1"/>
  <c r="V41" i="1"/>
  <c r="U41" i="1"/>
  <c r="AA41" i="1" s="1"/>
  <c r="AH41" i="1" s="1"/>
  <c r="S41" i="1"/>
  <c r="Q41" i="1"/>
  <c r="P41" i="1"/>
  <c r="O41" i="1"/>
  <c r="N41" i="1"/>
  <c r="M41" i="1"/>
  <c r="J41" i="1"/>
  <c r="H41" i="1"/>
  <c r="F41" i="1"/>
  <c r="D41" i="1"/>
  <c r="B41" i="1"/>
  <c r="X40" i="1"/>
  <c r="AD40" i="1" s="1"/>
  <c r="AK40" i="1" s="1"/>
  <c r="W40" i="1"/>
  <c r="V40" i="1"/>
  <c r="U40" i="1"/>
  <c r="S40" i="1"/>
  <c r="Q40" i="1"/>
  <c r="P40" i="1"/>
  <c r="O40" i="1"/>
  <c r="N40" i="1"/>
  <c r="M40" i="1"/>
  <c r="J40" i="1"/>
  <c r="H40" i="1"/>
  <c r="F40" i="1"/>
  <c r="D40" i="1"/>
  <c r="B40" i="1"/>
  <c r="X39" i="1"/>
  <c r="AD39" i="1" s="1"/>
  <c r="AK39" i="1" s="1"/>
  <c r="W39" i="1"/>
  <c r="V39" i="1"/>
  <c r="U39" i="1"/>
  <c r="S39" i="1"/>
  <c r="Q39" i="1"/>
  <c r="P39" i="1"/>
  <c r="O39" i="1"/>
  <c r="N39" i="1"/>
  <c r="M39" i="1"/>
  <c r="J39" i="1"/>
  <c r="H39" i="1"/>
  <c r="F39" i="1"/>
  <c r="D39" i="1"/>
  <c r="B39" i="1"/>
  <c r="AN38" i="1"/>
  <c r="Z38" i="1"/>
  <c r="AF38" i="1" s="1"/>
  <c r="X38" i="1"/>
  <c r="W38" i="1"/>
  <c r="V38" i="1"/>
  <c r="AB38" i="1" s="1"/>
  <c r="AI38" i="1" s="1"/>
  <c r="U38" i="1"/>
  <c r="AA38" i="1" s="1"/>
  <c r="AH38" i="1" s="1"/>
  <c r="S38" i="1"/>
  <c r="Q38" i="1"/>
  <c r="P38" i="1"/>
  <c r="AC38" i="1" s="1"/>
  <c r="AJ38" i="1" s="1"/>
  <c r="O38" i="1"/>
  <c r="N38" i="1"/>
  <c r="M38" i="1"/>
  <c r="J38" i="1"/>
  <c r="H38" i="1"/>
  <c r="F38" i="1"/>
  <c r="D38" i="1"/>
  <c r="B38" i="1"/>
  <c r="X36" i="1"/>
  <c r="W36" i="1"/>
  <c r="V36" i="1"/>
  <c r="AB36" i="1" s="1"/>
  <c r="AI36" i="1" s="1"/>
  <c r="U36" i="1"/>
  <c r="AA36" i="1" s="1"/>
  <c r="AH36" i="1" s="1"/>
  <c r="S36" i="1"/>
  <c r="Q36" i="1"/>
  <c r="AD36" i="1" s="1"/>
  <c r="AK36" i="1" s="1"/>
  <c r="P36" i="1"/>
  <c r="AC36" i="1" s="1"/>
  <c r="AJ36" i="1" s="1"/>
  <c r="O36" i="1"/>
  <c r="N36" i="1"/>
  <c r="M36" i="1"/>
  <c r="J36" i="1"/>
  <c r="H36" i="1"/>
  <c r="F36" i="1"/>
  <c r="D36" i="1"/>
  <c r="B36" i="1"/>
  <c r="X35" i="1"/>
  <c r="W35" i="1"/>
  <c r="AC35" i="1" s="1"/>
  <c r="AJ35" i="1" s="1"/>
  <c r="V35" i="1"/>
  <c r="AB35" i="1" s="1"/>
  <c r="AI35" i="1" s="1"/>
  <c r="U35" i="1"/>
  <c r="S35" i="1"/>
  <c r="Q35" i="1"/>
  <c r="AD35" i="1" s="1"/>
  <c r="AK35" i="1" s="1"/>
  <c r="P35" i="1"/>
  <c r="O35" i="1"/>
  <c r="N35" i="1"/>
  <c r="M35" i="1"/>
  <c r="J35" i="1"/>
  <c r="H35" i="1"/>
  <c r="F35" i="1"/>
  <c r="D35" i="1"/>
  <c r="B35" i="1"/>
  <c r="AD34" i="1"/>
  <c r="AK34" i="1" s="1"/>
  <c r="AC34" i="1"/>
  <c r="AJ34" i="1" s="1"/>
  <c r="X34" i="1"/>
  <c r="W34" i="1"/>
  <c r="V34" i="1"/>
  <c r="U34" i="1"/>
  <c r="AA34" i="1" s="1"/>
  <c r="AH34" i="1" s="1"/>
  <c r="S34" i="1"/>
  <c r="Z34" i="1" s="1"/>
  <c r="AF34" i="1" s="1"/>
  <c r="Q34" i="1"/>
  <c r="P34" i="1"/>
  <c r="O34" i="1"/>
  <c r="N34" i="1"/>
  <c r="M34" i="1"/>
  <c r="J34" i="1"/>
  <c r="H34" i="1"/>
  <c r="F34" i="1"/>
  <c r="D34" i="1"/>
  <c r="B34" i="1"/>
  <c r="AD33" i="1"/>
  <c r="AK33" i="1" s="1"/>
  <c r="X33" i="1"/>
  <c r="W33" i="1"/>
  <c r="V33" i="1"/>
  <c r="U33" i="1"/>
  <c r="AA33" i="1" s="1"/>
  <c r="AH33" i="1" s="1"/>
  <c r="S33" i="1"/>
  <c r="Z33" i="1" s="1"/>
  <c r="AF33" i="1" s="1"/>
  <c r="Q33" i="1"/>
  <c r="P33" i="1"/>
  <c r="O33" i="1"/>
  <c r="N33" i="1"/>
  <c r="M33" i="1"/>
  <c r="J33" i="1"/>
  <c r="H33" i="1"/>
  <c r="F33" i="1"/>
  <c r="D33" i="1"/>
  <c r="B33" i="1"/>
  <c r="AN32" i="1"/>
  <c r="X32" i="1"/>
  <c r="W32" i="1"/>
  <c r="AC32" i="1" s="1"/>
  <c r="AJ32" i="1" s="1"/>
  <c r="V32" i="1"/>
  <c r="U32" i="1"/>
  <c r="S32" i="1"/>
  <c r="Z32" i="1" s="1"/>
  <c r="AF32" i="1" s="1"/>
  <c r="Q32" i="1"/>
  <c r="P32" i="1"/>
  <c r="O32" i="1"/>
  <c r="N32" i="1"/>
  <c r="AA32" i="1" s="1"/>
  <c r="AH32" i="1" s="1"/>
  <c r="M32" i="1"/>
  <c r="J32" i="1"/>
  <c r="H32" i="1"/>
  <c r="F32" i="1"/>
  <c r="D32" i="1"/>
  <c r="B32" i="1"/>
  <c r="X30" i="1"/>
  <c r="AD30" i="1" s="1"/>
  <c r="AK30" i="1" s="1"/>
  <c r="W30" i="1"/>
  <c r="V30" i="1"/>
  <c r="U30" i="1"/>
  <c r="S30" i="1"/>
  <c r="Z30" i="1" s="1"/>
  <c r="AF30" i="1" s="1"/>
  <c r="Q30" i="1"/>
  <c r="P30" i="1"/>
  <c r="O30" i="1"/>
  <c r="AB30" i="1" s="1"/>
  <c r="AI30" i="1" s="1"/>
  <c r="N30" i="1"/>
  <c r="AA30" i="1" s="1"/>
  <c r="AH30" i="1" s="1"/>
  <c r="M30" i="1"/>
  <c r="J30" i="1"/>
  <c r="H30" i="1"/>
  <c r="F30" i="1"/>
  <c r="D30" i="1"/>
  <c r="B30" i="1"/>
  <c r="AA29" i="1"/>
  <c r="AH29" i="1" s="1"/>
  <c r="X29" i="1"/>
  <c r="W29" i="1"/>
  <c r="V29" i="1"/>
  <c r="U29" i="1"/>
  <c r="S29" i="1"/>
  <c r="Q29" i="1"/>
  <c r="P29" i="1"/>
  <c r="AC29" i="1" s="1"/>
  <c r="AJ29" i="1" s="1"/>
  <c r="O29" i="1"/>
  <c r="N29" i="1"/>
  <c r="M29" i="1"/>
  <c r="Z29" i="1" s="1"/>
  <c r="AF29" i="1" s="1"/>
  <c r="J29" i="1"/>
  <c r="H29" i="1"/>
  <c r="F29" i="1"/>
  <c r="D29" i="1"/>
  <c r="B29" i="1"/>
  <c r="X28" i="1"/>
  <c r="W28" i="1"/>
  <c r="AC28" i="1" s="1"/>
  <c r="AJ28" i="1" s="1"/>
  <c r="V28" i="1"/>
  <c r="AB28" i="1" s="1"/>
  <c r="AI28" i="1" s="1"/>
  <c r="U28" i="1"/>
  <c r="AA28" i="1" s="1"/>
  <c r="AH28" i="1" s="1"/>
  <c r="S28" i="1"/>
  <c r="Z28" i="1" s="1"/>
  <c r="AF28" i="1" s="1"/>
  <c r="Q28" i="1"/>
  <c r="P28" i="1"/>
  <c r="O28" i="1"/>
  <c r="N28" i="1"/>
  <c r="M28" i="1"/>
  <c r="J28" i="1"/>
  <c r="H28" i="1"/>
  <c r="F28" i="1"/>
  <c r="D28" i="1"/>
  <c r="B28" i="1"/>
  <c r="X27" i="1"/>
  <c r="W27" i="1"/>
  <c r="V27" i="1"/>
  <c r="AB27" i="1" s="1"/>
  <c r="AI27" i="1" s="1"/>
  <c r="U27" i="1"/>
  <c r="AA27" i="1" s="1"/>
  <c r="AH27" i="1" s="1"/>
  <c r="S27" i="1"/>
  <c r="Q27" i="1"/>
  <c r="AD27" i="1" s="1"/>
  <c r="AK27" i="1" s="1"/>
  <c r="P27" i="1"/>
  <c r="AC27" i="1" s="1"/>
  <c r="AJ27" i="1" s="1"/>
  <c r="O27" i="1"/>
  <c r="N27" i="1"/>
  <c r="M27" i="1"/>
  <c r="J27" i="1"/>
  <c r="H27" i="1"/>
  <c r="F27" i="1"/>
  <c r="D27" i="1"/>
  <c r="B27" i="1"/>
  <c r="AN26" i="1"/>
  <c r="X26" i="1"/>
  <c r="AD26" i="1" s="1"/>
  <c r="AK26" i="1" s="1"/>
  <c r="W26" i="1"/>
  <c r="AC26" i="1" s="1"/>
  <c r="AJ26" i="1" s="1"/>
  <c r="V26" i="1"/>
  <c r="AB26" i="1" s="1"/>
  <c r="AI26" i="1" s="1"/>
  <c r="U26" i="1"/>
  <c r="S26" i="1"/>
  <c r="Q26" i="1"/>
  <c r="P26" i="1"/>
  <c r="O26" i="1"/>
  <c r="N26" i="1"/>
  <c r="M26" i="1"/>
  <c r="J26" i="1"/>
  <c r="H26" i="1"/>
  <c r="F26" i="1"/>
  <c r="D26" i="1"/>
  <c r="B26" i="1"/>
  <c r="X24" i="1"/>
  <c r="W24" i="1"/>
  <c r="AC24" i="1" s="1"/>
  <c r="AJ24" i="1" s="1"/>
  <c r="V24" i="1"/>
  <c r="AB24" i="1" s="1"/>
  <c r="AI24" i="1" s="1"/>
  <c r="U24" i="1"/>
  <c r="S24" i="1"/>
  <c r="Q24" i="1"/>
  <c r="P24" i="1"/>
  <c r="O24" i="1"/>
  <c r="N24" i="1"/>
  <c r="M24" i="1"/>
  <c r="Z24" i="1" s="1"/>
  <c r="AF24" i="1" s="1"/>
  <c r="J24" i="1"/>
  <c r="H24" i="1"/>
  <c r="F24" i="1"/>
  <c r="D24" i="1"/>
  <c r="B24" i="1"/>
  <c r="Z23" i="1"/>
  <c r="AF23" i="1" s="1"/>
  <c r="X23" i="1"/>
  <c r="AD23" i="1" s="1"/>
  <c r="AK23" i="1" s="1"/>
  <c r="W23" i="1"/>
  <c r="V23" i="1"/>
  <c r="U23" i="1"/>
  <c r="S23" i="1"/>
  <c r="Q23" i="1"/>
  <c r="P23" i="1"/>
  <c r="O23" i="1"/>
  <c r="N23" i="1"/>
  <c r="M23" i="1"/>
  <c r="J23" i="1"/>
  <c r="H23" i="1"/>
  <c r="F23" i="1"/>
  <c r="D23" i="1"/>
  <c r="B23" i="1"/>
  <c r="X22" i="1"/>
  <c r="W22" i="1"/>
  <c r="V22" i="1"/>
  <c r="U22" i="1"/>
  <c r="S22" i="1"/>
  <c r="Z22" i="1" s="1"/>
  <c r="AF22" i="1" s="1"/>
  <c r="Q22" i="1"/>
  <c r="P22" i="1"/>
  <c r="O22" i="1"/>
  <c r="N22" i="1"/>
  <c r="AA22" i="1" s="1"/>
  <c r="AH22" i="1" s="1"/>
  <c r="M22" i="1"/>
  <c r="J22" i="1"/>
  <c r="H22" i="1"/>
  <c r="F22" i="1"/>
  <c r="D22" i="1"/>
  <c r="B22" i="1"/>
  <c r="X21" i="1"/>
  <c r="W21" i="1"/>
  <c r="V21" i="1"/>
  <c r="U21" i="1"/>
  <c r="AA21" i="1" s="1"/>
  <c r="AH21" i="1" s="1"/>
  <c r="S21" i="1"/>
  <c r="Z21" i="1" s="1"/>
  <c r="AF21" i="1" s="1"/>
  <c r="Q21" i="1"/>
  <c r="P21" i="1"/>
  <c r="O21" i="1"/>
  <c r="AB21" i="1" s="1"/>
  <c r="AI21" i="1" s="1"/>
  <c r="N21" i="1"/>
  <c r="M21" i="1"/>
  <c r="J21" i="1"/>
  <c r="H21" i="1"/>
  <c r="F21" i="1"/>
  <c r="D21" i="1"/>
  <c r="B21" i="1"/>
  <c r="AN20" i="1"/>
  <c r="X20" i="1"/>
  <c r="W20" i="1"/>
  <c r="V20" i="1"/>
  <c r="AB20" i="1" s="1"/>
  <c r="U20" i="1"/>
  <c r="AA20" i="1" s="1"/>
  <c r="AH20" i="1" s="1"/>
  <c r="S20" i="1"/>
  <c r="Q20" i="1"/>
  <c r="AD20" i="1" s="1"/>
  <c r="AK20" i="1" s="1"/>
  <c r="P20" i="1"/>
  <c r="AC20" i="1" s="1"/>
  <c r="AJ20" i="1" s="1"/>
  <c r="O20" i="1"/>
  <c r="N20" i="1"/>
  <c r="M20" i="1"/>
  <c r="J20" i="1"/>
  <c r="H20" i="1"/>
  <c r="F20" i="1"/>
  <c r="D20" i="1"/>
  <c r="B20" i="1"/>
  <c r="X18" i="1"/>
  <c r="AD18" i="1" s="1"/>
  <c r="AK18" i="1" s="1"/>
  <c r="W18" i="1"/>
  <c r="AC18" i="1" s="1"/>
  <c r="AJ18" i="1" s="1"/>
  <c r="V18" i="1"/>
  <c r="AB18" i="1" s="1"/>
  <c r="AI18" i="1" s="1"/>
  <c r="U18" i="1"/>
  <c r="S18" i="1"/>
  <c r="Q18" i="1"/>
  <c r="P18" i="1"/>
  <c r="O18" i="1"/>
  <c r="N18" i="1"/>
  <c r="M18" i="1"/>
  <c r="J18" i="1"/>
  <c r="H18" i="1"/>
  <c r="F18" i="1"/>
  <c r="D18" i="1"/>
  <c r="B18" i="1"/>
  <c r="X17" i="1"/>
  <c r="W17" i="1"/>
  <c r="AC17" i="1" s="1"/>
  <c r="AJ17" i="1" s="1"/>
  <c r="V17" i="1"/>
  <c r="AB17" i="1" s="1"/>
  <c r="AI17" i="1" s="1"/>
  <c r="U17" i="1"/>
  <c r="S17" i="1"/>
  <c r="Q17" i="1"/>
  <c r="P17" i="1"/>
  <c r="O17" i="1"/>
  <c r="N17" i="1"/>
  <c r="M17" i="1"/>
  <c r="J17" i="1"/>
  <c r="H17" i="1"/>
  <c r="F17" i="1"/>
  <c r="D17" i="1"/>
  <c r="B17" i="1"/>
  <c r="X16" i="1"/>
  <c r="W16" i="1"/>
  <c r="V16" i="1"/>
  <c r="U16" i="1"/>
  <c r="S16" i="1"/>
  <c r="Q16" i="1"/>
  <c r="P16" i="1"/>
  <c r="O16" i="1"/>
  <c r="N16" i="1"/>
  <c r="M16" i="1"/>
  <c r="Z16" i="1" s="1"/>
  <c r="AF16" i="1" s="1"/>
  <c r="J16" i="1"/>
  <c r="H16" i="1"/>
  <c r="F16" i="1"/>
  <c r="D16" i="1"/>
  <c r="B16" i="1"/>
  <c r="X15" i="1"/>
  <c r="W15" i="1"/>
  <c r="AC15" i="1" s="1"/>
  <c r="AJ15" i="1" s="1"/>
  <c r="V15" i="1"/>
  <c r="U15" i="1"/>
  <c r="S15" i="1"/>
  <c r="Z15" i="1" s="1"/>
  <c r="AF15" i="1" s="1"/>
  <c r="Q15" i="1"/>
  <c r="P15" i="1"/>
  <c r="O15" i="1"/>
  <c r="N15" i="1"/>
  <c r="AA15" i="1" s="1"/>
  <c r="AH15" i="1" s="1"/>
  <c r="M15" i="1"/>
  <c r="J15" i="1"/>
  <c r="H15" i="1"/>
  <c r="F15" i="1"/>
  <c r="D15" i="1"/>
  <c r="B15" i="1"/>
  <c r="AN14" i="1"/>
  <c r="X14" i="1"/>
  <c r="W14" i="1"/>
  <c r="V14" i="1"/>
  <c r="AB14" i="1" s="1"/>
  <c r="U14" i="1"/>
  <c r="AA14" i="1" s="1"/>
  <c r="S14" i="1"/>
  <c r="Z14" i="1" s="1"/>
  <c r="AF14" i="1" s="1"/>
  <c r="Q14" i="1"/>
  <c r="P14" i="1"/>
  <c r="O14" i="1"/>
  <c r="N14" i="1"/>
  <c r="M14" i="1"/>
  <c r="J14" i="1"/>
  <c r="H14" i="1"/>
  <c r="F14" i="1"/>
  <c r="D14" i="1"/>
  <c r="B14" i="1"/>
  <c r="X12" i="1"/>
  <c r="W12" i="1"/>
  <c r="V12" i="1"/>
  <c r="AB12" i="1" s="1"/>
  <c r="AI12" i="1" s="1"/>
  <c r="U12" i="1"/>
  <c r="AA12" i="1" s="1"/>
  <c r="AH12" i="1" s="1"/>
  <c r="S12" i="1"/>
  <c r="Q12" i="1"/>
  <c r="P12" i="1"/>
  <c r="O12" i="1"/>
  <c r="N12" i="1"/>
  <c r="M12" i="1"/>
  <c r="J12" i="1"/>
  <c r="H12" i="1"/>
  <c r="F12" i="1"/>
  <c r="D12" i="1"/>
  <c r="B12" i="1"/>
  <c r="X11" i="1"/>
  <c r="AD11" i="1" s="1"/>
  <c r="AK11" i="1" s="1"/>
  <c r="W11" i="1"/>
  <c r="AC11" i="1" s="1"/>
  <c r="AJ11" i="1" s="1"/>
  <c r="V11" i="1"/>
  <c r="U11" i="1"/>
  <c r="S11" i="1"/>
  <c r="Z11" i="1" s="1"/>
  <c r="AF11" i="1" s="1"/>
  <c r="Q11" i="1"/>
  <c r="P11" i="1"/>
  <c r="O11" i="1"/>
  <c r="N11" i="1"/>
  <c r="M11" i="1"/>
  <c r="J11" i="1"/>
  <c r="H11" i="1"/>
  <c r="F11" i="1"/>
  <c r="D11" i="1"/>
  <c r="B11" i="1"/>
  <c r="X10" i="1"/>
  <c r="W10" i="1"/>
  <c r="AC10" i="1" s="1"/>
  <c r="AJ10" i="1" s="1"/>
  <c r="V10" i="1"/>
  <c r="AB10" i="1" s="1"/>
  <c r="AI10" i="1" s="1"/>
  <c r="U10" i="1"/>
  <c r="S10" i="1"/>
  <c r="Z10" i="1" s="1"/>
  <c r="AF10" i="1" s="1"/>
  <c r="Q10" i="1"/>
  <c r="AD10" i="1" s="1"/>
  <c r="AK10" i="1" s="1"/>
  <c r="P10" i="1"/>
  <c r="O10" i="1"/>
  <c r="N10" i="1"/>
  <c r="AA10" i="1" s="1"/>
  <c r="AH10" i="1" s="1"/>
  <c r="M10" i="1"/>
  <c r="J10" i="1"/>
  <c r="H10" i="1"/>
  <c r="F10" i="1"/>
  <c r="D10" i="1"/>
  <c r="B10" i="1"/>
  <c r="X9" i="1"/>
  <c r="AD9" i="1" s="1"/>
  <c r="AK9" i="1" s="1"/>
  <c r="W9" i="1"/>
  <c r="AC9" i="1" s="1"/>
  <c r="AJ9" i="1" s="1"/>
  <c r="V9" i="1"/>
  <c r="AB9" i="1" s="1"/>
  <c r="AI9" i="1" s="1"/>
  <c r="U9" i="1"/>
  <c r="AA9" i="1" s="1"/>
  <c r="AH9" i="1" s="1"/>
  <c r="S9" i="1"/>
  <c r="Q9" i="1"/>
  <c r="P9" i="1"/>
  <c r="O9" i="1"/>
  <c r="N9" i="1"/>
  <c r="M9" i="1"/>
  <c r="J9" i="1"/>
  <c r="H9" i="1"/>
  <c r="F9" i="1"/>
  <c r="D9" i="1"/>
  <c r="B9" i="1"/>
  <c r="X8" i="1"/>
  <c r="AD8" i="1" s="1"/>
  <c r="AK8" i="1" s="1"/>
  <c r="W8" i="1"/>
  <c r="V8" i="1"/>
  <c r="U8" i="1"/>
  <c r="S8" i="1"/>
  <c r="Z8" i="1" s="1"/>
  <c r="AF8" i="1" s="1"/>
  <c r="Q8" i="1"/>
  <c r="P8" i="1"/>
  <c r="AC8" i="1" s="1"/>
  <c r="AJ8" i="1" s="1"/>
  <c r="O8" i="1"/>
  <c r="AB8" i="1" s="1"/>
  <c r="AI8" i="1" s="1"/>
  <c r="N8" i="1"/>
  <c r="M8" i="1"/>
  <c r="J8" i="1"/>
  <c r="H8" i="1"/>
  <c r="F8" i="1"/>
  <c r="D8" i="1"/>
  <c r="B8" i="1"/>
  <c r="Z26" i="1" l="1"/>
  <c r="AF26" i="1" s="1"/>
  <c r="AB39" i="1"/>
  <c r="AI39" i="1" s="1"/>
  <c r="Z44" i="1"/>
  <c r="AF44" i="1" s="1"/>
  <c r="AD46" i="1"/>
  <c r="AK46" i="1" s="1"/>
  <c r="AD48" i="1"/>
  <c r="AK48" i="1" s="1"/>
  <c r="AD63" i="1"/>
  <c r="AK63" i="1" s="1"/>
  <c r="AC110" i="1"/>
  <c r="AJ110" i="1" s="1"/>
  <c r="Z117" i="1"/>
  <c r="AF117" i="1" s="1"/>
  <c r="AA11" i="1"/>
  <c r="AH11" i="1" s="1"/>
  <c r="AC12" i="1"/>
  <c r="AJ12" i="1" s="1"/>
  <c r="AD15" i="1"/>
  <c r="AK15" i="1" s="1"/>
  <c r="AC16" i="1"/>
  <c r="AJ16" i="1" s="1"/>
  <c r="AB23" i="1"/>
  <c r="AI23" i="1" s="1"/>
  <c r="AD24" i="1"/>
  <c r="AK24" i="1" s="1"/>
  <c r="AD32" i="1"/>
  <c r="AK32" i="1" s="1"/>
  <c r="AA65" i="1"/>
  <c r="AH65" i="1" s="1"/>
  <c r="AB88" i="1"/>
  <c r="AI88" i="1" s="1"/>
  <c r="Z102" i="1"/>
  <c r="AF102" i="1" s="1"/>
  <c r="Z107" i="1"/>
  <c r="AF107" i="1" s="1"/>
  <c r="AB209" i="1"/>
  <c r="AI209" i="1" s="1"/>
  <c r="AB11" i="1"/>
  <c r="AI11" i="1" s="1"/>
  <c r="Z12" i="1"/>
  <c r="AF12" i="1" s="1"/>
  <c r="AD12" i="1"/>
  <c r="AK12" i="1" s="1"/>
  <c r="AC14" i="1"/>
  <c r="AJ14" i="1" s="1"/>
  <c r="AD16" i="1"/>
  <c r="AK16" i="1" s="1"/>
  <c r="AA18" i="1"/>
  <c r="AH18" i="1" s="1"/>
  <c r="Z20" i="1"/>
  <c r="AF20" i="1" s="1"/>
  <c r="AC21" i="1"/>
  <c r="AJ21" i="1" s="1"/>
  <c r="AB22" i="1"/>
  <c r="AI22" i="1" s="1"/>
  <c r="AC23" i="1"/>
  <c r="AJ23" i="1" s="1"/>
  <c r="AA26" i="1"/>
  <c r="AH26" i="1" s="1"/>
  <c r="Z27" i="1"/>
  <c r="AF27" i="1" s="1"/>
  <c r="AD28" i="1"/>
  <c r="AK28" i="1" s="1"/>
  <c r="AD29" i="1"/>
  <c r="AK29" i="1" s="1"/>
  <c r="AC33" i="1"/>
  <c r="AJ33" i="1" s="1"/>
  <c r="AA35" i="1"/>
  <c r="AH35" i="1" s="1"/>
  <c r="Z36" i="1"/>
  <c r="AF36" i="1" s="1"/>
  <c r="Z39" i="1"/>
  <c r="AF39" i="1" s="1"/>
  <c r="AC39" i="1"/>
  <c r="AJ39" i="1" s="1"/>
  <c r="Z40" i="1"/>
  <c r="AF40" i="1" s="1"/>
  <c r="AC40" i="1"/>
  <c r="AJ40" i="1" s="1"/>
  <c r="AC41" i="1"/>
  <c r="AJ41" i="1" s="1"/>
  <c r="AA44" i="1"/>
  <c r="AH44" i="1" s="1"/>
  <c r="AB46" i="1"/>
  <c r="AI46" i="1" s="1"/>
  <c r="AB47" i="1"/>
  <c r="AI47" i="1" s="1"/>
  <c r="AA50" i="1"/>
  <c r="AH50" i="1" s="1"/>
  <c r="AD51" i="1"/>
  <c r="AK51" i="1" s="1"/>
  <c r="Z53" i="1"/>
  <c r="AF53" i="1" s="1"/>
  <c r="AA74" i="1"/>
  <c r="AH74" i="1" s="1"/>
  <c r="Z77" i="1"/>
  <c r="AF77" i="1" s="1"/>
  <c r="Z78" i="1"/>
  <c r="AF78" i="1" s="1"/>
  <c r="AD80" i="1"/>
  <c r="AK80" i="1" s="1"/>
  <c r="AA84" i="1"/>
  <c r="AH84" i="1" s="1"/>
  <c r="AB92" i="1"/>
  <c r="AI92" i="1" s="1"/>
  <c r="AD94" i="1"/>
  <c r="AK94" i="1" s="1"/>
  <c r="AA95" i="1"/>
  <c r="AH95" i="1" s="1"/>
  <c r="AA101" i="1"/>
  <c r="AH101" i="1" s="1"/>
  <c r="AA106" i="1"/>
  <c r="AH106" i="1" s="1"/>
  <c r="AA107" i="1"/>
  <c r="AH107" i="1" s="1"/>
  <c r="Z110" i="1"/>
  <c r="AF110" i="1" s="1"/>
  <c r="AC116" i="1"/>
  <c r="AJ116" i="1" s="1"/>
  <c r="Z130" i="1"/>
  <c r="AF130" i="1" s="1"/>
  <c r="Z138" i="1"/>
  <c r="AF138" i="1" s="1"/>
  <c r="B152" i="1"/>
  <c r="H152" i="1"/>
  <c r="X152" i="1"/>
  <c r="AC152" i="1"/>
  <c r="AI152" i="1"/>
  <c r="AN154" i="1"/>
  <c r="AC193" i="1"/>
  <c r="AJ193" i="1" s="1"/>
  <c r="AD17" i="1"/>
  <c r="AK17" i="1" s="1"/>
  <c r="Z18" i="1"/>
  <c r="AF18" i="1" s="1"/>
  <c r="AD22" i="1"/>
  <c r="AK22" i="1" s="1"/>
  <c r="AB33" i="1"/>
  <c r="AI33" i="1" s="1"/>
  <c r="AB34" i="1"/>
  <c r="AI34" i="1" s="1"/>
  <c r="Z35" i="1"/>
  <c r="AF35" i="1" s="1"/>
  <c r="AB40" i="1"/>
  <c r="AI40" i="1" s="1"/>
  <c r="AB41" i="1"/>
  <c r="AI41" i="1" s="1"/>
  <c r="AB42" i="1"/>
  <c r="AI42" i="1" s="1"/>
  <c r="Z50" i="1"/>
  <c r="AF50" i="1" s="1"/>
  <c r="AC60" i="1"/>
  <c r="AJ60" i="1" s="1"/>
  <c r="AA64" i="1"/>
  <c r="AH64" i="1" s="1"/>
  <c r="AK68" i="1"/>
  <c r="AB87" i="1"/>
  <c r="AI87" i="1" s="1"/>
  <c r="Z93" i="1"/>
  <c r="AF93" i="1" s="1"/>
  <c r="AA99" i="1"/>
  <c r="AH99" i="1" s="1"/>
  <c r="AA8" i="1"/>
  <c r="AH8" i="1" s="1"/>
  <c r="Z9" i="1"/>
  <c r="AF9" i="1" s="1"/>
  <c r="AA23" i="1"/>
  <c r="AH23" i="1" s="1"/>
  <c r="AB29" i="1"/>
  <c r="AI29" i="1" s="1"/>
  <c r="AA39" i="1"/>
  <c r="AH39" i="1" s="1"/>
  <c r="Z47" i="1"/>
  <c r="AF47" i="1" s="1"/>
  <c r="AD52" i="1"/>
  <c r="AK52" i="1" s="1"/>
  <c r="AB54" i="1"/>
  <c r="AI54" i="1" s="1"/>
  <c r="AD89" i="1"/>
  <c r="AK89" i="1" s="1"/>
  <c r="AD99" i="1"/>
  <c r="AK99" i="1" s="1"/>
  <c r="AC126" i="1"/>
  <c r="AJ126" i="1" s="1"/>
  <c r="Z59" i="1"/>
  <c r="AF59" i="1" s="1"/>
  <c r="AD62" i="1"/>
  <c r="AK62" i="1" s="1"/>
  <c r="AB64" i="1"/>
  <c r="AI64" i="1" s="1"/>
  <c r="AB65" i="1"/>
  <c r="AI65" i="1" s="1"/>
  <c r="AA66" i="1"/>
  <c r="AH66" i="1" s="1"/>
  <c r="AC71" i="1"/>
  <c r="AJ71" i="1" s="1"/>
  <c r="Z72" i="1"/>
  <c r="AF72" i="1" s="1"/>
  <c r="Z75" i="1"/>
  <c r="AF75" i="1" s="1"/>
  <c r="AD76" i="1"/>
  <c r="AK76" i="1" s="1"/>
  <c r="AD77" i="1"/>
  <c r="AK77" i="1" s="1"/>
  <c r="AB81" i="1"/>
  <c r="AI81" i="1" s="1"/>
  <c r="AD86" i="1"/>
  <c r="AK86" i="1" s="1"/>
  <c r="AC87" i="1"/>
  <c r="AJ87" i="1" s="1"/>
  <c r="AA89" i="1"/>
  <c r="AH89" i="1" s="1"/>
  <c r="Z90" i="1"/>
  <c r="AF90" i="1" s="1"/>
  <c r="AD93" i="1"/>
  <c r="AK93" i="1" s="1"/>
  <c r="AB95" i="1"/>
  <c r="AI95" i="1" s="1"/>
  <c r="AC96" i="1"/>
  <c r="AJ96" i="1" s="1"/>
  <c r="AD102" i="1"/>
  <c r="AK102" i="1" s="1"/>
  <c r="AD104" i="1"/>
  <c r="AK104" i="1" s="1"/>
  <c r="Z105" i="1"/>
  <c r="AF105" i="1" s="1"/>
  <c r="AD110" i="1"/>
  <c r="AK110" i="1" s="1"/>
  <c r="AC111" i="1"/>
  <c r="AJ111" i="1" s="1"/>
  <c r="AC112" i="1"/>
  <c r="AJ112" i="1" s="1"/>
  <c r="AA114" i="1"/>
  <c r="AH114" i="1" s="1"/>
  <c r="AD117" i="1"/>
  <c r="AK117" i="1" s="1"/>
  <c r="AA119" i="1"/>
  <c r="AH119" i="1" s="1"/>
  <c r="AB122" i="1"/>
  <c r="AI122" i="1" s="1"/>
  <c r="Z123" i="1"/>
  <c r="AF123" i="1" s="1"/>
  <c r="Z126" i="1"/>
  <c r="AF126" i="1" s="1"/>
  <c r="AC136" i="1"/>
  <c r="AJ136" i="1" s="1"/>
  <c r="AA141" i="1"/>
  <c r="AH141" i="1" s="1"/>
  <c r="AB142" i="1"/>
  <c r="AB180" i="1"/>
  <c r="AI180" i="1" s="1"/>
  <c r="AB185" i="1"/>
  <c r="AI185" i="1" s="1"/>
  <c r="Z186" i="1"/>
  <c r="AF186" i="1" s="1"/>
  <c r="Z192" i="1"/>
  <c r="AF192" i="1" s="1"/>
  <c r="AD192" i="1"/>
  <c r="AK192" i="1" s="1"/>
  <c r="AJ198" i="1"/>
  <c r="AA203" i="1"/>
  <c r="AC207" i="1"/>
  <c r="AJ207" i="1" s="1"/>
  <c r="AA208" i="1"/>
  <c r="AB53" i="1"/>
  <c r="AI53" i="1" s="1"/>
  <c r="AD54" i="1"/>
  <c r="AK54" i="1" s="1"/>
  <c r="AB56" i="1"/>
  <c r="AI56" i="1" s="1"/>
  <c r="AC57" i="1"/>
  <c r="AJ57" i="1" s="1"/>
  <c r="AA59" i="1"/>
  <c r="AH59" i="1" s="1"/>
  <c r="Z60" i="1"/>
  <c r="AF60" i="1" s="1"/>
  <c r="AB62" i="1"/>
  <c r="AI62" i="1" s="1"/>
  <c r="AB63" i="1"/>
  <c r="AI63" i="1" s="1"/>
  <c r="Z64" i="1"/>
  <c r="AF64" i="1" s="1"/>
  <c r="AC64" i="1"/>
  <c r="AJ64" i="1" s="1"/>
  <c r="AC65" i="1"/>
  <c r="AJ65" i="1" s="1"/>
  <c r="AC66" i="1"/>
  <c r="AJ66" i="1" s="1"/>
  <c r="AB66" i="1"/>
  <c r="AI66" i="1" s="1"/>
  <c r="AC68" i="1"/>
  <c r="AJ68" i="1" s="1"/>
  <c r="AC70" i="1"/>
  <c r="AJ70" i="1" s="1"/>
  <c r="AD71" i="1"/>
  <c r="AK71" i="1" s="1"/>
  <c r="AA72" i="1"/>
  <c r="AH72" i="1" s="1"/>
  <c r="AD74" i="1"/>
  <c r="AK74" i="1" s="1"/>
  <c r="AB76" i="1"/>
  <c r="AI76" i="1" s="1"/>
  <c r="AB77" i="1"/>
  <c r="AI77" i="1" s="1"/>
  <c r="AB78" i="1"/>
  <c r="AI78" i="1" s="1"/>
  <c r="AB80" i="1"/>
  <c r="AI80" i="1" s="1"/>
  <c r="AD81" i="1"/>
  <c r="AK81" i="1" s="1"/>
  <c r="AD82" i="1"/>
  <c r="AK82" i="1" s="1"/>
  <c r="AD83" i="1"/>
  <c r="AK83" i="1" s="1"/>
  <c r="AB86" i="1"/>
  <c r="AI86" i="1" s="1"/>
  <c r="AD87" i="1"/>
  <c r="AK87" i="1" s="1"/>
  <c r="Z88" i="1"/>
  <c r="AF88" i="1" s="1"/>
  <c r="AD92" i="1"/>
  <c r="AK92" i="1" s="1"/>
  <c r="AB93" i="1"/>
  <c r="AI93" i="1" s="1"/>
  <c r="Z95" i="1"/>
  <c r="AF95" i="1" s="1"/>
  <c r="AC95" i="1"/>
  <c r="AJ95" i="1" s="1"/>
  <c r="Z98" i="1"/>
  <c r="AF98" i="1" s="1"/>
  <c r="AD100" i="1"/>
  <c r="AK100" i="1" s="1"/>
  <c r="AA104" i="1"/>
  <c r="AH104" i="1" s="1"/>
  <c r="AA105" i="1"/>
  <c r="AH105" i="1" s="1"/>
  <c r="AD106" i="1"/>
  <c r="AK106" i="1" s="1"/>
  <c r="AB110" i="1"/>
  <c r="AI110" i="1" s="1"/>
  <c r="AD111" i="1"/>
  <c r="AK111" i="1" s="1"/>
  <c r="Z113" i="1"/>
  <c r="AF113" i="1" s="1"/>
  <c r="Z116" i="1"/>
  <c r="AF116" i="1" s="1"/>
  <c r="AB117" i="1"/>
  <c r="AI117" i="1" s="1"/>
  <c r="AB119" i="1"/>
  <c r="AI119" i="1" s="1"/>
  <c r="AC120" i="1"/>
  <c r="AJ120" i="1" s="1"/>
  <c r="AB125" i="1"/>
  <c r="AI125" i="1" s="1"/>
  <c r="AA132" i="1"/>
  <c r="AC139" i="1"/>
  <c r="AJ139" i="1" s="1"/>
  <c r="J147" i="1"/>
  <c r="AN149" i="1"/>
  <c r="AN158" i="1"/>
  <c r="P157" i="1"/>
  <c r="AI157" i="1"/>
  <c r="AB181" i="1"/>
  <c r="AI181" i="1" s="1"/>
  <c r="Z182" i="1"/>
  <c r="AF182" i="1" s="1"/>
  <c r="AA186" i="1"/>
  <c r="AH186" i="1" s="1"/>
  <c r="AK188" i="1"/>
  <c r="AD197" i="1"/>
  <c r="AK197" i="1" s="1"/>
  <c r="Z198" i="1"/>
  <c r="AF198" i="1" s="1"/>
  <c r="AD198" i="1"/>
  <c r="AK198" i="1" s="1"/>
  <c r="Z120" i="1"/>
  <c r="AF120" i="1" s="1"/>
  <c r="AC122" i="1"/>
  <c r="AJ122" i="1" s="1"/>
  <c r="AD124" i="1"/>
  <c r="AK124" i="1" s="1"/>
  <c r="AD126" i="1"/>
  <c r="AK126" i="1" s="1"/>
  <c r="Z128" i="1"/>
  <c r="AF128" i="1" s="1"/>
  <c r="AA130" i="1"/>
  <c r="AH130" i="1" s="1"/>
  <c r="AB132" i="1"/>
  <c r="AI132" i="1" s="1"/>
  <c r="AB133" i="1"/>
  <c r="AI133" i="1" s="1"/>
  <c r="AC134" i="1"/>
  <c r="AJ134" i="1" s="1"/>
  <c r="AA135" i="1"/>
  <c r="AH135" i="1" s="1"/>
  <c r="Z136" i="1"/>
  <c r="AF136" i="1" s="1"/>
  <c r="AD137" i="1"/>
  <c r="AK137" i="1" s="1"/>
  <c r="AB138" i="1"/>
  <c r="AI138" i="1" s="1"/>
  <c r="AA139" i="1"/>
  <c r="AH139" i="1" s="1"/>
  <c r="AD139" i="1"/>
  <c r="AK139" i="1" s="1"/>
  <c r="AB141" i="1"/>
  <c r="AI141" i="1" s="1"/>
  <c r="AC142" i="1"/>
  <c r="F147" i="1"/>
  <c r="M152" i="1"/>
  <c r="V152" i="1"/>
  <c r="AF152" i="1"/>
  <c r="F152" i="1"/>
  <c r="S152" i="1"/>
  <c r="M157" i="1"/>
  <c r="V157" i="1"/>
  <c r="AF157" i="1"/>
  <c r="D157" i="1"/>
  <c r="Q157" i="1"/>
  <c r="AA157" i="1"/>
  <c r="AJ157" i="1"/>
  <c r="AC168" i="1"/>
  <c r="AB169" i="1"/>
  <c r="AC170" i="1"/>
  <c r="AB171" i="1"/>
  <c r="AC173" i="1"/>
  <c r="AB174" i="1"/>
  <c r="AC175" i="1"/>
  <c r="AB176" i="1"/>
  <c r="AC179" i="1"/>
  <c r="AC180" i="1"/>
  <c r="AJ180" i="1" s="1"/>
  <c r="AA182" i="1"/>
  <c r="AH182" i="1" s="1"/>
  <c r="AD193" i="1"/>
  <c r="AK193" i="1" s="1"/>
  <c r="AC194" i="1"/>
  <c r="AJ194" i="1" s="1"/>
  <c r="AA198" i="1"/>
  <c r="AH198" i="1" s="1"/>
  <c r="AB199" i="1"/>
  <c r="AI199" i="1" s="1"/>
  <c r="Z199" i="1"/>
  <c r="AF199" i="1" s="1"/>
  <c r="AD199" i="1"/>
  <c r="AK199" i="1" s="1"/>
  <c r="AC201" i="1"/>
  <c r="AJ201" i="1" s="1"/>
  <c r="AD206" i="1"/>
  <c r="AK206" i="1" s="1"/>
  <c r="AC209" i="1"/>
  <c r="AJ209" i="1" s="1"/>
  <c r="Z119" i="1"/>
  <c r="AF119" i="1" s="1"/>
  <c r="AD119" i="1"/>
  <c r="AK119" i="1" s="1"/>
  <c r="AA126" i="1"/>
  <c r="AH126" i="1" s="1"/>
  <c r="AA128" i="1"/>
  <c r="AH128" i="1" s="1"/>
  <c r="AD131" i="1"/>
  <c r="AK131" i="1" s="1"/>
  <c r="AC132" i="1"/>
  <c r="AJ132" i="1" s="1"/>
  <c r="Z133" i="1"/>
  <c r="AF133" i="1" s="1"/>
  <c r="AC141" i="1"/>
  <c r="AJ141" i="1" s="1"/>
  <c r="Z142" i="1"/>
  <c r="AN146" i="1"/>
  <c r="N147" i="1"/>
  <c r="W147" i="1"/>
  <c r="AH147" i="1"/>
  <c r="H147" i="1"/>
  <c r="AC147" i="1"/>
  <c r="N152" i="1"/>
  <c r="W152" i="1"/>
  <c r="AH152" i="1"/>
  <c r="AN155" i="1"/>
  <c r="H157" i="1"/>
  <c r="AC157" i="1"/>
  <c r="N157" i="1"/>
  <c r="W157" i="1"/>
  <c r="AN164" i="1"/>
  <c r="AD168" i="1"/>
  <c r="AC169" i="1"/>
  <c r="AD170" i="1"/>
  <c r="AC171" i="1"/>
  <c r="AD173" i="1"/>
  <c r="AC174" i="1"/>
  <c r="AD175" i="1"/>
  <c r="AC176" i="1"/>
  <c r="AD179" i="1"/>
  <c r="AA180" i="1"/>
  <c r="AH180" i="1" s="1"/>
  <c r="AD180" i="1"/>
  <c r="AK180" i="1" s="1"/>
  <c r="AB182" i="1"/>
  <c r="AI182" i="1" s="1"/>
  <c r="Z185" i="1"/>
  <c r="AF185" i="1" s="1"/>
  <c r="AC186" i="1"/>
  <c r="AJ186" i="1" s="1"/>
  <c r="Z187" i="1"/>
  <c r="AF187" i="1" s="1"/>
  <c r="AB187" i="1"/>
  <c r="AI187" i="1" s="1"/>
  <c r="AB188" i="1"/>
  <c r="AI188" i="1" s="1"/>
  <c r="Z191" i="1"/>
  <c r="AF191" i="1" s="1"/>
  <c r="AC192" i="1"/>
  <c r="AJ192" i="1" s="1"/>
  <c r="AD194" i="1"/>
  <c r="AK194" i="1" s="1"/>
  <c r="AB194" i="1"/>
  <c r="AI194" i="1" s="1"/>
  <c r="AB197" i="1"/>
  <c r="AI197" i="1" s="1"/>
  <c r="AB198" i="1"/>
  <c r="AI198" i="1" s="1"/>
  <c r="AA201" i="1"/>
  <c r="AH201" i="1" s="1"/>
  <c r="AD201" i="1"/>
  <c r="AK201" i="1" s="1"/>
  <c r="Z202" i="1"/>
  <c r="AF202" i="1" s="1"/>
  <c r="AC203" i="1"/>
  <c r="AA204" i="1"/>
  <c r="AH204" i="1" s="1"/>
  <c r="AB206" i="1"/>
  <c r="AI206" i="1" s="1"/>
  <c r="AH207" i="1"/>
  <c r="AK207" i="1"/>
  <c r="AD208" i="1"/>
  <c r="AK208" i="1" s="1"/>
  <c r="AA209" i="1"/>
  <c r="AH209" i="1" s="1"/>
  <c r="AD209" i="1"/>
  <c r="AK209" i="1" s="1"/>
  <c r="AD14" i="1"/>
  <c r="AK14" i="1" s="1"/>
  <c r="AA16" i="1"/>
  <c r="AH16" i="1" s="1"/>
  <c r="AA40" i="1"/>
  <c r="AH40" i="1" s="1"/>
  <c r="AI68" i="1"/>
  <c r="AB16" i="1"/>
  <c r="AI16" i="1" s="1"/>
  <c r="AD21" i="1"/>
  <c r="AK21" i="1" s="1"/>
  <c r="AA24" i="1"/>
  <c r="AH24" i="1" s="1"/>
  <c r="AC30" i="1"/>
  <c r="AJ30" i="1" s="1"/>
  <c r="Z41" i="1"/>
  <c r="AF41" i="1" s="1"/>
  <c r="AD53" i="1"/>
  <c r="AK53" i="1" s="1"/>
  <c r="Z57" i="1"/>
  <c r="AF57" i="1" s="1"/>
  <c r="AI14" i="1"/>
  <c r="Z17" i="1"/>
  <c r="AF17" i="1" s="1"/>
  <c r="AD38" i="1"/>
  <c r="AK38" i="1" s="1"/>
  <c r="AB15" i="1"/>
  <c r="AI15" i="1" s="1"/>
  <c r="AA17" i="1"/>
  <c r="AH17" i="1" s="1"/>
  <c r="AC22" i="1"/>
  <c r="AJ22" i="1" s="1"/>
  <c r="AB32" i="1"/>
  <c r="AI32" i="1" s="1"/>
  <c r="AD45" i="1"/>
  <c r="AK45" i="1" s="1"/>
  <c r="AA48" i="1"/>
  <c r="AH48" i="1" s="1"/>
  <c r="AC54" i="1"/>
  <c r="AJ54" i="1" s="1"/>
  <c r="AH14" i="1"/>
  <c r="AI20" i="1"/>
  <c r="AB94" i="1"/>
  <c r="AI94" i="1" s="1"/>
  <c r="AH116" i="1"/>
  <c r="AC131" i="1"/>
  <c r="AJ131" i="1" s="1"/>
  <c r="AF68" i="1"/>
  <c r="AH68" i="1"/>
  <c r="AB70" i="1"/>
  <c r="AI70" i="1" s="1"/>
  <c r="AA80" i="1"/>
  <c r="AH80" i="1" s="1"/>
  <c r="AC93" i="1"/>
  <c r="AJ93" i="1" s="1"/>
  <c r="AC101" i="1"/>
  <c r="AJ101" i="1" s="1"/>
  <c r="AA111" i="1"/>
  <c r="AH111" i="1" s="1"/>
  <c r="AF203" i="1"/>
  <c r="AC77" i="1"/>
  <c r="AJ77" i="1" s="1"/>
  <c r="Z96" i="1"/>
  <c r="AF96" i="1" s="1"/>
  <c r="Z112" i="1"/>
  <c r="AF112" i="1" s="1"/>
  <c r="AD108" i="1"/>
  <c r="AK108" i="1" s="1"/>
  <c r="AC69" i="1"/>
  <c r="AJ69" i="1" s="1"/>
  <c r="AA71" i="1"/>
  <c r="AH71" i="1" s="1"/>
  <c r="AD84" i="1"/>
  <c r="AK84" i="1" s="1"/>
  <c r="AA87" i="1"/>
  <c r="AH87" i="1" s="1"/>
  <c r="AB102" i="1"/>
  <c r="AI102" i="1" s="1"/>
  <c r="AN144" i="1"/>
  <c r="J157" i="1"/>
  <c r="U157" i="1"/>
  <c r="AD157" i="1"/>
  <c r="AB118" i="1"/>
  <c r="AI118" i="1" s="1"/>
  <c r="AA120" i="1"/>
  <c r="AH120" i="1" s="1"/>
  <c r="AA123" i="1"/>
  <c r="AH123" i="1" s="1"/>
  <c r="AC128" i="1"/>
  <c r="AJ128" i="1" s="1"/>
  <c r="Z131" i="1"/>
  <c r="AF131" i="1" s="1"/>
  <c r="AD132" i="1"/>
  <c r="AK132" i="1" s="1"/>
  <c r="Z152" i="1"/>
  <c r="AN153" i="1"/>
  <c r="AN152" i="1" s="1"/>
  <c r="AN159" i="1"/>
  <c r="AF208" i="1"/>
  <c r="AC118" i="1"/>
  <c r="AJ118" i="1" s="1"/>
  <c r="AC125" i="1"/>
  <c r="AJ125" i="1" s="1"/>
  <c r="AA127" i="1"/>
  <c r="AH127" i="1" s="1"/>
  <c r="Z135" i="1"/>
  <c r="AF135" i="1" s="1"/>
  <c r="AA140" i="1"/>
  <c r="AH140" i="1" s="1"/>
  <c r="AK187" i="1"/>
  <c r="AC188" i="1"/>
  <c r="AJ188" i="1" s="1"/>
  <c r="AD191" i="1"/>
  <c r="AK191" i="1" s="1"/>
  <c r="Z201" i="1"/>
  <c r="AF201" i="1" s="1"/>
  <c r="AD203" i="1"/>
  <c r="AK203" i="1" s="1"/>
  <c r="AJ204" i="1"/>
  <c r="AH208" i="1"/>
  <c r="Z124" i="1"/>
  <c r="AF124" i="1" s="1"/>
  <c r="AD125" i="1"/>
  <c r="AK125" i="1" s="1"/>
  <c r="AH132" i="1"/>
  <c r="AD134" i="1"/>
  <c r="AK134" i="1" s="1"/>
  <c r="AI137" i="1"/>
  <c r="AB140" i="1"/>
  <c r="AI140" i="1" s="1"/>
  <c r="Z169" i="1"/>
  <c r="AN169" i="1" s="1"/>
  <c r="Z171" i="1"/>
  <c r="AN171" i="1" s="1"/>
  <c r="Z174" i="1"/>
  <c r="AN174" i="1" s="1"/>
  <c r="Z176" i="1"/>
  <c r="AN176" i="1" s="1"/>
  <c r="Z180" i="1"/>
  <c r="AF180" i="1" s="1"/>
  <c r="AH191" i="1"/>
  <c r="AB192" i="1"/>
  <c r="AI192" i="1" s="1"/>
  <c r="AH203" i="1"/>
  <c r="AK204" i="1"/>
  <c r="AC206" i="1"/>
  <c r="AJ206" i="1" s="1"/>
  <c r="AC117" i="1"/>
  <c r="AJ117" i="1" s="1"/>
  <c r="AD120" i="1"/>
  <c r="AK120" i="1" s="1"/>
  <c r="AB129" i="1"/>
  <c r="AI129" i="1" s="1"/>
  <c r="AA133" i="1"/>
  <c r="AH133" i="1" s="1"/>
  <c r="AJ137" i="1"/>
  <c r="AC138" i="1"/>
  <c r="AJ138" i="1" s="1"/>
  <c r="Z141" i="1"/>
  <c r="AF141" i="1" s="1"/>
  <c r="AD186" i="1"/>
  <c r="AK186" i="1" s="1"/>
  <c r="AJ191" i="1"/>
  <c r="AI191" i="1"/>
  <c r="Z193" i="1"/>
  <c r="AF193" i="1" s="1"/>
  <c r="AB196" i="1"/>
  <c r="AI196" i="1" s="1"/>
  <c r="AJ203" i="1"/>
  <c r="AI203" i="1"/>
  <c r="Z204" i="1"/>
  <c r="AF204" i="1" s="1"/>
  <c r="AN142" i="1"/>
  <c r="AI142" i="1" s="1"/>
  <c r="AN160" i="1"/>
  <c r="Z157" i="1"/>
  <c r="Z197" i="1"/>
  <c r="AF197" i="1" s="1"/>
  <c r="AA199" i="1"/>
  <c r="AH199" i="1" s="1"/>
  <c r="Z207" i="1"/>
  <c r="AF207" i="1" s="1"/>
  <c r="AN148" i="1"/>
  <c r="AN147" i="1" l="1"/>
  <c r="AN157" i="1"/>
  <c r="AK142" i="1"/>
  <c r="AJ142" i="1"/>
  <c r="AF142" i="1"/>
  <c r="AH142" i="1"/>
</calcChain>
</file>

<file path=xl/comments1.xml><?xml version="1.0" encoding="utf-8"?>
<comments xmlns="http://schemas.openxmlformats.org/spreadsheetml/2006/main">
  <authors>
    <author>Kristy Ann</author>
  </authors>
  <commentList>
    <comment ref="AD207" authorId="0" shapeId="0">
      <text>
        <r>
          <rPr>
            <b/>
            <sz val="9"/>
            <color indexed="81"/>
            <rFont val="Tahoma"/>
            <family val="2"/>
          </rPr>
          <t>Kristy Ann:</t>
        </r>
        <r>
          <rPr>
            <sz val="9"/>
            <color indexed="81"/>
            <rFont val="Tahoma"/>
            <family val="2"/>
          </rPr>
          <t xml:space="preserve">
due to adjustment during Q2 2013
</t>
        </r>
      </text>
    </comment>
  </commentList>
</comments>
</file>

<file path=xl/sharedStrings.xml><?xml version="1.0" encoding="utf-8"?>
<sst xmlns="http://schemas.openxmlformats.org/spreadsheetml/2006/main" count="1161" uniqueCount="68">
  <si>
    <t>Table 8.1</t>
  </si>
  <si>
    <t>Table 8.3</t>
  </si>
  <si>
    <t>Table 8.3.1</t>
  </si>
  <si>
    <t>Table 8.3.2</t>
  </si>
  <si>
    <t>QUARTERLY INDICES ON GROSS REVENUE</t>
  </si>
  <si>
    <t>Table 8.2</t>
  </si>
  <si>
    <t>QUARTERLY INDICES ON COMPENSATION</t>
  </si>
  <si>
    <t>QUARTERLY INDICES ON COMPENSATION PER EMPLOYEE</t>
  </si>
  <si>
    <t>FINANCE AND REAL ESTATE</t>
  </si>
  <si>
    <t>QUARTERLY INDICES ON EMPLOYMENT</t>
  </si>
  <si>
    <t>QUARTERLY CPI</t>
  </si>
  <si>
    <t>AT CURRENT PRICES</t>
  </si>
  <si>
    <t>AT CONSTANT PRICES</t>
  </si>
  <si>
    <t>1978=100</t>
  </si>
  <si>
    <t>(1978=100)</t>
  </si>
  <si>
    <t>Year/       Quarter</t>
  </si>
  <si>
    <t>FINANCE</t>
  </si>
  <si>
    <t>REAL ESTATE</t>
  </si>
  <si>
    <t xml:space="preserve">YEAR/      </t>
  </si>
  <si>
    <t>QUARTER</t>
  </si>
  <si>
    <t>Total</t>
  </si>
  <si>
    <t xml:space="preserve">   Banks</t>
  </si>
  <si>
    <t xml:space="preserve"> Non-Banks</t>
  </si>
  <si>
    <t>Insurance</t>
  </si>
  <si>
    <t xml:space="preserve"> QUARTER   </t>
  </si>
  <si>
    <t>CPI</t>
  </si>
  <si>
    <t>1978</t>
  </si>
  <si>
    <t>Q1</t>
  </si>
  <si>
    <t xml:space="preserve">   Q1</t>
  </si>
  <si>
    <t>Q2</t>
  </si>
  <si>
    <t xml:space="preserve">   Q2</t>
  </si>
  <si>
    <t>Q3</t>
  </si>
  <si>
    <t xml:space="preserve">   Q3</t>
  </si>
  <si>
    <t>Q4</t>
  </si>
  <si>
    <t xml:space="preserve">   Q4</t>
  </si>
  <si>
    <t xml:space="preserve">                 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</si>
  <si>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</si>
  <si>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</si>
  <si>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</si>
  <si>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</si>
  <si>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</si>
  <si>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</si>
  <si>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</si>
  <si>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</si>
  <si>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</si>
  <si>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</si>
  <si>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</si>
  <si>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</si>
  <si>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</si>
  <si>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</si>
  <si>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</si>
  <si>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</si>
  <si>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</si>
  <si>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1998, Ave.</t>
  </si>
  <si>
    <t>1998</t>
  </si>
  <si>
    <t>1999, Ave.</t>
  </si>
  <si>
    <t>1999</t>
  </si>
  <si>
    <t>2000, Ave.</t>
  </si>
  <si>
    <t>2000</t>
  </si>
  <si>
    <t>2001, Ave.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</si>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</sst>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0_)"/>
    <numFmt numFmtId="166" formatCode="0.0000_)"/>
    <numFmt numFmtId="167" formatCode="0_)"/>
    <numFmt numFmtId="168" formatCode="#,##0.0_);\(#,##0.0\)"/>
    <numFmt numFmtId="169" formatCode="_(* #,##0.0_);_(* \(#,##0.0\);_(* &quot;-&quot;??_);_(@_)"/>
    <numFmt numFmtId="170" formatCode="#,##0.000_);\(#,##0.000\)"/>
    <numFmt numFmtId="171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2" borderId="0" xfId="1" applyFont="1" applyFill="1" applyBorder="1"/>
    <xf numFmtId="0" fontId="2" fillId="2" borderId="0" xfId="1" applyFont="1" applyFill="1" applyAlignment="1" applyProtection="1">
      <alignment horizontal="left"/>
    </xf>
    <xf numFmtId="0" fontId="1" fillId="2" borderId="0" xfId="1" applyFill="1" applyBorder="1"/>
    <xf numFmtId="0" fontId="2" fillId="2" borderId="0" xfId="1" quotePrefix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164" fontId="2" fillId="2" borderId="0" xfId="1" applyNumberFormat="1" applyFont="1" applyFill="1" applyBorder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8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22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Border="1" applyAlignment="1" applyProtection="1">
      <alignment horizontal="center"/>
    </xf>
    <xf numFmtId="165" fontId="5" fillId="2" borderId="22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5" fillId="2" borderId="0" xfId="1" applyFont="1" applyFill="1" applyAlignment="1">
      <alignment horizontal="center"/>
    </xf>
    <xf numFmtId="0" fontId="5" fillId="2" borderId="21" xfId="1" applyFont="1" applyFill="1" applyBorder="1" applyAlignment="1">
      <alignment horizontal="center"/>
    </xf>
    <xf numFmtId="166" fontId="5" fillId="2" borderId="0" xfId="1" applyNumberFormat="1" applyFont="1" applyFill="1" applyAlignment="1" applyProtection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0" xfId="1" applyFont="1" applyFill="1" applyAlignment="1" applyProtection="1">
      <alignment horizontal="center"/>
    </xf>
    <xf numFmtId="167" fontId="5" fillId="2" borderId="0" xfId="1" applyNumberFormat="1" applyFont="1" applyFill="1" applyAlignment="1" applyProtection="1">
      <alignment horizontal="center"/>
    </xf>
    <xf numFmtId="167" fontId="2" fillId="2" borderId="0" xfId="1" applyNumberFormat="1" applyFont="1" applyFill="1" applyBorder="1" applyProtection="1"/>
    <xf numFmtId="167" fontId="1" fillId="2" borderId="0" xfId="1" applyNumberFormat="1" applyFill="1" applyBorder="1" applyProtection="1"/>
    <xf numFmtId="39" fontId="5" fillId="2" borderId="21" xfId="1" applyNumberFormat="1" applyFont="1" applyFill="1" applyBorder="1" applyAlignment="1" applyProtection="1">
      <alignment horizontal="center"/>
    </xf>
    <xf numFmtId="39" fontId="5" fillId="2" borderId="0" xfId="1" applyNumberFormat="1" applyFont="1" applyFill="1" applyBorder="1" applyAlignment="1" applyProtection="1">
      <alignment horizontal="center"/>
    </xf>
    <xf numFmtId="39" fontId="5" fillId="2" borderId="22" xfId="1" applyNumberFormat="1" applyFont="1" applyFill="1" applyBorder="1" applyAlignment="1" applyProtection="1">
      <alignment horizontal="center"/>
    </xf>
    <xf numFmtId="39" fontId="3" fillId="2" borderId="23" xfId="1" applyNumberFormat="1" applyFont="1" applyFill="1" applyBorder="1" applyAlignment="1" applyProtection="1">
      <alignment horizontal="center"/>
    </xf>
    <xf numFmtId="164" fontId="3" fillId="2" borderId="24" xfId="1" applyNumberFormat="1" applyFont="1" applyFill="1" applyBorder="1" applyAlignment="1" applyProtection="1">
      <alignment horizontal="center"/>
    </xf>
    <xf numFmtId="164" fontId="3" fillId="2" borderId="25" xfId="1" applyNumberFormat="1" applyFont="1" applyFill="1" applyBorder="1" applyAlignment="1" applyProtection="1">
      <alignment horizontal="center"/>
    </xf>
    <xf numFmtId="164" fontId="3" fillId="2" borderId="26" xfId="1" applyNumberFormat="1" applyFont="1" applyFill="1" applyBorder="1" applyAlignment="1" applyProtection="1">
      <alignment horizontal="center"/>
    </xf>
    <xf numFmtId="165" fontId="3" fillId="2" borderId="24" xfId="1" applyNumberFormat="1" applyFont="1" applyFill="1" applyBorder="1" applyAlignment="1" applyProtection="1">
      <alignment horizontal="center"/>
    </xf>
    <xf numFmtId="165" fontId="3" fillId="2" borderId="25" xfId="1" applyNumberFormat="1" applyFont="1" applyFill="1" applyBorder="1" applyAlignment="1" applyProtection="1">
      <alignment horizontal="center"/>
    </xf>
    <xf numFmtId="165" fontId="3" fillId="2" borderId="27" xfId="1" applyNumberFormat="1" applyFont="1" applyFill="1" applyBorder="1" applyAlignment="1" applyProtection="1">
      <alignment horizontal="center"/>
    </xf>
    <xf numFmtId="165" fontId="3" fillId="2" borderId="28" xfId="1" applyNumberFormat="1" applyFont="1" applyFill="1" applyBorder="1" applyAlignment="1" applyProtection="1">
      <alignment horizontal="center"/>
    </xf>
    <xf numFmtId="164" fontId="3" fillId="2" borderId="29" xfId="1" applyNumberFormat="1" applyFont="1" applyFill="1" applyBorder="1" applyAlignment="1" applyProtection="1">
      <alignment horizontal="center"/>
    </xf>
    <xf numFmtId="39" fontId="3" fillId="2" borderId="24" xfId="1" applyNumberFormat="1" applyFont="1" applyFill="1" applyBorder="1" applyAlignment="1" applyProtection="1">
      <alignment horizontal="center"/>
    </xf>
    <xf numFmtId="39" fontId="3" fillId="2" borderId="29" xfId="1" applyNumberFormat="1" applyFont="1" applyFill="1" applyBorder="1" applyAlignment="1" applyProtection="1">
      <alignment horizontal="center"/>
    </xf>
    <xf numFmtId="0" fontId="3" fillId="2" borderId="27" xfId="1" applyFont="1" applyFill="1" applyBorder="1" applyAlignment="1">
      <alignment horizontal="center"/>
    </xf>
    <xf numFmtId="0" fontId="4" fillId="2" borderId="0" xfId="1" applyFont="1" applyFill="1" applyBorder="1"/>
    <xf numFmtId="168" fontId="3" fillId="2" borderId="24" xfId="1" applyNumberFormat="1" applyFont="1" applyFill="1" applyBorder="1" applyAlignment="1" applyProtection="1">
      <alignment horizontal="center"/>
    </xf>
    <xf numFmtId="168" fontId="3" fillId="2" borderId="29" xfId="1" applyNumberFormat="1" applyFont="1" applyFill="1" applyBorder="1" applyAlignment="1" applyProtection="1">
      <alignment horizontal="center"/>
    </xf>
    <xf numFmtId="168" fontId="5" fillId="2" borderId="0" xfId="1" applyNumberFormat="1" applyFont="1" applyFill="1" applyBorder="1" applyAlignment="1" applyProtection="1">
      <alignment horizontal="center"/>
    </xf>
    <xf numFmtId="168" fontId="5" fillId="2" borderId="22" xfId="1" applyNumberFormat="1" applyFont="1" applyFill="1" applyBorder="1" applyAlignment="1" applyProtection="1">
      <alignment horizontal="center"/>
    </xf>
    <xf numFmtId="0" fontId="1" fillId="2" borderId="21" xfId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164" fontId="1" fillId="2" borderId="22" xfId="1" applyNumberFormat="1" applyFill="1" applyBorder="1" applyAlignment="1">
      <alignment horizontal="center"/>
    </xf>
    <xf numFmtId="168" fontId="1" fillId="2" borderId="0" xfId="1" applyNumberFormat="1" applyFill="1" applyBorder="1" applyAlignment="1">
      <alignment horizontal="center"/>
    </xf>
    <xf numFmtId="168" fontId="1" fillId="2" borderId="22" xfId="1" applyNumberFormat="1" applyFill="1" applyBorder="1" applyAlignment="1">
      <alignment horizontal="center"/>
    </xf>
    <xf numFmtId="0" fontId="1" fillId="2" borderId="0" xfId="1" applyFill="1" applyAlignment="1">
      <alignment horizontal="center"/>
    </xf>
    <xf numFmtId="1" fontId="3" fillId="2" borderId="23" xfId="1" applyNumberFormat="1" applyFont="1" applyFill="1" applyBorder="1" applyAlignment="1" applyProtection="1">
      <alignment horizontal="center"/>
    </xf>
    <xf numFmtId="0" fontId="4" fillId="2" borderId="27" xfId="1" applyFont="1" applyFill="1" applyBorder="1" applyAlignment="1">
      <alignment horizontal="center"/>
    </xf>
    <xf numFmtId="169" fontId="3" fillId="2" borderId="24" xfId="2" applyNumberFormat="1" applyFont="1" applyFill="1" applyBorder="1" applyAlignment="1" applyProtection="1">
      <alignment horizontal="left"/>
    </xf>
    <xf numFmtId="169" fontId="3" fillId="2" borderId="24" xfId="2" applyNumberFormat="1" applyFont="1" applyFill="1" applyBorder="1" applyAlignment="1" applyProtection="1">
      <alignment horizontal="center"/>
    </xf>
    <xf numFmtId="169" fontId="3" fillId="2" borderId="25" xfId="2" applyNumberFormat="1" applyFont="1" applyFill="1" applyBorder="1" applyAlignment="1" applyProtection="1">
      <alignment horizontal="center"/>
    </xf>
    <xf numFmtId="169" fontId="3" fillId="2" borderId="25" xfId="2" applyNumberFormat="1" applyFont="1" applyFill="1" applyBorder="1" applyAlignment="1" applyProtection="1">
      <alignment horizontal="left"/>
    </xf>
    <xf numFmtId="169" fontId="3" fillId="2" borderId="26" xfId="2" applyNumberFormat="1" applyFont="1" applyFill="1" applyBorder="1" applyAlignment="1" applyProtection="1">
      <alignment horizontal="left"/>
    </xf>
    <xf numFmtId="169" fontId="3" fillId="2" borderId="27" xfId="2" applyNumberFormat="1" applyFont="1" applyFill="1" applyBorder="1" applyAlignment="1" applyProtection="1">
      <alignment horizontal="left"/>
    </xf>
    <xf numFmtId="169" fontId="3" fillId="2" borderId="28" xfId="2" applyNumberFormat="1" applyFont="1" applyFill="1" applyBorder="1" applyAlignment="1" applyProtection="1">
      <alignment horizontal="center"/>
    </xf>
    <xf numFmtId="168" fontId="3" fillId="2" borderId="24" xfId="1" applyNumberFormat="1" applyFont="1" applyFill="1" applyBorder="1" applyAlignment="1" applyProtection="1">
      <alignment horizontal="right"/>
    </xf>
    <xf numFmtId="169" fontId="3" fillId="2" borderId="24" xfId="2" applyNumberFormat="1" applyFont="1" applyFill="1" applyBorder="1" applyAlignment="1" applyProtection="1">
      <alignment horizontal="right"/>
    </xf>
    <xf numFmtId="168" fontId="3" fillId="2" borderId="29" xfId="1" applyNumberFormat="1" applyFont="1" applyFill="1" applyBorder="1" applyAlignment="1" applyProtection="1">
      <alignment horizontal="right"/>
    </xf>
    <xf numFmtId="0" fontId="3" fillId="2" borderId="27" xfId="1" applyFont="1" applyFill="1" applyBorder="1" applyAlignment="1" applyProtection="1">
      <alignment horizontal="center"/>
    </xf>
    <xf numFmtId="169" fontId="5" fillId="2" borderId="0" xfId="2" applyNumberFormat="1" applyFont="1" applyFill="1" applyBorder="1" applyAlignment="1" applyProtection="1">
      <alignment horizontal="center"/>
    </xf>
    <xf numFmtId="169" fontId="5" fillId="2" borderId="22" xfId="2" applyNumberFormat="1" applyFont="1" applyFill="1" applyBorder="1" applyAlignment="1" applyProtection="1">
      <alignment horizontal="center"/>
    </xf>
    <xf numFmtId="168" fontId="5" fillId="2" borderId="0" xfId="1" applyNumberFormat="1" applyFont="1" applyFill="1" applyBorder="1" applyAlignment="1" applyProtection="1">
      <alignment horizontal="right"/>
    </xf>
    <xf numFmtId="169" fontId="5" fillId="2" borderId="0" xfId="2" applyNumberFormat="1" applyFont="1" applyFill="1" applyBorder="1" applyAlignment="1" applyProtection="1">
      <alignment horizontal="right"/>
    </xf>
    <xf numFmtId="168" fontId="5" fillId="2" borderId="22" xfId="1" applyNumberFormat="1" applyFont="1" applyFill="1" applyBorder="1" applyAlignment="1" applyProtection="1">
      <alignment horizontal="right"/>
    </xf>
    <xf numFmtId="169" fontId="3" fillId="2" borderId="26" xfId="2" applyNumberFormat="1" applyFont="1" applyFill="1" applyBorder="1" applyAlignment="1" applyProtection="1">
      <alignment horizontal="center"/>
    </xf>
    <xf numFmtId="169" fontId="3" fillId="2" borderId="28" xfId="2" applyNumberFormat="1" applyFont="1" applyFill="1" applyBorder="1" applyAlignment="1" applyProtection="1">
      <alignment horizontal="left"/>
    </xf>
    <xf numFmtId="169" fontId="3" fillId="2" borderId="29" xfId="2" applyNumberFormat="1" applyFont="1" applyFill="1" applyBorder="1" applyAlignment="1" applyProtection="1">
      <alignment horizontal="left"/>
    </xf>
    <xf numFmtId="164" fontId="5" fillId="2" borderId="22" xfId="1" applyNumberFormat="1" applyFont="1" applyFill="1" applyBorder="1" applyAlignment="1" applyProtection="1">
      <alignment horizontal="right"/>
    </xf>
    <xf numFmtId="0" fontId="7" fillId="2" borderId="0" xfId="1" applyFont="1" applyFill="1" applyAlignment="1" applyProtection="1">
      <alignment horizontal="center"/>
    </xf>
    <xf numFmtId="1" fontId="3" fillId="2" borderId="23" xfId="1" quotePrefix="1" applyNumberFormat="1" applyFont="1" applyFill="1" applyBorder="1" applyAlignment="1" applyProtection="1">
      <alignment horizontal="center"/>
    </xf>
    <xf numFmtId="1" fontId="3" fillId="2" borderId="30" xfId="1" quotePrefix="1" applyNumberFormat="1" applyFont="1" applyFill="1" applyBorder="1" applyAlignment="1" applyProtection="1">
      <alignment horizontal="center"/>
    </xf>
    <xf numFmtId="169" fontId="3" fillId="2" borderId="4" xfId="2" applyNumberFormat="1" applyFont="1" applyFill="1" applyBorder="1" applyAlignment="1" applyProtection="1">
      <alignment horizontal="left"/>
    </xf>
    <xf numFmtId="169" fontId="3" fillId="2" borderId="4" xfId="2" applyNumberFormat="1" applyFont="1" applyFill="1" applyBorder="1" applyAlignment="1" applyProtection="1">
      <alignment horizontal="center"/>
    </xf>
    <xf numFmtId="169" fontId="3" fillId="2" borderId="5" xfId="2" applyNumberFormat="1" applyFont="1" applyFill="1" applyBorder="1" applyAlignment="1" applyProtection="1">
      <alignment horizontal="center"/>
    </xf>
    <xf numFmtId="169" fontId="3" fillId="2" borderId="5" xfId="2" applyNumberFormat="1" applyFont="1" applyFill="1" applyBorder="1" applyAlignment="1" applyProtection="1">
      <alignment horizontal="left"/>
    </xf>
    <xf numFmtId="168" fontId="3" fillId="2" borderId="4" xfId="1" applyNumberFormat="1" applyFont="1" applyFill="1" applyBorder="1" applyAlignment="1" applyProtection="1">
      <alignment horizontal="right"/>
    </xf>
    <xf numFmtId="169" fontId="3" fillId="2" borderId="4" xfId="2" applyNumberFormat="1" applyFont="1" applyFill="1" applyBorder="1" applyAlignment="1" applyProtection="1">
      <alignment horizontal="right"/>
    </xf>
    <xf numFmtId="168" fontId="3" fillId="2" borderId="5" xfId="1" applyNumberFormat="1" applyFont="1" applyFill="1" applyBorder="1" applyAlignment="1" applyProtection="1">
      <alignment horizontal="right"/>
    </xf>
    <xf numFmtId="168" fontId="8" fillId="2" borderId="0" xfId="1" applyNumberFormat="1" applyFont="1" applyFill="1" applyBorder="1" applyAlignment="1" applyProtection="1">
      <alignment vertical="top"/>
    </xf>
    <xf numFmtId="0" fontId="1" fillId="2" borderId="0" xfId="1" applyFill="1" applyAlignment="1">
      <alignment horizontal="right"/>
    </xf>
    <xf numFmtId="0" fontId="2" fillId="2" borderId="0" xfId="1" applyFont="1" applyFill="1" applyBorder="1" applyAlignment="1">
      <alignment horizontal="right"/>
    </xf>
    <xf numFmtId="0" fontId="1" fillId="2" borderId="0" xfId="1" applyFill="1" applyBorder="1" applyAlignment="1">
      <alignment horizontal="right"/>
    </xf>
    <xf numFmtId="164" fontId="5" fillId="2" borderId="22" xfId="2" applyNumberFormat="1" applyFont="1" applyFill="1" applyBorder="1" applyAlignment="1" applyProtection="1">
      <alignment horizontal="right"/>
    </xf>
    <xf numFmtId="168" fontId="5" fillId="2" borderId="0" xfId="2" applyNumberFormat="1" applyFont="1" applyFill="1" applyBorder="1" applyAlignment="1" applyProtection="1">
      <alignment horizontal="right"/>
    </xf>
    <xf numFmtId="168" fontId="5" fillId="2" borderId="22" xfId="2" applyNumberFormat="1" applyFont="1" applyFill="1" applyBorder="1" applyAlignment="1" applyProtection="1">
      <alignment horizontal="right"/>
    </xf>
    <xf numFmtId="169" fontId="5" fillId="2" borderId="22" xfId="2" applyNumberFormat="1" applyFont="1" applyFill="1" applyBorder="1" applyAlignment="1" applyProtection="1">
      <alignment horizontal="right"/>
    </xf>
    <xf numFmtId="169" fontId="4" fillId="2" borderId="0" xfId="2" applyNumberFormat="1" applyFont="1" applyFill="1" applyBorder="1"/>
    <xf numFmtId="0" fontId="2" fillId="2" borderId="0" xfId="1" applyFont="1" applyFill="1" applyBorder="1" applyAlignment="1">
      <alignment horizontal="center"/>
    </xf>
    <xf numFmtId="169" fontId="1" fillId="2" borderId="0" xfId="2" applyNumberFormat="1" applyFont="1" applyFill="1" applyBorder="1" applyAlignment="1">
      <alignment horizontal="right"/>
    </xf>
    <xf numFmtId="39" fontId="5" fillId="2" borderId="21" xfId="1" quotePrefix="1" applyNumberFormat="1" applyFont="1" applyFill="1" applyBorder="1" applyAlignment="1" applyProtection="1">
      <alignment horizontal="center"/>
    </xf>
    <xf numFmtId="169" fontId="5" fillId="2" borderId="31" xfId="2" applyNumberFormat="1" applyFont="1" applyFill="1" applyBorder="1" applyAlignment="1" applyProtection="1">
      <alignment horizontal="center"/>
    </xf>
    <xf numFmtId="169" fontId="9" fillId="2" borderId="0" xfId="2" applyNumberFormat="1" applyFont="1" applyFill="1" applyBorder="1" applyAlignment="1" applyProtection="1">
      <alignment horizontal="right"/>
    </xf>
    <xf numFmtId="169" fontId="5" fillId="2" borderId="31" xfId="2" applyNumberFormat="1" applyFont="1" applyFill="1" applyBorder="1" applyAlignment="1" applyProtection="1">
      <alignment horizontal="right"/>
    </xf>
    <xf numFmtId="169" fontId="9" fillId="2" borderId="22" xfId="2" applyNumberFormat="1" applyFont="1" applyFill="1" applyBorder="1" applyAlignment="1" applyProtection="1">
      <alignment horizontal="center"/>
    </xf>
    <xf numFmtId="0" fontId="1" fillId="2" borderId="22" xfId="1" applyFill="1" applyBorder="1" applyAlignment="1">
      <alignment horizontal="right"/>
    </xf>
    <xf numFmtId="39" fontId="5" fillId="2" borderId="32" xfId="1" applyNumberFormat="1" applyFont="1" applyFill="1" applyBorder="1" applyAlignment="1" applyProtection="1">
      <alignment horizontal="center"/>
    </xf>
    <xf numFmtId="169" fontId="5" fillId="2" borderId="33" xfId="2" applyNumberFormat="1" applyFont="1" applyFill="1" applyBorder="1" applyAlignment="1" applyProtection="1">
      <alignment horizontal="right"/>
    </xf>
    <xf numFmtId="0" fontId="1" fillId="2" borderId="33" xfId="1" applyFill="1" applyBorder="1" applyAlignment="1">
      <alignment horizontal="right"/>
    </xf>
    <xf numFmtId="0" fontId="1" fillId="2" borderId="31" xfId="1" applyFill="1" applyBorder="1" applyAlignment="1">
      <alignment horizontal="right"/>
    </xf>
    <xf numFmtId="1" fontId="3" fillId="2" borderId="21" xfId="1" quotePrefix="1" applyNumberFormat="1" applyFont="1" applyFill="1" applyBorder="1" applyAlignment="1" applyProtection="1">
      <alignment horizontal="center"/>
    </xf>
    <xf numFmtId="39" fontId="2" fillId="2" borderId="0" xfId="1" applyNumberFormat="1" applyFont="1" applyFill="1" applyBorder="1" applyAlignment="1">
      <alignment horizontal="center"/>
    </xf>
    <xf numFmtId="169" fontId="5" fillId="2" borderId="4" xfId="2" applyNumberFormat="1" applyFont="1" applyFill="1" applyBorder="1" applyAlignment="1" applyProtection="1">
      <alignment horizontal="right"/>
    </xf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169" fontId="5" fillId="2" borderId="5" xfId="2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2" borderId="33" xfId="1" applyFill="1" applyBorder="1"/>
    <xf numFmtId="0" fontId="1" fillId="2" borderId="31" xfId="1" applyFill="1" applyBorder="1"/>
    <xf numFmtId="164" fontId="1" fillId="2" borderId="31" xfId="1" applyNumberFormat="1" applyFill="1" applyBorder="1"/>
    <xf numFmtId="0" fontId="1" fillId="2" borderId="0" xfId="1" applyFill="1"/>
    <xf numFmtId="169" fontId="1" fillId="2" borderId="0" xfId="2" applyNumberFormat="1" applyFont="1" applyFill="1" applyBorder="1"/>
    <xf numFmtId="39" fontId="5" fillId="2" borderId="21" xfId="1" applyNumberFormat="1" applyFont="1" applyFill="1" applyBorder="1" applyAlignment="1" applyProtection="1">
      <alignment horizontal="center" vertical="top"/>
    </xf>
    <xf numFmtId="169" fontId="5" fillId="2" borderId="0" xfId="2" applyNumberFormat="1" applyFont="1" applyFill="1" applyBorder="1" applyAlignment="1" applyProtection="1">
      <alignment horizontal="right" vertical="top"/>
    </xf>
    <xf numFmtId="0" fontId="1" fillId="2" borderId="0" xfId="1" applyFill="1" applyBorder="1" applyAlignment="1">
      <alignment horizontal="right" vertical="top"/>
    </xf>
    <xf numFmtId="0" fontId="1" fillId="2" borderId="22" xfId="1" applyFill="1" applyBorder="1" applyAlignment="1">
      <alignment horizontal="right" vertical="top"/>
    </xf>
    <xf numFmtId="169" fontId="5" fillId="2" borderId="22" xfId="2" applyNumberFormat="1" applyFont="1" applyFill="1" applyBorder="1" applyAlignment="1" applyProtection="1">
      <alignment horizontal="right" vertical="top"/>
    </xf>
    <xf numFmtId="0" fontId="1" fillId="2" borderId="0" xfId="1" applyFill="1" applyAlignment="1">
      <alignment horizontal="right" vertical="top"/>
    </xf>
    <xf numFmtId="0" fontId="2" fillId="2" borderId="0" xfId="1" applyFont="1" applyFill="1" applyBorder="1" applyAlignment="1">
      <alignment horizontal="center" vertical="top"/>
    </xf>
    <xf numFmtId="169" fontId="1" fillId="2" borderId="0" xfId="2" applyNumberFormat="1" applyFont="1" applyFill="1" applyBorder="1" applyAlignment="1">
      <alignment horizontal="right" vertical="top"/>
    </xf>
    <xf numFmtId="0" fontId="5" fillId="2" borderId="22" xfId="1" applyFont="1" applyFill="1" applyBorder="1" applyAlignment="1">
      <alignment horizontal="left" vertical="top"/>
    </xf>
    <xf numFmtId="39" fontId="2" fillId="2" borderId="0" xfId="1" applyNumberFormat="1" applyFont="1" applyFill="1" applyBorder="1" applyAlignment="1">
      <alignment horizontal="center" vertical="top"/>
    </xf>
    <xf numFmtId="169" fontId="1" fillId="3" borderId="0" xfId="2" applyNumberFormat="1" applyFont="1" applyFill="1" applyBorder="1" applyAlignment="1">
      <alignment horizontal="right" vertical="top"/>
    </xf>
    <xf numFmtId="39" fontId="5" fillId="2" borderId="32" xfId="1" applyNumberFormat="1" applyFont="1" applyFill="1" applyBorder="1" applyAlignment="1" applyProtection="1">
      <alignment horizontal="center" vertical="top"/>
    </xf>
    <xf numFmtId="169" fontId="5" fillId="2" borderId="33" xfId="2" applyNumberFormat="1" applyFont="1" applyFill="1" applyBorder="1" applyAlignment="1" applyProtection="1">
      <alignment horizontal="right" vertical="top"/>
    </xf>
    <xf numFmtId="0" fontId="1" fillId="2" borderId="33" xfId="1" applyFill="1" applyBorder="1" applyAlignment="1">
      <alignment horizontal="right" vertical="top"/>
    </xf>
    <xf numFmtId="0" fontId="1" fillId="2" borderId="31" xfId="1" applyFill="1" applyBorder="1" applyAlignment="1">
      <alignment horizontal="right" vertical="top"/>
    </xf>
    <xf numFmtId="169" fontId="5" fillId="2" borderId="31" xfId="2" applyNumberFormat="1" applyFont="1" applyFill="1" applyBorder="1" applyAlignment="1" applyProtection="1">
      <alignment horizontal="right" vertical="top"/>
    </xf>
    <xf numFmtId="170" fontId="1" fillId="2" borderId="0" xfId="1" applyNumberFormat="1" applyFill="1" applyBorder="1" applyAlignment="1">
      <alignment horizontal="right" vertical="top"/>
    </xf>
    <xf numFmtId="169" fontId="10" fillId="2" borderId="0" xfId="2" applyNumberFormat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>
      <alignment horizontal="right" vertical="top"/>
    </xf>
    <xf numFmtId="169" fontId="10" fillId="2" borderId="22" xfId="2" applyNumberFormat="1" applyFont="1" applyFill="1" applyBorder="1" applyAlignment="1" applyProtection="1">
      <alignment horizontal="right" vertical="top"/>
    </xf>
    <xf numFmtId="39" fontId="10" fillId="2" borderId="21" xfId="1" applyNumberFormat="1" applyFont="1" applyFill="1" applyBorder="1" applyAlignment="1" applyProtection="1">
      <alignment horizontal="center" vertical="top"/>
    </xf>
    <xf numFmtId="169" fontId="10" fillId="2" borderId="4" xfId="2" applyNumberFormat="1" applyFont="1" applyFill="1" applyBorder="1" applyAlignment="1" applyProtection="1">
      <alignment horizontal="right"/>
    </xf>
    <xf numFmtId="0" fontId="10" fillId="2" borderId="4" xfId="1" applyFont="1" applyFill="1" applyBorder="1" applyAlignment="1">
      <alignment horizontal="right"/>
    </xf>
    <xf numFmtId="0" fontId="10" fillId="2" borderId="5" xfId="1" applyFont="1" applyFill="1" applyBorder="1" applyAlignment="1">
      <alignment horizontal="right"/>
    </xf>
    <xf numFmtId="1" fontId="11" fillId="2" borderId="30" xfId="1" quotePrefix="1" applyNumberFormat="1" applyFont="1" applyFill="1" applyBorder="1" applyAlignment="1" applyProtection="1">
      <alignment horizontal="center"/>
    </xf>
    <xf numFmtId="169" fontId="10" fillId="2" borderId="5" xfId="2" applyNumberFormat="1" applyFont="1" applyFill="1" applyBorder="1" applyAlignment="1" applyProtection="1">
      <alignment horizontal="right"/>
    </xf>
    <xf numFmtId="1" fontId="5" fillId="2" borderId="21" xfId="1" quotePrefix="1" applyNumberFormat="1" applyFont="1" applyFill="1" applyBorder="1" applyAlignment="1" applyProtection="1">
      <alignment horizontal="center"/>
    </xf>
    <xf numFmtId="169" fontId="10" fillId="2" borderId="0" xfId="2" applyNumberFormat="1" applyFont="1" applyFill="1" applyBorder="1" applyAlignment="1" applyProtection="1">
      <alignment horizontal="right"/>
    </xf>
    <xf numFmtId="0" fontId="10" fillId="2" borderId="22" xfId="1" applyFont="1" applyFill="1" applyBorder="1" applyAlignment="1">
      <alignment horizontal="right"/>
    </xf>
    <xf numFmtId="1" fontId="10" fillId="2" borderId="21" xfId="1" quotePrefix="1" applyNumberFormat="1" applyFont="1" applyFill="1" applyBorder="1" applyAlignment="1" applyProtection="1">
      <alignment horizontal="center"/>
    </xf>
    <xf numFmtId="169" fontId="10" fillId="2" borderId="22" xfId="2" applyNumberFormat="1" applyFont="1" applyFill="1" applyBorder="1" applyAlignment="1" applyProtection="1">
      <alignment horizontal="right"/>
    </xf>
    <xf numFmtId="1" fontId="5" fillId="2" borderId="32" xfId="1" quotePrefix="1" applyNumberFormat="1" applyFont="1" applyFill="1" applyBorder="1" applyAlignment="1" applyProtection="1">
      <alignment horizontal="center"/>
    </xf>
    <xf numFmtId="169" fontId="10" fillId="2" borderId="33" xfId="2" applyNumberFormat="1" applyFont="1" applyFill="1" applyBorder="1" applyAlignment="1" applyProtection="1">
      <alignment horizontal="right" vertical="top"/>
    </xf>
    <xf numFmtId="0" fontId="10" fillId="2" borderId="33" xfId="1" applyFont="1" applyFill="1" applyBorder="1" applyAlignment="1">
      <alignment horizontal="right" vertical="top"/>
    </xf>
    <xf numFmtId="169" fontId="10" fillId="2" borderId="33" xfId="2" applyNumberFormat="1" applyFont="1" applyFill="1" applyBorder="1" applyAlignment="1" applyProtection="1">
      <alignment horizontal="right"/>
    </xf>
    <xf numFmtId="0" fontId="10" fillId="2" borderId="31" xfId="1" applyFont="1" applyFill="1" applyBorder="1" applyAlignment="1">
      <alignment horizontal="right"/>
    </xf>
    <xf numFmtId="1" fontId="10" fillId="2" borderId="32" xfId="1" quotePrefix="1" applyNumberFormat="1" applyFont="1" applyFill="1" applyBorder="1" applyAlignment="1" applyProtection="1">
      <alignment horizontal="center"/>
    </xf>
    <xf numFmtId="169" fontId="10" fillId="2" borderId="31" xfId="2" applyNumberFormat="1" applyFont="1" applyFill="1" applyBorder="1" applyAlignment="1" applyProtection="1">
      <alignment horizontal="right"/>
    </xf>
    <xf numFmtId="0" fontId="1" fillId="2" borderId="30" xfId="1" applyFill="1" applyBorder="1" applyAlignment="1">
      <alignment horizontal="center"/>
    </xf>
    <xf numFmtId="169" fontId="10" fillId="2" borderId="0" xfId="2" applyNumberFormat="1" applyFont="1" applyFill="1"/>
    <xf numFmtId="169" fontId="10" fillId="2" borderId="0" xfId="2" applyNumberFormat="1" applyFont="1" applyFill="1" applyBorder="1"/>
    <xf numFmtId="169" fontId="10" fillId="2" borderId="22" xfId="2" applyNumberFormat="1" applyFont="1" applyFill="1" applyBorder="1"/>
    <xf numFmtId="169" fontId="10" fillId="2" borderId="30" xfId="2" applyNumberFormat="1" applyFont="1" applyFill="1" applyBorder="1"/>
    <xf numFmtId="169" fontId="10" fillId="2" borderId="21" xfId="2" applyNumberFormat="1" applyFont="1" applyFill="1" applyBorder="1"/>
    <xf numFmtId="171" fontId="1" fillId="2" borderId="0" xfId="1" applyNumberFormat="1" applyFill="1"/>
    <xf numFmtId="164" fontId="1" fillId="2" borderId="0" xfId="1" applyNumberFormat="1" applyFill="1"/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4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center" vertical="center" wrapText="1"/>
    </xf>
    <xf numFmtId="0" fontId="1" fillId="2" borderId="33" xfId="1" applyFont="1" applyFill="1" applyBorder="1" applyAlignment="1">
      <alignment horizontal="right" vertical="top"/>
    </xf>
    <xf numFmtId="170" fontId="1" fillId="2" borderId="0" xfId="1" applyNumberFormat="1" applyFont="1" applyFill="1" applyBorder="1" applyAlignment="1">
      <alignment horizontal="right" vertical="top"/>
    </xf>
  </cellXfs>
  <cellStyles count="3">
    <cellStyle name="Comma 3" xfId="2"/>
    <cellStyle name="Normal" xfId="0" builtinId="0"/>
    <cellStyle name="Normal_QEI-Q1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4%202016\Final%20Tables\FIN-RE_Q4_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1%202012\Raw%20data\CPI-781_Q1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Raw%20data\CPI-781_Q2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Raw%20data\CPI-781_Q3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4%202012\Raw%20data\Copy%20of%20CPI-781_Q4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Raw%20data\CPI-781_Q1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2%202013\Final%20tables\FIN-RE_Q2_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OtherNA\QEI\2013\QEI%20Q2%202013\Raw%20data\CPI-781_Q2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3%202013\Raw%20data\CPI-781_Q3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4%202013\Raw%20data\CPI-781_Q4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1%202014\Raw%20data\CPI-781_Q1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-Q1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2%202014\Raw%20data\CPI-781_Q2%20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3%202014\Raw%20data\CPI-781_Q3%20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4%202014\Raw%20data\CPI-781_Q4%20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OtherNA\QEI\2015\QEI%20Q2%202015\Raw%20Data\CPI-781_Q2%20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3%202015\Raw%20Data\CPI-781_Q3%20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4%202015\Raw%20Data\CPI-781_Q4%20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1%202016\Raw%20Data\CPI-781_Q1%20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2%202016\Raw%20Data\CPI-781_Q2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3%202016\Raw%20Data\CPI-781_Q3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4%202016\Raw%20Data\CPI-781_Q4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Raw%20Data\CPI-781_Q1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PI-781_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4%202011\Raw%20data\CPI-781_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  <cell r="D143">
            <v>4014.5447828394849</v>
          </cell>
          <cell r="E143">
            <v>1312.6708490262608</v>
          </cell>
          <cell r="F143">
            <v>1579.1928284390449</v>
          </cell>
          <cell r="G143">
            <v>300.31252764728737</v>
          </cell>
          <cell r="J143">
            <v>148.11442673138365</v>
          </cell>
          <cell r="K143">
            <v>152.88875354279975</v>
          </cell>
          <cell r="L143">
            <v>58.450012953804531</v>
          </cell>
          <cell r="M143">
            <v>197.98006203284638</v>
          </cell>
          <cell r="N143">
            <v>49.657034324400385</v>
          </cell>
          <cell r="P143">
            <v>2131.1100788169051</v>
          </cell>
          <cell r="R143">
            <v>2179.8346269269932</v>
          </cell>
          <cell r="S143">
            <v>1024.6815097140636</v>
          </cell>
          <cell r="T143">
            <v>2744.8793615378336</v>
          </cell>
          <cell r="U143">
            <v>436.11014613381644</v>
          </cell>
          <cell r="W143">
            <v>1438.8268083309868</v>
          </cell>
          <cell r="X143">
            <v>1425.7651896656803</v>
          </cell>
          <cell r="Y143">
            <v>1753.090303887378</v>
          </cell>
          <cell r="Z143">
            <v>1386.4423181574909</v>
          </cell>
          <cell r="AA143">
            <v>878.24444626472871</v>
          </cell>
          <cell r="AC143">
            <v>118.06925217464361</v>
          </cell>
          <cell r="AE143">
            <v>116.99742369669637</v>
          </cell>
          <cell r="AF143">
            <v>143.85752334897177</v>
          </cell>
          <cell r="AG143">
            <v>113.77061279391849</v>
          </cell>
          <cell r="AH143">
            <v>72.068204732224359</v>
          </cell>
        </row>
        <row r="144">
          <cell r="B144">
            <v>2976.3932013101085</v>
          </cell>
          <cell r="D144">
            <v>3959.5455193145835</v>
          </cell>
          <cell r="E144">
            <v>1368.3280930249744</v>
          </cell>
          <cell r="F144">
            <v>1642.8342994251384</v>
          </cell>
          <cell r="G144">
            <v>373.01819059069567</v>
          </cell>
          <cell r="J144">
            <v>147.26916417664398</v>
          </cell>
          <cell r="K144">
            <v>151.35986600737178</v>
          </cell>
          <cell r="L144">
            <v>58.800713031527366</v>
          </cell>
          <cell r="M144">
            <v>198.49481019413176</v>
          </cell>
          <cell r="N144">
            <v>49.22005242234566</v>
          </cell>
          <cell r="P144">
            <v>2259.2742628719379</v>
          </cell>
          <cell r="R144">
            <v>2243.7037814959544</v>
          </cell>
          <cell r="S144">
            <v>1086.4698047498216</v>
          </cell>
          <cell r="T144">
            <v>3197.7844561915763</v>
          </cell>
          <cell r="U144">
            <v>474.44422797897892</v>
          </cell>
          <cell r="W144">
            <v>1534.1122328650017</v>
          </cell>
          <cell r="X144">
            <v>1482.363747194833</v>
          </cell>
          <cell r="Y144">
            <v>1847.7153570693702</v>
          </cell>
          <cell r="Z144">
            <v>1611.0166573443817</v>
          </cell>
          <cell r="AA144">
            <v>963.92467018906223</v>
          </cell>
          <cell r="AC144">
            <v>125.16182100697945</v>
          </cell>
          <cell r="AE144">
            <v>120.93987781268262</v>
          </cell>
          <cell r="AF144">
            <v>150.74739242608874</v>
          </cell>
          <cell r="AG144">
            <v>131.43613236773109</v>
          </cell>
          <cell r="AH144">
            <v>78.642595013471691</v>
          </cell>
        </row>
        <row r="145">
          <cell r="B145">
            <v>2786.092143048365</v>
          </cell>
          <cell r="D145">
            <v>3652.6807415677035</v>
          </cell>
          <cell r="E145">
            <v>1327.278250234225</v>
          </cell>
          <cell r="F145">
            <v>1629.5273415997947</v>
          </cell>
          <cell r="G145">
            <v>333.55286602620004</v>
          </cell>
          <cell r="J145">
            <v>141.46559356137084</v>
          </cell>
          <cell r="K145">
            <v>142.56585779234348</v>
          </cell>
          <cell r="L145">
            <v>59.053556097562918</v>
          </cell>
          <cell r="M145">
            <v>198.03827213068524</v>
          </cell>
          <cell r="N145">
            <v>50.357035633301841</v>
          </cell>
          <cell r="P145">
            <v>2132.8633385089938</v>
          </cell>
          <cell r="R145">
            <v>2127.4799256144643</v>
          </cell>
          <cell r="S145">
            <v>1081.4720436479724</v>
          </cell>
          <cell r="T145">
            <v>2937.4848014575823</v>
          </cell>
          <cell r="U145">
            <v>407.8322583707303</v>
          </cell>
          <cell r="W145">
            <v>1507.6905166935248</v>
          </cell>
          <cell r="X145">
            <v>1492.2786974096409</v>
          </cell>
          <cell r="Y145">
            <v>1831.3410996981495</v>
          </cell>
          <cell r="Z145">
            <v>1483.2914718217392</v>
          </cell>
          <cell r="AA145">
            <v>809.8813864671273</v>
          </cell>
          <cell r="AC145">
            <v>121.25713426049585</v>
          </cell>
          <cell r="AE145">
            <v>120.01762720025194</v>
          </cell>
          <cell r="AF145">
            <v>147.28697378150483</v>
          </cell>
          <cell r="AG145">
            <v>119.29482287955389</v>
          </cell>
          <cell r="AH145">
            <v>65.135314526809708</v>
          </cell>
        </row>
        <row r="146">
          <cell r="B146">
            <v>2975.0376240021847</v>
          </cell>
          <cell r="D146">
            <v>3891.2007939920745</v>
          </cell>
          <cell r="E146">
            <v>1512.964477441993</v>
          </cell>
          <cell r="F146">
            <v>1715.729337970424</v>
          </cell>
          <cell r="G146">
            <v>460.26959982955339</v>
          </cell>
          <cell r="J146">
            <v>135.27081750919973</v>
          </cell>
          <cell r="K146">
            <v>131.97321455837235</v>
          </cell>
          <cell r="L146">
            <v>54.665876879513995</v>
          </cell>
          <cell r="M146">
            <v>204.89039634640696</v>
          </cell>
          <cell r="N146">
            <v>50.080071937318685</v>
          </cell>
          <cell r="P146">
            <v>2454.2754516247578</v>
          </cell>
          <cell r="R146">
            <v>2400.2228520782387</v>
          </cell>
          <cell r="S146">
            <v>1375.9568811333154</v>
          </cell>
          <cell r="T146">
            <v>3487.3819562904418</v>
          </cell>
          <cell r="U146">
            <v>509.74953973757584</v>
          </cell>
          <cell r="W146">
            <v>1814.3421447555334</v>
          </cell>
          <cell r="X146">
            <v>1818.7197001377954</v>
          </cell>
          <cell r="Y146">
            <v>2517.0306591184572</v>
          </cell>
          <cell r="Z146">
            <v>1702.0719460146615</v>
          </cell>
          <cell r="AA146">
            <v>1017.8690245804549</v>
          </cell>
          <cell r="AC146">
            <v>145.28162633713356</v>
          </cell>
          <cell r="AE146">
            <v>145.63215469098029</v>
          </cell>
          <cell r="AF146">
            <v>201.54870389478202</v>
          </cell>
          <cell r="AG146">
            <v>136.2917028492102</v>
          </cell>
          <cell r="AH146">
            <v>81.504840592878082</v>
          </cell>
        </row>
        <row r="148">
          <cell r="B148">
            <v>2917.7156109402217</v>
          </cell>
          <cell r="D148">
            <v>3746.8372445349682</v>
          </cell>
          <cell r="E148">
            <v>1440.7960718680101</v>
          </cell>
          <cell r="F148">
            <v>1848.1836428617403</v>
          </cell>
          <cell r="G148">
            <v>433.06766647962684</v>
          </cell>
          <cell r="J148">
            <v>134.74988800126658</v>
          </cell>
          <cell r="K148">
            <v>131.89403062963731</v>
          </cell>
          <cell r="L148">
            <v>54.682276642577854</v>
          </cell>
          <cell r="M148">
            <v>202.53415678842325</v>
          </cell>
          <cell r="N148">
            <v>49.924823714312986</v>
          </cell>
          <cell r="P148">
            <v>2228.3772259075613</v>
          </cell>
          <cell r="R148">
            <v>2228.6069181546445</v>
          </cell>
          <cell r="S148">
            <v>1228.1791120995972</v>
          </cell>
          <cell r="T148">
            <v>2970.9006885638273</v>
          </cell>
          <cell r="U148">
            <v>472.33392352083774</v>
          </cell>
          <cell r="W148">
            <v>1653.7136015182555</v>
          </cell>
          <cell r="X148">
            <v>1689.6950586131109</v>
          </cell>
          <cell r="Y148">
            <v>2246.0277580017341</v>
          </cell>
          <cell r="Z148">
            <v>1466.8640271217907</v>
          </cell>
          <cell r="AA148">
            <v>946.09031816255356</v>
          </cell>
          <cell r="AC148">
            <v>131.17473351310846</v>
          </cell>
          <cell r="AE148">
            <v>134.02882991861529</v>
          </cell>
          <cell r="AF148">
            <v>178.15786986841783</v>
          </cell>
          <cell r="AG148">
            <v>116.35358001591784</v>
          </cell>
          <cell r="AH148">
            <v>75.045125861193441</v>
          </cell>
        </row>
        <row r="149">
          <cell r="B149">
            <v>3006.5402968986459</v>
          </cell>
          <cell r="D149">
            <v>3816.153733558865</v>
          </cell>
          <cell r="E149">
            <v>1590.2066245207227</v>
          </cell>
          <cell r="F149">
            <v>1950.3881983119943</v>
          </cell>
          <cell r="G149">
            <v>443.37467694184187</v>
          </cell>
          <cell r="J149">
            <v>136.16994065447858</v>
          </cell>
          <cell r="K149">
            <v>133.2789179512485</v>
          </cell>
          <cell r="L149">
            <v>57.760888817554978</v>
          </cell>
          <cell r="M149">
            <v>202.85821143928479</v>
          </cell>
          <cell r="N149">
            <v>48.701665533312323</v>
          </cell>
          <cell r="P149">
            <v>2265.8916455944759</v>
          </cell>
          <cell r="R149">
            <v>2201.6407744449734</v>
          </cell>
          <cell r="S149">
            <v>1290.4477930830467</v>
          </cell>
          <cell r="T149">
            <v>3266.2082170070712</v>
          </cell>
          <cell r="U149">
            <v>473.93985886080867</v>
          </cell>
          <cell r="W149">
            <v>1664.0175024706905</v>
          </cell>
          <cell r="X149">
            <v>1651.9047485441786</v>
          </cell>
          <cell r="Y149">
            <v>2234.1203875153101</v>
          </cell>
          <cell r="Z149">
            <v>1610.0941607604796</v>
          </cell>
          <cell r="AA149">
            <v>973.14918015818182</v>
          </cell>
          <cell r="AC149">
            <v>131.49728248562442</v>
          </cell>
          <cell r="AE149">
            <v>130.54008448597091</v>
          </cell>
          <cell r="AF149">
            <v>176.54908032385194</v>
          </cell>
          <cell r="AG149">
            <v>127.23604551731833</v>
          </cell>
          <cell r="AH149">
            <v>76.902119391119925</v>
          </cell>
        </row>
        <row r="150">
          <cell r="B150">
            <v>2961.7255423495512</v>
          </cell>
          <cell r="D150">
            <v>3700.9058908053876</v>
          </cell>
          <cell r="E150">
            <v>1549.020272945636</v>
          </cell>
          <cell r="F150">
            <v>2052.0034234440495</v>
          </cell>
          <cell r="G150">
            <v>439.51731725244781</v>
          </cell>
          <cell r="J150">
            <v>138.33790467269591</v>
          </cell>
          <cell r="K150">
            <v>135.10483912718061</v>
          </cell>
          <cell r="L150">
            <v>58.621526060936546</v>
          </cell>
          <cell r="M150">
            <v>207.0979480583658</v>
          </cell>
          <cell r="N150">
            <v>46.602623748826559</v>
          </cell>
          <cell r="P150">
            <v>2284.6013555395775</v>
          </cell>
          <cell r="R150">
            <v>2327.1342985883366</v>
          </cell>
          <cell r="S150">
            <v>1180.3725963330628</v>
          </cell>
          <cell r="T150">
            <v>2923.2563542213288</v>
          </cell>
          <cell r="U150">
            <v>403.32281989054809</v>
          </cell>
          <cell r="W150">
            <v>1651.4644781883089</v>
          </cell>
          <cell r="X150">
            <v>1722.4655412954487</v>
          </cell>
          <cell r="Y150">
            <v>2013.5480524783272</v>
          </cell>
          <cell r="Z150">
            <v>1411.5332293864524</v>
          </cell>
          <cell r="AA150">
            <v>865.45088547874661</v>
          </cell>
          <cell r="AC150">
            <v>129.38115163030832</v>
          </cell>
          <cell r="AE150">
            <v>134.94360812459237</v>
          </cell>
          <cell r="AF150">
            <v>157.74796814182832</v>
          </cell>
          <cell r="AG150">
            <v>110.58414951971096</v>
          </cell>
          <cell r="AH150">
            <v>67.802265033000936</v>
          </cell>
        </row>
        <row r="151">
          <cell r="B151">
            <v>3074.8630959354846</v>
          </cell>
          <cell r="D151">
            <v>3806.7517992824219</v>
          </cell>
          <cell r="E151">
            <v>1655.4379656970013</v>
          </cell>
          <cell r="F151">
            <v>2183.5368428868128</v>
          </cell>
          <cell r="G151">
            <v>438.94594474001963</v>
          </cell>
          <cell r="J151">
            <v>138.85984837618591</v>
          </cell>
          <cell r="K151">
            <v>134.92920283631528</v>
          </cell>
          <cell r="L151">
            <v>61.64639680568088</v>
          </cell>
          <cell r="M151">
            <v>208.07130841424012</v>
          </cell>
          <cell r="N151">
            <v>45.018134541366457</v>
          </cell>
          <cell r="P151">
            <v>2498.6830533780885</v>
          </cell>
          <cell r="R151">
            <v>2493.7571143672617</v>
          </cell>
          <cell r="S151">
            <v>1280.704267021373</v>
          </cell>
          <cell r="T151">
            <v>3425.1794702411303</v>
          </cell>
          <cell r="U151">
            <v>441.19483267827059</v>
          </cell>
          <cell r="W151">
            <v>1799.4280438855828</v>
          </cell>
          <cell r="X151">
            <v>1848.196729800944</v>
          </cell>
          <cell r="Y151">
            <v>2077.5006056856073</v>
          </cell>
          <cell r="Z151">
            <v>1646.1565490913767</v>
          </cell>
          <cell r="AA151">
            <v>980.03801617515614</v>
          </cell>
          <cell r="AC151">
            <v>140.65401752126996</v>
          </cell>
          <cell r="AE151">
            <v>144.46606859301855</v>
          </cell>
          <cell r="AF151">
            <v>162.38982580352211</v>
          </cell>
          <cell r="AG151">
            <v>128.67340424387331</v>
          </cell>
          <cell r="AH151">
            <v>76.605610747820521</v>
          </cell>
        </row>
        <row r="153">
          <cell r="B153">
            <v>3162.6994640340458</v>
          </cell>
          <cell r="D153">
            <v>3792.2861424451485</v>
          </cell>
          <cell r="E153">
            <v>1732.4158311019119</v>
          </cell>
          <cell r="F153">
            <v>2491.4155377338534</v>
          </cell>
          <cell r="G153">
            <v>472.96425545737111</v>
          </cell>
          <cell r="J153">
            <v>137.31459204759651</v>
          </cell>
          <cell r="K153">
            <v>132.77033559093422</v>
          </cell>
          <cell r="L153">
            <v>60.530597023498046</v>
          </cell>
          <cell r="M153">
            <v>208.2169583301301</v>
          </cell>
          <cell r="N153">
            <v>45.40078868496807</v>
          </cell>
          <cell r="P153">
            <v>2339.2059138205</v>
          </cell>
          <cell r="R153">
            <v>2378.2961599720575</v>
          </cell>
          <cell r="S153">
            <v>1203.2216588665801</v>
          </cell>
          <cell r="T153">
            <v>3016.2130414943399</v>
          </cell>
          <cell r="U153">
            <v>449.7540124322291</v>
          </cell>
          <cell r="W153">
            <v>1703.5377514792276</v>
          </cell>
          <cell r="X153">
            <v>1791.2857939137812</v>
          </cell>
          <cell r="Y153">
            <v>1987.7908331211206</v>
          </cell>
          <cell r="Z153">
            <v>1448.5914431196827</v>
          </cell>
          <cell r="AA153">
            <v>990.63039532866082</v>
          </cell>
          <cell r="AC153">
            <v>131.40654388507764</v>
          </cell>
          <cell r="AE153">
            <v>138.17520338733607</v>
          </cell>
          <cell r="AF153">
            <v>153.33309938102107</v>
          </cell>
          <cell r="AG153">
            <v>111.74063790283762</v>
          </cell>
          <cell r="AH153">
            <v>76.414694305783797</v>
          </cell>
        </row>
        <row r="154">
          <cell r="B154">
            <v>3392.3381235301208</v>
          </cell>
          <cell r="D154">
            <v>4065.3307447011989</v>
          </cell>
          <cell r="E154">
            <v>1969.9300415459838</v>
          </cell>
          <cell r="F154">
            <v>2626.2011183252553</v>
          </cell>
          <cell r="G154">
            <v>507.53794253130491</v>
          </cell>
          <cell r="J154">
            <v>137.92400510866253</v>
          </cell>
          <cell r="K154">
            <v>133.95199157769352</v>
          </cell>
          <cell r="L154">
            <v>62.63706179991577</v>
          </cell>
          <cell r="M154">
            <v>205.86410670099963</v>
          </cell>
          <cell r="N154">
            <v>46.390525878300373</v>
          </cell>
          <cell r="P154">
            <v>2566.6969070220644</v>
          </cell>
          <cell r="R154">
            <v>2600.1911916974504</v>
          </cell>
          <cell r="S154">
            <v>1270.7223939289952</v>
          </cell>
          <cell r="T154">
            <v>3386.604002989845</v>
          </cell>
          <cell r="U154">
            <v>453.75682314287587</v>
          </cell>
          <cell r="W154">
            <v>1860.9500971204461</v>
          </cell>
          <cell r="X154">
            <v>1941.1366423688542</v>
          </cell>
          <cell r="Y154">
            <v>2028.7068987816156</v>
          </cell>
          <cell r="Z154">
            <v>1645.0677377715988</v>
          </cell>
          <cell r="AA154">
            <v>978.12390472410038</v>
          </cell>
          <cell r="AC154">
            <v>142.80790522468979</v>
          </cell>
          <cell r="AE154">
            <v>148.96136015711875</v>
          </cell>
          <cell r="AF154">
            <v>155.68143550876104</v>
          </cell>
          <cell r="AG154">
            <v>126.24125598391909</v>
          </cell>
          <cell r="AH154">
            <v>75.060489854071619</v>
          </cell>
        </row>
        <row r="155">
          <cell r="B155">
            <v>3224.1900466522852</v>
          </cell>
          <cell r="D155">
            <v>3734.412822082521</v>
          </cell>
          <cell r="E155">
            <v>1935.2592728147745</v>
          </cell>
          <cell r="F155">
            <v>2739.3903865250736</v>
          </cell>
          <cell r="G155">
            <v>496.82889194389435</v>
          </cell>
          <cell r="J155">
            <v>138.15417036097188</v>
          </cell>
          <cell r="K155">
            <v>134.47440434484653</v>
          </cell>
          <cell r="L155">
            <v>64.835622669092814</v>
          </cell>
          <cell r="M155">
            <v>203.7025335806392</v>
          </cell>
          <cell r="N155">
            <v>45.620443148720589</v>
          </cell>
          <cell r="P155">
            <v>2474.7121858233072</v>
          </cell>
          <cell r="R155">
            <v>2575.4893753763249</v>
          </cell>
          <cell r="S155">
            <v>1232.2195053929465</v>
          </cell>
          <cell r="T155">
            <v>2966.6651066191043</v>
          </cell>
          <cell r="U155">
            <v>427.34817603596053</v>
          </cell>
          <cell r="W155">
            <v>1791.2685367060085</v>
          </cell>
          <cell r="X155">
            <v>1915.2264610681843</v>
          </cell>
          <cell r="Y155">
            <v>1900.528528401635</v>
          </cell>
          <cell r="Z155">
            <v>1456.371236268742</v>
          </cell>
          <cell r="AA155">
            <v>936.74709525031301</v>
          </cell>
          <cell r="AC155">
            <v>136.12574539167488</v>
          </cell>
          <cell r="AE155">
            <v>145.54580972331087</v>
          </cell>
          <cell r="AF155">
            <v>144.42885433725249</v>
          </cell>
          <cell r="AG155">
            <v>110.67554419765662</v>
          </cell>
          <cell r="AH155">
            <v>71.187202795916434</v>
          </cell>
        </row>
        <row r="156">
          <cell r="B156">
            <v>3475.6460733202948</v>
          </cell>
          <cell r="D156">
            <v>3939.0586447326436</v>
          </cell>
          <cell r="E156">
            <v>2064.9216440933646</v>
          </cell>
          <cell r="F156">
            <v>3144.8201637307843</v>
          </cell>
          <cell r="G156">
            <v>507.31198156391048</v>
          </cell>
          <cell r="J156">
            <v>140.07181797459566</v>
          </cell>
          <cell r="K156">
            <v>135.99396511394332</v>
          </cell>
          <cell r="L156">
            <v>66.13881868474158</v>
          </cell>
          <cell r="M156">
            <v>207.36917918509067</v>
          </cell>
          <cell r="N156">
            <v>46.373180460674476</v>
          </cell>
          <cell r="P156">
            <v>2655.035321481033</v>
          </cell>
          <cell r="R156">
            <v>2796.2088148460762</v>
          </cell>
          <cell r="S156">
            <v>1342.1334852739974</v>
          </cell>
          <cell r="T156">
            <v>3026.2950752621482</v>
          </cell>
          <cell r="U156">
            <v>473.28810495982623</v>
          </cell>
          <cell r="W156">
            <v>1895.4814464980866</v>
          </cell>
          <cell r="X156">
            <v>2056.1271321880031</v>
          </cell>
          <cell r="Y156">
            <v>2029.2673984266844</v>
          </cell>
          <cell r="Z156">
            <v>1459.3755384260746</v>
          </cell>
          <cell r="AA156">
            <v>1020.607386118762</v>
          </cell>
          <cell r="AC156">
            <v>143.71041128654721</v>
          </cell>
          <cell r="AE156">
            <v>155.89014409509548</v>
          </cell>
          <cell r="AF156">
            <v>153.85370981977314</v>
          </cell>
          <cell r="AG156">
            <v>110.6460098758604</v>
          </cell>
          <cell r="AH156">
            <v>77.37976411860555</v>
          </cell>
        </row>
        <row r="158">
          <cell r="B158">
            <v>3603.3410387962599</v>
          </cell>
          <cell r="D158">
            <v>4057.6243099390958</v>
          </cell>
          <cell r="E158">
            <v>1896.2175457709368</v>
          </cell>
          <cell r="F158">
            <v>3426.9105324174357</v>
          </cell>
          <cell r="G158">
            <v>536.58388290014818</v>
          </cell>
          <cell r="J158">
            <v>141.07702995788856</v>
          </cell>
          <cell r="K158">
            <v>135.84437175231798</v>
          </cell>
          <cell r="L158">
            <v>66.899415099616121</v>
          </cell>
          <cell r="M158">
            <v>212.32530256761439</v>
          </cell>
          <cell r="N158">
            <v>47.05950353149246</v>
          </cell>
          <cell r="P158">
            <v>2470.1169799971522</v>
          </cell>
          <cell r="R158">
            <v>2631.7917365331264</v>
          </cell>
          <cell r="S158">
            <v>1162.4218115958092</v>
          </cell>
          <cell r="T158">
            <v>2749.6917053831876</v>
          </cell>
          <cell r="U158">
            <v>438.50142924527898</v>
          </cell>
          <cell r="W158">
            <v>1750.8994772107701</v>
          </cell>
          <cell r="X158">
            <v>1937.357950560965</v>
          </cell>
          <cell r="Y158">
            <v>1737.5664792657947</v>
          </cell>
          <cell r="Z158">
            <v>1295.0372245472515</v>
          </cell>
          <cell r="AA158">
            <v>931.80207256506992</v>
          </cell>
          <cell r="AC158">
            <v>130.44247354767796</v>
          </cell>
          <cell r="AE158">
            <v>144.33367906478105</v>
          </cell>
          <cell r="AF158">
            <v>129.44916167890105</v>
          </cell>
          <cell r="AG158">
            <v>96.480615309434967</v>
          </cell>
          <cell r="AH158">
            <v>69.419500539155777</v>
          </cell>
        </row>
        <row r="159">
          <cell r="B159">
            <v>4015.7902297939504</v>
          </cell>
          <cell r="D159">
            <v>4476.7769011558048</v>
          </cell>
          <cell r="E159">
            <v>2068.5837206815149</v>
          </cell>
          <cell r="F159">
            <v>3934.7786733216994</v>
          </cell>
          <cell r="G159">
            <v>647.92503860192903</v>
          </cell>
          <cell r="J159">
            <v>146.35067524611418</v>
          </cell>
          <cell r="K159">
            <v>139.38990985505347</v>
          </cell>
          <cell r="L159">
            <v>68.632109950696176</v>
          </cell>
          <cell r="M159">
            <v>225.82919181091466</v>
          </cell>
          <cell r="N159">
            <v>48.412770973858017</v>
          </cell>
          <cell r="P159">
            <v>2608.5125751036785</v>
          </cell>
          <cell r="R159">
            <v>2759.6968149286367</v>
          </cell>
          <cell r="S159">
            <v>1104.3007210160185</v>
          </cell>
          <cell r="T159">
            <v>3079.104771688093</v>
          </cell>
          <cell r="U159">
            <v>500.32024828994253</v>
          </cell>
          <cell r="W159">
            <v>1782.3713971370544</v>
          </cell>
          <cell r="X159">
            <v>1979.8397300050954</v>
          </cell>
          <cell r="Y159">
            <v>1609.0146752144501</v>
          </cell>
          <cell r="Z159">
            <v>1363.4662317111809</v>
          </cell>
          <cell r="AA159">
            <v>1033.4468327791153</v>
          </cell>
          <cell r="AC159">
            <v>130.82319469332865</v>
          </cell>
          <cell r="AE159">
            <v>145.31705281855321</v>
          </cell>
          <cell r="AF159">
            <v>118.09909004268933</v>
          </cell>
          <cell r="AG159">
            <v>100.07622910435153</v>
          </cell>
          <cell r="AH159">
            <v>75.853335857515461</v>
          </cell>
        </row>
        <row r="160">
          <cell r="B160">
            <v>3812.5165514892797</v>
          </cell>
          <cell r="D160">
            <v>4277.1126513642548</v>
          </cell>
          <cell r="E160">
            <v>2556.3557620182164</v>
          </cell>
          <cell r="F160">
            <v>3408.6987646985881</v>
          </cell>
          <cell r="G160">
            <v>652.52530637600273</v>
          </cell>
          <cell r="J160">
            <v>143.45425148877572</v>
          </cell>
          <cell r="K160">
            <v>134.99912769461929</v>
          </cell>
          <cell r="L160">
            <v>67.774208576312475</v>
          </cell>
          <cell r="M160">
            <v>226.32601603289868</v>
          </cell>
          <cell r="N160">
            <v>49.28420085138746</v>
          </cell>
          <cell r="P160">
            <v>2414.8521147609881</v>
          </cell>
          <cell r="R160">
            <v>2515.1876771259595</v>
          </cell>
          <cell r="S160">
            <v>1091.8221228685375</v>
          </cell>
          <cell r="T160">
            <v>2968.5649103844908</v>
          </cell>
          <cell r="U160">
            <v>459.04382780602225</v>
          </cell>
          <cell r="W160">
            <v>1683.3604370031046</v>
          </cell>
          <cell r="X160">
            <v>1863.1140216072729</v>
          </cell>
          <cell r="Y160">
            <v>1610.9699335539513</v>
          </cell>
          <cell r="Z160">
            <v>1311.632203145829</v>
          </cell>
          <cell r="AA160">
            <v>931.42187531909462</v>
          </cell>
          <cell r="AC160">
            <v>120.20473529336711</v>
          </cell>
          <cell r="AE160">
            <v>133.04050806098982</v>
          </cell>
          <cell r="AF160">
            <v>115.03550289751092</v>
          </cell>
          <cell r="AG160">
            <v>93.660512814528914</v>
          </cell>
          <cell r="AH160">
            <v>66.510604329342954</v>
          </cell>
        </row>
        <row r="161">
          <cell r="B161">
            <v>4040.0254689541234</v>
          </cell>
          <cell r="D161">
            <v>4565.3689692451335</v>
          </cell>
          <cell r="E161">
            <v>2401.5038720805833</v>
          </cell>
          <cell r="F161">
            <v>3682.8988937451218</v>
          </cell>
          <cell r="G161">
            <v>594.51580663917605</v>
          </cell>
          <cell r="J161">
            <v>145.11072141715562</v>
          </cell>
          <cell r="K161">
            <v>137.67211042297274</v>
          </cell>
          <cell r="L161">
            <v>66.066298520189406</v>
          </cell>
          <cell r="M161">
            <v>227.11815708901381</v>
          </cell>
          <cell r="N161">
            <v>51.166857323910456</v>
          </cell>
          <cell r="P161">
            <v>2623.0701577689988</v>
          </cell>
          <cell r="R161">
            <v>2733.0029299650673</v>
          </cell>
          <cell r="S161">
            <v>1159.8426411232474</v>
          </cell>
          <cell r="T161">
            <v>3239.8917431936329</v>
          </cell>
          <cell r="U161">
            <v>558.01367708100065</v>
          </cell>
          <cell r="W161">
            <v>1807.6336001585669</v>
          </cell>
          <cell r="X161">
            <v>1985.1536535384028</v>
          </cell>
          <cell r="Y161">
            <v>1755.5738206958993</v>
          </cell>
          <cell r="Z161">
            <v>1426.5225575618911</v>
          </cell>
          <cell r="AA161">
            <v>1090.576412673754</v>
          </cell>
          <cell r="AC161">
            <v>127.38340463880122</v>
          </cell>
          <cell r="AE161">
            <v>139.89319024424782</v>
          </cell>
          <cell r="AF161">
            <v>123.71476739278077</v>
          </cell>
          <cell r="AG161">
            <v>100.52662229798328</v>
          </cell>
          <cell r="AH161">
            <v>76.852596927257167</v>
          </cell>
        </row>
        <row r="163">
          <cell r="B163">
            <v>4267.1791247690735</v>
          </cell>
          <cell r="D163">
            <v>4750.2664124995617</v>
          </cell>
          <cell r="E163">
            <v>2312.1679280391854</v>
          </cell>
          <cell r="F163">
            <v>4143.2612554632624</v>
          </cell>
          <cell r="G163">
            <v>724.06080090585237</v>
          </cell>
          <cell r="J163">
            <v>151.55492809578573</v>
          </cell>
          <cell r="K163">
            <v>148.49313830221843</v>
          </cell>
          <cell r="L163">
            <v>66.264497415749972</v>
          </cell>
          <cell r="M163">
            <v>223.82494381122311</v>
          </cell>
          <cell r="N163">
            <v>50.230503834882889</v>
          </cell>
          <cell r="P163">
            <v>2590.7861239989088</v>
          </cell>
          <cell r="R163">
            <v>2820.7323240169462</v>
          </cell>
          <cell r="S163">
            <v>820.58866859469754</v>
          </cell>
          <cell r="T163">
            <v>2921.7343740120186</v>
          </cell>
          <cell r="U163">
            <v>477.93871441987704</v>
          </cell>
          <cell r="W163">
            <v>1709.4700624723207</v>
          </cell>
          <cell r="X163">
            <v>1899.5708194112601</v>
          </cell>
          <cell r="Y163">
            <v>1238.3534178886825</v>
          </cell>
          <cell r="Z163">
            <v>1305.365847193621</v>
          </cell>
          <cell r="AA163">
            <v>951.4909824336055</v>
          </cell>
          <cell r="AC163">
            <v>117.43300003561299</v>
          </cell>
          <cell r="AE163">
            <v>130.49207763308451</v>
          </cell>
          <cell r="AF163">
            <v>85.069379195037982</v>
          </cell>
          <cell r="AG163">
            <v>89.672835427299887</v>
          </cell>
          <cell r="AH163">
            <v>65.363204087009407</v>
          </cell>
        </row>
        <row r="164">
          <cell r="B164">
            <v>5014.0417306210584</v>
          </cell>
          <cell r="D164">
            <v>5795.3250232494647</v>
          </cell>
          <cell r="E164">
            <v>2595.2460237376249</v>
          </cell>
          <cell r="F164">
            <v>4474.7221559003237</v>
          </cell>
          <cell r="G164">
            <v>894.21508911872786</v>
          </cell>
          <cell r="J164">
            <v>152.21965952962765</v>
          </cell>
          <cell r="K164">
            <v>150.82061975196737</v>
          </cell>
          <cell r="L164">
            <v>64.934237630128791</v>
          </cell>
          <cell r="M164">
            <v>220.5145728922551</v>
          </cell>
          <cell r="N164">
            <v>51.385805423085195</v>
          </cell>
          <cell r="P164">
            <v>3027.9206827935432</v>
          </cell>
          <cell r="R164">
            <v>3398.4183039756172</v>
          </cell>
          <cell r="S164">
            <v>919.55166202721807</v>
          </cell>
          <cell r="T164">
            <v>3008.217711482775</v>
          </cell>
          <cell r="U164">
            <v>588.24696970798459</v>
          </cell>
          <cell r="W164">
            <v>1989.1784623287745</v>
          </cell>
          <cell r="X164">
            <v>2253.2849351530972</v>
          </cell>
          <cell r="Y164">
            <v>1416.1276016899842</v>
          </cell>
          <cell r="Z164">
            <v>1364.1809119584175</v>
          </cell>
          <cell r="AA164">
            <v>1144.7654947989065</v>
          </cell>
          <cell r="AC164">
            <v>134.98768066834791</v>
          </cell>
          <cell r="AE164">
            <v>152.91021546912984</v>
          </cell>
          <cell r="AF164">
            <v>96.0998643926428</v>
          </cell>
          <cell r="AG164">
            <v>92.574709009121719</v>
          </cell>
          <cell r="AH164">
            <v>77.684954858774873</v>
          </cell>
        </row>
        <row r="165">
          <cell r="B165">
            <v>4678.3700989130211</v>
          </cell>
          <cell r="D165">
            <v>5488.1727970172433</v>
          </cell>
          <cell r="E165">
            <v>3364.9959943782046</v>
          </cell>
          <cell r="F165">
            <v>3574.8555303487688</v>
          </cell>
          <cell r="G165">
            <v>736.03793649281124</v>
          </cell>
          <cell r="J165">
            <v>150.27009915492721</v>
          </cell>
          <cell r="K165">
            <v>153.23374966799884</v>
          </cell>
          <cell r="L165">
            <v>64.934237630128791</v>
          </cell>
          <cell r="M165">
            <v>202.89038668298747</v>
          </cell>
          <cell r="N165">
            <v>53.767711776951366</v>
          </cell>
          <cell r="P165">
            <v>2987.1156813986445</v>
          </cell>
          <cell r="R165">
            <v>3434.7813798281563</v>
          </cell>
          <cell r="S165">
            <v>810.58479007699259</v>
          </cell>
          <cell r="T165">
            <v>2687.5417034387106</v>
          </cell>
          <cell r="U165">
            <v>523.56086066529576</v>
          </cell>
          <cell r="W165">
            <v>1987.8310443642906</v>
          </cell>
          <cell r="X165">
            <v>2241.5305944480665</v>
          </cell>
          <cell r="Y165">
            <v>1248.3164808897209</v>
          </cell>
          <cell r="Z165">
            <v>1324.6274243825783</v>
          </cell>
          <cell r="AA165">
            <v>973.7458473911305</v>
          </cell>
          <cell r="AC165">
            <v>132.52380900069184</v>
          </cell>
          <cell r="AE165">
            <v>149.43733432981048</v>
          </cell>
          <cell r="AF165">
            <v>83.222191018125642</v>
          </cell>
          <cell r="AG165">
            <v>88.309654023988983</v>
          </cell>
          <cell r="AH165">
            <v>64.917241865566851</v>
          </cell>
        </row>
        <row r="166">
          <cell r="B166">
            <v>4809.7531730759883</v>
          </cell>
          <cell r="D166">
            <v>5921.1896307019033</v>
          </cell>
          <cell r="E166">
            <v>2463.8500670837211</v>
          </cell>
          <cell r="F166">
            <v>3543.0393161286647</v>
          </cell>
          <cell r="G166">
            <v>839.08324760180471</v>
          </cell>
          <cell r="J166">
            <v>153.71579629301721</v>
          </cell>
          <cell r="K166">
            <v>158.10658290744121</v>
          </cell>
          <cell r="L166">
            <v>65.074397871698608</v>
          </cell>
          <cell r="M166">
            <v>204.08743996441706</v>
          </cell>
          <cell r="N166">
            <v>54.305388894720878</v>
          </cell>
          <cell r="P166">
            <v>3287.222720535824</v>
          </cell>
          <cell r="R166">
            <v>3751.9768005051451</v>
          </cell>
          <cell r="S166">
            <v>898.14407998663751</v>
          </cell>
          <cell r="T166">
            <v>3072.4523007832518</v>
          </cell>
          <cell r="U166">
            <v>602.09498976509008</v>
          </cell>
          <cell r="W166">
            <v>2138.5067766683073</v>
          </cell>
          <cell r="X166">
            <v>2373.0680478381018</v>
          </cell>
          <cell r="Y166">
            <v>1380.1803925369054</v>
          </cell>
          <cell r="Z166">
            <v>1505.4587883109996</v>
          </cell>
          <cell r="AA166">
            <v>1108.7205193067327</v>
          </cell>
          <cell r="AC166">
            <v>140.95962906163558</v>
          </cell>
          <cell r="AE166">
            <v>156.42073030155382</v>
          </cell>
          <cell r="AF166">
            <v>90.974561452287759</v>
          </cell>
          <cell r="AG166">
            <v>99.232284266365198</v>
          </cell>
          <cell r="AH166">
            <v>73.08128963611955</v>
          </cell>
        </row>
        <row r="168">
          <cell r="B168">
            <v>5201.4182063417393</v>
          </cell>
          <cell r="D168">
            <v>6208.598201136926</v>
          </cell>
          <cell r="E168">
            <v>2715.3467977928681</v>
          </cell>
          <cell r="F168">
            <v>4217.8399580616015</v>
          </cell>
          <cell r="G168">
            <v>830.68788676549639</v>
          </cell>
          <cell r="J168">
            <v>155.2968490914281</v>
          </cell>
          <cell r="K168">
            <v>159.68059146891002</v>
          </cell>
          <cell r="L168">
            <v>65.496636331171459</v>
          </cell>
          <cell r="M168">
            <v>206.53752322408133</v>
          </cell>
          <cell r="N168">
            <v>53.958804841144683</v>
          </cell>
          <cell r="P168">
            <v>3087.9105383860483</v>
          </cell>
          <cell r="R168">
            <v>3493.6032173976632</v>
          </cell>
          <cell r="S168">
            <v>796.11734879959783</v>
          </cell>
          <cell r="T168">
            <v>3053.8041332683297</v>
          </cell>
          <cell r="U168">
            <v>533.35801050737928</v>
          </cell>
          <cell r="AC168">
            <v>127.27974716557726</v>
          </cell>
          <cell r="AE168">
            <v>140.04857193503557</v>
          </cell>
          <cell r="AF168">
            <v>77.806401466458425</v>
          </cell>
          <cell r="AG168">
            <v>94.645387204612831</v>
          </cell>
          <cell r="AH168">
            <v>63.272317070891489</v>
          </cell>
        </row>
        <row r="169">
          <cell r="B169">
            <v>5819.9054987492982</v>
          </cell>
          <cell r="D169">
            <v>6247.6667632377184</v>
          </cell>
          <cell r="E169">
            <v>6048.7736467256609</v>
          </cell>
          <cell r="F169">
            <v>4816.1433394704554</v>
          </cell>
          <cell r="G169">
            <v>1005.1085819291895</v>
          </cell>
          <cell r="J169">
            <v>155.96849845359495</v>
          </cell>
          <cell r="K169">
            <v>162.46787030540537</v>
          </cell>
          <cell r="L169">
            <v>66.56099523528141</v>
          </cell>
          <cell r="M169">
            <v>200.01148288071474</v>
          </cell>
          <cell r="N169">
            <v>51.498601427294524</v>
          </cell>
          <cell r="P169">
            <v>3260.1668090841199</v>
          </cell>
          <cell r="R169">
            <v>3707.2572322725614</v>
          </cell>
          <cell r="S169">
            <v>887.85632738427535</v>
          </cell>
          <cell r="T169">
            <v>3108.5916770008434</v>
          </cell>
          <cell r="U169">
            <v>615.81410768318142</v>
          </cell>
          <cell r="AC169">
            <v>132.68972452557074</v>
          </cell>
          <cell r="AE169">
            <v>144.85036550303732</v>
          </cell>
          <cell r="AF169">
            <v>84.675398457348308</v>
          </cell>
          <cell r="AG169">
            <v>98.66045456539716</v>
          </cell>
          <cell r="AH169">
            <v>75.908176893565184</v>
          </cell>
        </row>
        <row r="170">
          <cell r="B170">
            <v>5281.8861080882443</v>
          </cell>
          <cell r="D170">
            <v>6330.2054224398835</v>
          </cell>
          <cell r="E170">
            <v>3518.9593468396524</v>
          </cell>
          <cell r="F170">
            <v>3881.9535213062386</v>
          </cell>
          <cell r="G170">
            <v>1028.2260793135608</v>
          </cell>
          <cell r="J170">
            <v>157.33148697051502</v>
          </cell>
          <cell r="K170">
            <v>164.21949140204117</v>
          </cell>
          <cell r="L170">
            <v>67.234656258398303</v>
          </cell>
          <cell r="M170">
            <v>200.60821145306602</v>
          </cell>
          <cell r="N170">
            <v>50.983615413021568</v>
          </cell>
          <cell r="P170">
            <v>3246.8025975593141</v>
          </cell>
          <cell r="R170">
            <v>3745.9547732988126</v>
          </cell>
          <cell r="S170">
            <v>832.47120100866641</v>
          </cell>
          <cell r="T170">
            <v>2903.4641219461842</v>
          </cell>
          <cell r="U170">
            <v>560.39083799169509</v>
          </cell>
          <cell r="AC170">
            <v>129.66533546229596</v>
          </cell>
          <cell r="AE170">
            <v>143.32484387469106</v>
          </cell>
          <cell r="AF170">
            <v>77.796432101773647</v>
          </cell>
          <cell r="AG170">
            <v>90.939258429691577</v>
          </cell>
          <cell r="AH170">
            <v>69.062778597188213</v>
          </cell>
        </row>
        <row r="171">
          <cell r="B171">
            <v>5641.6784733077411</v>
          </cell>
          <cell r="D171">
            <v>7024.201322072212</v>
          </cell>
          <cell r="E171">
            <v>2685.5197514296729</v>
          </cell>
          <cell r="F171">
            <v>4083.3728219310146</v>
          </cell>
          <cell r="G171">
            <v>1174.134273114804</v>
          </cell>
          <cell r="J171">
            <v>159.07413771537031</v>
          </cell>
          <cell r="K171">
            <v>168.63999091902693</v>
          </cell>
          <cell r="L171">
            <v>67.932949944256819</v>
          </cell>
          <cell r="M171">
            <v>194.36577305893869</v>
          </cell>
          <cell r="N171">
            <v>51.034599028434577</v>
          </cell>
          <cell r="P171">
            <v>3792.70018768215</v>
          </cell>
          <cell r="Q171">
            <v>4366.3630240968923</v>
          </cell>
          <cell r="R171">
            <v>4366.3630240968923</v>
          </cell>
          <cell r="S171">
            <v>1047.4081317389098</v>
          </cell>
          <cell r="T171">
            <v>3376.227538336318</v>
          </cell>
          <cell r="U171">
            <v>627.05661431710098</v>
          </cell>
          <cell r="AC171">
            <v>149.98253409017772</v>
          </cell>
          <cell r="AE171">
            <v>162.87372243185033</v>
          </cell>
          <cell r="AF171">
            <v>96.990058007397238</v>
          </cell>
          <cell r="AG171">
            <v>109.27068600687311</v>
          </cell>
          <cell r="AH171">
            <v>77.291867024403231</v>
          </cell>
        </row>
        <row r="173">
          <cell r="B173">
            <v>6026.1645928013741</v>
          </cell>
          <cell r="D173">
            <v>6908.6430485756064</v>
          </cell>
          <cell r="E173">
            <v>3244.1568697186453</v>
          </cell>
          <cell r="F173">
            <v>5439.7604644927123</v>
          </cell>
          <cell r="G173">
            <v>1079.4075270312774</v>
          </cell>
          <cell r="J173">
            <v>156.49559870383334</v>
          </cell>
          <cell r="K173">
            <v>164.63125678841894</v>
          </cell>
          <cell r="L173">
            <v>67.525983043287795</v>
          </cell>
          <cell r="M173">
            <v>194.87374812293683</v>
          </cell>
          <cell r="N173">
            <v>54.726618170671905</v>
          </cell>
          <cell r="P173">
            <v>3580.1800948580308</v>
          </cell>
          <cell r="R173">
            <v>4127.1001016547953</v>
          </cell>
          <cell r="S173">
            <v>824.68553399611142</v>
          </cell>
          <cell r="T173">
            <v>3285.8411497485536</v>
          </cell>
          <cell r="U173">
            <v>589.85633942889353</v>
          </cell>
          <cell r="AC173">
            <v>142.3209160591633</v>
          </cell>
          <cell r="AE173">
            <v>155.95478124247637</v>
          </cell>
          <cell r="AF173">
            <v>75.977228261846435</v>
          </cell>
          <cell r="AG173">
            <v>104.89606836166911</v>
          </cell>
          <cell r="AH173">
            <v>67.052291487034566</v>
          </cell>
        </row>
        <row r="174">
          <cell r="B174">
            <v>6704.9232856773833</v>
          </cell>
          <cell r="D174">
            <v>7171.6096831733157</v>
          </cell>
          <cell r="E174">
            <v>6243.0672531318405</v>
          </cell>
          <cell r="F174">
            <v>5934.392079492136</v>
          </cell>
          <cell r="J174">
            <v>163.60912485759175</v>
          </cell>
          <cell r="K174">
            <v>176.12530450205986</v>
          </cell>
          <cell r="L174">
            <v>65.232856913470599</v>
          </cell>
          <cell r="M174">
            <v>194.54526910448115</v>
          </cell>
          <cell r="N174">
            <v>56.917277040072243</v>
          </cell>
          <cell r="P174">
            <v>3670.9778006304045</v>
          </cell>
          <cell r="R174">
            <v>4208.0500300365293</v>
          </cell>
          <cell r="S174">
            <v>705.26476508037388</v>
          </cell>
          <cell r="T174">
            <v>3575.0885957070705</v>
          </cell>
          <cell r="U174">
            <v>586.70635362351834</v>
          </cell>
          <cell r="AC174">
            <v>139.15608873990644</v>
          </cell>
          <cell r="AE174">
            <v>148.17915522302371</v>
          </cell>
          <cell r="AF174">
            <v>67.052313194746944</v>
          </cell>
          <cell r="AG174">
            <v>113.97093506017175</v>
          </cell>
          <cell r="AH174">
            <v>63.929992473163324</v>
          </cell>
        </row>
        <row r="175">
          <cell r="B175">
            <v>6257.8867869494097</v>
          </cell>
          <cell r="D175">
            <v>6917.4496901657467</v>
          </cell>
          <cell r="E175">
            <v>3523.9631020277861</v>
          </cell>
          <cell r="F175">
            <v>6118.2276786548673</v>
          </cell>
          <cell r="G175">
            <v>1204.9333538533015</v>
          </cell>
          <cell r="J175">
            <v>158.48572675614705</v>
          </cell>
          <cell r="K175">
            <v>167.33045643720308</v>
          </cell>
          <cell r="L175">
            <v>65.718784808356574</v>
          </cell>
          <cell r="M175">
            <v>197.31992715427313</v>
          </cell>
          <cell r="N175">
            <v>57.966952617612996</v>
          </cell>
          <cell r="P175">
            <v>3414.7483785014624</v>
          </cell>
          <cell r="R175">
            <v>3828.3627391747509</v>
          </cell>
          <cell r="S175">
            <v>711.31472569308846</v>
          </cell>
          <cell r="T175">
            <v>3652.7075153055061</v>
          </cell>
          <cell r="U175">
            <v>538.25533065011257</v>
          </cell>
          <cell r="AC175">
            <v>131.05666600126</v>
          </cell>
          <cell r="AE175">
            <v>139.16455934127015</v>
          </cell>
          <cell r="AF175">
            <v>65.835909414803169</v>
          </cell>
          <cell r="AG175">
            <v>112.59899533052464</v>
          </cell>
          <cell r="AH175">
            <v>56.480487128680011</v>
          </cell>
        </row>
        <row r="176">
          <cell r="B176">
            <v>6481.0707409457009</v>
          </cell>
          <cell r="D176">
            <v>7848.58246168393</v>
          </cell>
          <cell r="E176">
            <v>2817.6698461726819</v>
          </cell>
          <cell r="F176">
            <v>5276.9312509660467</v>
          </cell>
          <cell r="G176">
            <v>1354.0384613697395</v>
          </cell>
          <cell r="J176">
            <v>173.35300832703317</v>
          </cell>
          <cell r="K176">
            <v>186.9450777916631</v>
          </cell>
          <cell r="L176">
            <v>72.401363077915846</v>
          </cell>
          <cell r="M176">
            <v>202.65483095454454</v>
          </cell>
          <cell r="N176">
            <v>58.904533426477343</v>
          </cell>
          <cell r="P176">
            <v>4264.2082251611337</v>
          </cell>
          <cell r="R176">
            <v>4946.0798255197242</v>
          </cell>
          <cell r="S176">
            <v>822.0668405957116</v>
          </cell>
          <cell r="T176">
            <v>3902.2468064169898</v>
          </cell>
          <cell r="U176">
            <v>634.46640951711038</v>
          </cell>
          <cell r="AC176">
            <v>149.79788647499342</v>
          </cell>
          <cell r="AE176">
            <v>161.11862668773009</v>
          </cell>
          <cell r="AF176">
            <v>69.144724891455454</v>
          </cell>
          <cell r="AG176">
            <v>117.26176797901667</v>
          </cell>
          <cell r="AH176">
            <v>65.593163782417619</v>
          </cell>
        </row>
        <row r="178">
          <cell r="B178">
            <v>6501.6038619684914</v>
          </cell>
          <cell r="D178">
            <v>7494.3565735171687</v>
          </cell>
          <cell r="E178">
            <v>3340.9665158292401</v>
          </cell>
          <cell r="F178">
            <v>5856.0591261805093</v>
          </cell>
          <cell r="G178">
            <v>1309.9555966990081</v>
          </cell>
          <cell r="J178">
            <v>172.17773433691158</v>
          </cell>
          <cell r="K178">
            <v>185.05245319811246</v>
          </cell>
          <cell r="L178">
            <v>72.591482009378069</v>
          </cell>
          <cell r="M178">
            <v>202.82604033017492</v>
          </cell>
          <cell r="N178">
            <v>56.208129338291243</v>
          </cell>
          <cell r="P178">
            <v>3956.309448602527</v>
          </cell>
          <cell r="R178">
            <v>4585.3475775235074</v>
          </cell>
          <cell r="S178">
            <v>870.96489451633067</v>
          </cell>
          <cell r="T178">
            <v>3555.4250941917198</v>
          </cell>
          <cell r="U178">
            <v>598.02707096066956</v>
          </cell>
          <cell r="AC178">
            <v>135.45707470439686</v>
          </cell>
          <cell r="AE178">
            <v>146.07161893860956</v>
          </cell>
          <cell r="AF178">
            <v>70.729960489450448</v>
          </cell>
          <cell r="AG178">
            <v>103.337095116087</v>
          </cell>
          <cell r="AH178">
            <v>62.720590694422604</v>
          </cell>
        </row>
      </sheetData>
      <sheetData sheetId="1"/>
      <sheetData sheetId="2"/>
      <sheetData sheetId="3">
        <row r="8">
          <cell r="B8">
            <v>17241133</v>
          </cell>
          <cell r="C8">
            <v>10186300</v>
          </cell>
          <cell r="D8">
            <v>2209965</v>
          </cell>
          <cell r="E8">
            <v>4844868</v>
          </cell>
          <cell r="F8">
            <v>2472392</v>
          </cell>
          <cell r="P8">
            <v>86448</v>
          </cell>
          <cell r="Q8">
            <v>56516</v>
          </cell>
          <cell r="R8">
            <v>12631</v>
          </cell>
          <cell r="S8">
            <v>17301</v>
          </cell>
          <cell r="T8">
            <v>16604</v>
          </cell>
          <cell r="AD8">
            <v>1821876</v>
          </cell>
          <cell r="AE8">
            <v>1294860</v>
          </cell>
          <cell r="AF8">
            <v>224717</v>
          </cell>
          <cell r="AG8">
            <v>302299</v>
          </cell>
          <cell r="AH8">
            <v>200438</v>
          </cell>
        </row>
        <row r="32">
          <cell r="B32">
            <v>67169625.367583036</v>
          </cell>
          <cell r="C32">
            <v>49828112.75376489</v>
          </cell>
          <cell r="D32">
            <v>3980484.7508043363</v>
          </cell>
          <cell r="E32">
            <v>13361027.863013804</v>
          </cell>
          <cell r="F32">
            <v>3750902.274654719</v>
          </cell>
          <cell r="P32">
            <v>104728.8501004374</v>
          </cell>
          <cell r="Q32">
            <v>73293.750701420853</v>
          </cell>
          <cell r="R32">
            <v>9346.1902950614167</v>
          </cell>
          <cell r="S32">
            <v>22088.909103955139</v>
          </cell>
          <cell r="T32">
            <v>11405.707646056406</v>
          </cell>
          <cell r="AD32">
            <v>3121870.8042740622</v>
          </cell>
          <cell r="AE32">
            <v>2071165.3351857152</v>
          </cell>
          <cell r="AF32">
            <v>292052.01684203348</v>
          </cell>
          <cell r="AG32">
            <v>758653.45224631333</v>
          </cell>
          <cell r="AH32">
            <v>242737.04042078281</v>
          </cell>
        </row>
        <row r="33">
          <cell r="B33">
            <v>17039059.699138153</v>
          </cell>
          <cell r="C33">
            <v>13225869.362446917</v>
          </cell>
          <cell r="D33">
            <v>951172.20083712693</v>
          </cell>
          <cell r="E33">
            <v>2862018.1358541087</v>
          </cell>
          <cell r="F33">
            <v>965134.66807337955</v>
          </cell>
          <cell r="P33">
            <v>110415.76042812654</v>
          </cell>
          <cell r="Q33">
            <v>79624.640192620252</v>
          </cell>
          <cell r="R33">
            <v>8763.8815641985348</v>
          </cell>
          <cell r="S33">
            <v>22027.238671307761</v>
          </cell>
          <cell r="T33">
            <v>12082.514403964589</v>
          </cell>
          <cell r="AD33">
            <v>685652.14065932401</v>
          </cell>
          <cell r="AE33">
            <v>470299.16935577552</v>
          </cell>
          <cell r="AF33">
            <v>64621.468943613436</v>
          </cell>
          <cell r="AG33">
            <v>150731.50235993505</v>
          </cell>
          <cell r="AH33">
            <v>57544.321995135055</v>
          </cell>
        </row>
        <row r="34">
          <cell r="B34">
            <v>16670655.357353374</v>
          </cell>
          <cell r="C34">
            <v>12695512.001012795</v>
          </cell>
          <cell r="D34">
            <v>899618.66755175462</v>
          </cell>
          <cell r="E34">
            <v>3075524.6887888252</v>
          </cell>
          <cell r="F34">
            <v>980576.8227625537</v>
          </cell>
          <cell r="P34">
            <v>103413.45710646713</v>
          </cell>
          <cell r="Q34">
            <v>72235.473582745093</v>
          </cell>
          <cell r="R34">
            <v>9080.2576886661027</v>
          </cell>
          <cell r="S34">
            <v>22097.72583505595</v>
          </cell>
          <cell r="T34">
            <v>11103.830737243457</v>
          </cell>
          <cell r="AD34">
            <v>723247.6247578013</v>
          </cell>
          <cell r="AE34">
            <v>468841.24193077261</v>
          </cell>
          <cell r="AF34">
            <v>67619.905102597098</v>
          </cell>
          <cell r="AG34">
            <v>186786.47772443152</v>
          </cell>
          <cell r="AH34">
            <v>62401.062771524455</v>
          </cell>
        </row>
        <row r="35">
          <cell r="B35">
            <v>15945434.159117365</v>
          </cell>
          <cell r="C35">
            <v>11698914.30893329</v>
          </cell>
          <cell r="D35">
            <v>970778.50415509834</v>
          </cell>
          <cell r="E35">
            <v>3275741.3460289775</v>
          </cell>
          <cell r="F35">
            <v>969594.36234761309</v>
          </cell>
          <cell r="P35">
            <v>102364.6486574149</v>
          </cell>
          <cell r="Q35">
            <v>70393.469006385101</v>
          </cell>
          <cell r="R35">
            <v>9824.838819136723</v>
          </cell>
          <cell r="S35">
            <v>22146.340831893071</v>
          </cell>
          <cell r="T35">
            <v>11038.31813589372</v>
          </cell>
          <cell r="AD35">
            <v>760569.90649791388</v>
          </cell>
          <cell r="AE35">
            <v>499878.53214658977</v>
          </cell>
          <cell r="AF35">
            <v>74726.757128880054</v>
          </cell>
          <cell r="AG35">
            <v>185964.61722244404</v>
          </cell>
          <cell r="AH35">
            <v>60628.872588813159</v>
          </cell>
        </row>
        <row r="36">
          <cell r="B36">
            <v>17514476.151974134</v>
          </cell>
          <cell r="C36">
            <v>12207817.081371889</v>
          </cell>
          <cell r="D36">
            <v>1158915.3782603564</v>
          </cell>
          <cell r="E36">
            <v>4147743.6923418916</v>
          </cell>
          <cell r="F36">
            <v>835596.42147117294</v>
          </cell>
          <cell r="P36">
            <v>102721.53420974106</v>
          </cell>
          <cell r="Q36">
            <v>70921.420023932995</v>
          </cell>
          <cell r="R36">
            <v>9715.7831082443063</v>
          </cell>
          <cell r="S36">
            <v>22084.331077563769</v>
          </cell>
          <cell r="T36">
            <v>11398.167307123855</v>
          </cell>
          <cell r="AD36">
            <v>952401.13235902297</v>
          </cell>
          <cell r="AE36">
            <v>632146.39175257739</v>
          </cell>
          <cell r="AF36">
            <v>85083.885666942835</v>
          </cell>
          <cell r="AG36">
            <v>235170.85493950272</v>
          </cell>
          <cell r="AH36">
            <v>62162.783065310141</v>
          </cell>
        </row>
        <row r="38">
          <cell r="B38">
            <v>58526173</v>
          </cell>
          <cell r="C38">
            <v>41332019</v>
          </cell>
          <cell r="D38">
            <v>3479620</v>
          </cell>
          <cell r="E38">
            <v>13714534</v>
          </cell>
          <cell r="F38">
            <v>2712442</v>
          </cell>
          <cell r="P38">
            <v>105247</v>
          </cell>
          <cell r="Q38">
            <v>74610</v>
          </cell>
          <cell r="R38">
            <v>9500</v>
          </cell>
          <cell r="S38">
            <v>21137</v>
          </cell>
          <cell r="T38">
            <v>11571</v>
          </cell>
          <cell r="AD38">
            <v>3547805</v>
          </cell>
          <cell r="AE38">
            <v>2529631</v>
          </cell>
          <cell r="AF38">
            <v>321553</v>
          </cell>
          <cell r="AG38">
            <v>696621</v>
          </cell>
          <cell r="AH38">
            <v>261257</v>
          </cell>
        </row>
        <row r="39">
          <cell r="B39">
            <v>13790186</v>
          </cell>
          <cell r="C39">
            <v>9076512</v>
          </cell>
          <cell r="D39">
            <v>981949</v>
          </cell>
          <cell r="E39">
            <v>3731725</v>
          </cell>
          <cell r="F39">
            <v>924671</v>
          </cell>
          <cell r="P39">
            <v>101972</v>
          </cell>
          <cell r="Q39">
            <v>71120</v>
          </cell>
          <cell r="R39">
            <v>9640</v>
          </cell>
          <cell r="S39">
            <v>21212</v>
          </cell>
          <cell r="T39">
            <v>11568</v>
          </cell>
          <cell r="AD39">
            <v>872211</v>
          </cell>
          <cell r="AE39">
            <v>613182</v>
          </cell>
          <cell r="AF39">
            <v>82157</v>
          </cell>
          <cell r="AG39">
            <v>176872</v>
          </cell>
          <cell r="AH39">
            <v>56823</v>
          </cell>
        </row>
        <row r="40">
          <cell r="B40">
            <v>13986743</v>
          </cell>
          <cell r="C40">
            <v>9886619</v>
          </cell>
          <cell r="D40">
            <v>947153</v>
          </cell>
          <cell r="E40">
            <v>3152971</v>
          </cell>
          <cell r="F40">
            <v>619251</v>
          </cell>
          <cell r="P40">
            <v>106024</v>
          </cell>
          <cell r="Q40">
            <v>75268</v>
          </cell>
          <cell r="R40">
            <v>9500</v>
          </cell>
          <cell r="S40">
            <v>21256</v>
          </cell>
          <cell r="T40">
            <v>11560</v>
          </cell>
          <cell r="AD40">
            <v>869776</v>
          </cell>
          <cell r="AE40">
            <v>628361</v>
          </cell>
          <cell r="AF40">
            <v>85372</v>
          </cell>
          <cell r="AG40">
            <v>156043</v>
          </cell>
          <cell r="AH40">
            <v>67744</v>
          </cell>
        </row>
        <row r="41">
          <cell r="B41">
            <v>13949315</v>
          </cell>
          <cell r="C41">
            <v>9989949</v>
          </cell>
          <cell r="D41">
            <v>747422</v>
          </cell>
          <cell r="E41">
            <v>3211944</v>
          </cell>
          <cell r="F41">
            <v>455419</v>
          </cell>
          <cell r="P41">
            <v>106280</v>
          </cell>
          <cell r="Q41">
            <v>75712</v>
          </cell>
          <cell r="R41">
            <v>9524</v>
          </cell>
          <cell r="S41">
            <v>21044</v>
          </cell>
          <cell r="T41">
            <v>11676</v>
          </cell>
          <cell r="AD41">
            <v>802766</v>
          </cell>
          <cell r="AE41">
            <v>583333</v>
          </cell>
          <cell r="AF41">
            <v>75372</v>
          </cell>
          <cell r="AG41">
            <v>144061</v>
          </cell>
          <cell r="AH41">
            <v>64008</v>
          </cell>
        </row>
        <row r="42">
          <cell r="B42">
            <v>16799929</v>
          </cell>
          <cell r="C42">
            <v>12378939</v>
          </cell>
          <cell r="D42">
            <v>803096</v>
          </cell>
          <cell r="E42">
            <v>3617894</v>
          </cell>
          <cell r="F42">
            <v>713101</v>
          </cell>
          <cell r="P42">
            <v>106712</v>
          </cell>
          <cell r="Q42">
            <v>76340</v>
          </cell>
          <cell r="R42">
            <v>9336</v>
          </cell>
          <cell r="S42">
            <v>21036</v>
          </cell>
          <cell r="T42">
            <v>11480</v>
          </cell>
          <cell r="AD42">
            <v>1003052</v>
          </cell>
          <cell r="AE42">
            <v>704755</v>
          </cell>
          <cell r="AF42">
            <v>78652</v>
          </cell>
          <cell r="AG42">
            <v>219645</v>
          </cell>
          <cell r="AH42">
            <v>72682</v>
          </cell>
        </row>
        <row r="44">
          <cell r="B44">
            <v>61084039.54917413</v>
          </cell>
          <cell r="C44">
            <v>44355113.383112326</v>
          </cell>
          <cell r="D44">
            <v>4110233.5007605562</v>
          </cell>
          <cell r="E44">
            <v>12618692.665301245</v>
          </cell>
          <cell r="F44">
            <v>1838156.4876588227</v>
          </cell>
          <cell r="P44">
            <v>102240.22062472939</v>
          </cell>
          <cell r="Q44">
            <v>74017.857758572529</v>
          </cell>
          <cell r="R44">
            <v>6819.4528225452923</v>
          </cell>
          <cell r="S44">
            <v>21402.910043611584</v>
          </cell>
          <cell r="T44">
            <v>10548.858476364767</v>
          </cell>
          <cell r="AD44">
            <v>4020361.7729119612</v>
          </cell>
          <cell r="AE44">
            <v>2854130.5795054589</v>
          </cell>
          <cell r="AF44">
            <v>353550.77660212253</v>
          </cell>
          <cell r="AG44">
            <v>812680.41680438002</v>
          </cell>
          <cell r="AH44">
            <v>351888.88402630074</v>
          </cell>
        </row>
        <row r="45">
          <cell r="B45">
            <v>13526453.111700002</v>
          </cell>
          <cell r="C45">
            <v>9641955.5871000011</v>
          </cell>
          <cell r="D45">
            <v>765511.10720000009</v>
          </cell>
          <cell r="E45">
            <v>3118986.4173999997</v>
          </cell>
          <cell r="F45">
            <v>467152.46510000003</v>
          </cell>
          <cell r="P45">
            <v>104708.3548</v>
          </cell>
          <cell r="Q45">
            <v>75477.358000000007</v>
          </cell>
          <cell r="R45">
            <v>8295.9696000000004</v>
          </cell>
          <cell r="S45">
            <v>20935.0272</v>
          </cell>
          <cell r="T45">
            <v>11127.564</v>
          </cell>
          <cell r="AD45">
            <v>899234.44990000001</v>
          </cell>
          <cell r="AE45">
            <v>646683.18799999997</v>
          </cell>
          <cell r="AF45">
            <v>69740.728400000007</v>
          </cell>
          <cell r="AG45">
            <v>182810.53350000002</v>
          </cell>
          <cell r="AH45">
            <v>68517.321400000001</v>
          </cell>
        </row>
        <row r="46">
          <cell r="B46">
            <v>13409913.17133652</v>
          </cell>
          <cell r="C46">
            <v>9645812.3693348411</v>
          </cell>
          <cell r="D46">
            <v>816034.84027520008</v>
          </cell>
          <cell r="E46">
            <v>2948065.9617264797</v>
          </cell>
          <cell r="F46">
            <v>412075.18946471001</v>
          </cell>
          <cell r="P46">
            <v>103201.22446908</v>
          </cell>
          <cell r="Q46">
            <v>74428.222723800005</v>
          </cell>
          <cell r="R46">
            <v>6998.4799545600008</v>
          </cell>
          <cell r="S46">
            <v>21774.521790720002</v>
          </cell>
          <cell r="T46">
            <v>10682.461439999999</v>
          </cell>
          <cell r="AD46">
            <v>888833.40673269005</v>
          </cell>
          <cell r="AE46">
            <v>637306.28177400003</v>
          </cell>
          <cell r="AF46">
            <v>72537.331608840002</v>
          </cell>
          <cell r="AG46">
            <v>178989.79334985002</v>
          </cell>
          <cell r="AH46">
            <v>76828.472485819992</v>
          </cell>
        </row>
        <row r="47">
          <cell r="B47">
            <v>15215605.309092926</v>
          </cell>
          <cell r="C47">
            <v>11305856.678097367</v>
          </cell>
          <cell r="D47">
            <v>942520.24051785609</v>
          </cell>
          <cell r="E47">
            <v>2967228.3904777016</v>
          </cell>
          <cell r="F47">
            <v>443722.56401559972</v>
          </cell>
          <cell r="P47">
            <v>100841.04433430058</v>
          </cell>
          <cell r="Q47">
            <v>73192.714226584925</v>
          </cell>
          <cell r="R47">
            <v>6108.9731523354249</v>
          </cell>
          <cell r="S47">
            <v>21539.356955380226</v>
          </cell>
          <cell r="T47">
            <v>10372.670058239999</v>
          </cell>
          <cell r="AD47">
            <v>969976.69278889499</v>
          </cell>
          <cell r="AE47">
            <v>671402.16784890916</v>
          </cell>
          <cell r="AF47">
            <v>101632.05531714573</v>
          </cell>
          <cell r="AG47">
            <v>196942.46962284</v>
          </cell>
          <cell r="AH47">
            <v>84265.46862244737</v>
          </cell>
        </row>
        <row r="48">
          <cell r="B48">
            <v>18932067.95704468</v>
          </cell>
          <cell r="C48">
            <v>13761488.748580117</v>
          </cell>
          <cell r="D48">
            <v>1586167.3127675001</v>
          </cell>
          <cell r="E48">
            <v>3584411.8956970633</v>
          </cell>
          <cell r="F48">
            <v>515206.26907851285</v>
          </cell>
          <cell r="P48">
            <v>100210.25889553702</v>
          </cell>
          <cell r="Q48">
            <v>72973.136083905163</v>
          </cell>
          <cell r="R48">
            <v>5874.388583285745</v>
          </cell>
          <cell r="S48">
            <v>21362.734228346108</v>
          </cell>
          <cell r="T48">
            <v>10012.738407219071</v>
          </cell>
          <cell r="AD48">
            <v>1262317.2234903765</v>
          </cell>
          <cell r="AE48">
            <v>898738.94188254979</v>
          </cell>
          <cell r="AF48">
            <v>109640.66127613682</v>
          </cell>
          <cell r="AG48">
            <v>253937.62033168992</v>
          </cell>
          <cell r="AH48">
            <v>122277.62151803338</v>
          </cell>
        </row>
        <row r="50">
          <cell r="B50">
            <v>71408074.022586703</v>
          </cell>
          <cell r="C50">
            <v>54212171.817161068</v>
          </cell>
          <cell r="D50">
            <v>4555029.9909363231</v>
          </cell>
          <cell r="E50">
            <v>12640872.214489315</v>
          </cell>
          <cell r="F50">
            <v>1436562.9048964004</v>
          </cell>
          <cell r="P50">
            <v>97823.571425870163</v>
          </cell>
          <cell r="Q50">
            <v>71153.256738080629</v>
          </cell>
          <cell r="R50">
            <v>5216.9918303993591</v>
          </cell>
          <cell r="S50">
            <v>21453.322857390176</v>
          </cell>
          <cell r="T50">
            <v>9517.3955169807359</v>
          </cell>
          <cell r="AD50">
            <v>5138956.9223214649</v>
          </cell>
          <cell r="AE50">
            <v>3473251.9225023128</v>
          </cell>
          <cell r="AF50">
            <v>364739.96055375453</v>
          </cell>
          <cell r="AG50">
            <v>1300965.039265397</v>
          </cell>
          <cell r="AH50">
            <v>403646.52896103152</v>
          </cell>
        </row>
        <row r="51">
          <cell r="B51">
            <v>17066778.922122907</v>
          </cell>
          <cell r="C51">
            <v>12469284.955088444</v>
          </cell>
          <cell r="D51">
            <v>1224203.9319939567</v>
          </cell>
          <cell r="E51">
            <v>3373290.0350405066</v>
          </cell>
          <cell r="F51">
            <v>304589.94627921679</v>
          </cell>
          <cell r="P51">
            <v>100067.73815414854</v>
          </cell>
          <cell r="Q51">
            <v>73294.217882674347</v>
          </cell>
          <cell r="R51">
            <v>5515.4634408469856</v>
          </cell>
          <cell r="S51">
            <v>21258.056830627211</v>
          </cell>
          <cell r="T51">
            <v>9812.4836390746896</v>
          </cell>
          <cell r="AD51">
            <v>1194787.3585731718</v>
          </cell>
          <cell r="AE51">
            <v>812999.24682695454</v>
          </cell>
          <cell r="AF51">
            <v>90343.904891536731</v>
          </cell>
          <cell r="AG51">
            <v>291444.20685468049</v>
          </cell>
          <cell r="AH51">
            <v>97235.164631140142</v>
          </cell>
        </row>
        <row r="52">
          <cell r="B52">
            <v>18525368.831780456</v>
          </cell>
          <cell r="C52">
            <v>13781053.732363747</v>
          </cell>
          <cell r="D52">
            <v>1290066.1035352317</v>
          </cell>
          <cell r="E52">
            <v>3454248.9958814788</v>
          </cell>
          <cell r="F52">
            <v>295817.75582637533</v>
          </cell>
          <cell r="P52">
            <v>97701.602764598661</v>
          </cell>
          <cell r="Q52">
            <v>71176.014985865055</v>
          </cell>
          <cell r="R52">
            <v>5303.6696447184613</v>
          </cell>
          <cell r="S52">
            <v>21221.918134015144</v>
          </cell>
          <cell r="T52">
            <v>9524.9778684498015</v>
          </cell>
          <cell r="AD52">
            <v>1258321.7963873507</v>
          </cell>
          <cell r="AE52">
            <v>842917.61911018647</v>
          </cell>
          <cell r="AF52">
            <v>96884.803605683992</v>
          </cell>
          <cell r="AG52">
            <v>318519.37367148028</v>
          </cell>
          <cell r="AH52">
            <v>105091.76593333627</v>
          </cell>
        </row>
        <row r="53">
          <cell r="B53">
            <v>19112060.59902199</v>
          </cell>
          <cell r="C53">
            <v>15207392.793663394</v>
          </cell>
          <cell r="D53">
            <v>1048694.7355637897</v>
          </cell>
          <cell r="E53">
            <v>2855973.0697948067</v>
          </cell>
          <cell r="F53">
            <v>364210.82097343332</v>
          </cell>
          <cell r="P53">
            <v>97687.58955423825</v>
          </cell>
          <cell r="Q53">
            <v>71012.310151397571</v>
          </cell>
          <cell r="R53">
            <v>5077.7333178534554</v>
          </cell>
          <cell r="S53">
            <v>21597.546084987214</v>
          </cell>
          <cell r="T53">
            <v>9515.4528905813513</v>
          </cell>
          <cell r="AD53">
            <v>1232573.4920838405</v>
          </cell>
          <cell r="AE53">
            <v>845193.49668178393</v>
          </cell>
          <cell r="AF53">
            <v>80104.355621179522</v>
          </cell>
          <cell r="AG53">
            <v>307275.63978087704</v>
          </cell>
          <cell r="AH53">
            <v>109442.56504297641</v>
          </cell>
        </row>
        <row r="54">
          <cell r="B54">
            <v>16703865.669661356</v>
          </cell>
          <cell r="C54">
            <v>12754440.336045489</v>
          </cell>
          <cell r="D54">
            <v>992065.219843345</v>
          </cell>
          <cell r="E54">
            <v>2957360.1137725227</v>
          </cell>
          <cell r="F54">
            <v>471944.3818173749</v>
          </cell>
          <cell r="P54">
            <v>95837.355230495203</v>
          </cell>
          <cell r="Q54">
            <v>69130.483932385541</v>
          </cell>
          <cell r="R54">
            <v>4971.100918178533</v>
          </cell>
          <cell r="S54">
            <v>21735.770379931131</v>
          </cell>
          <cell r="T54">
            <v>9216.6676698170977</v>
          </cell>
          <cell r="AD54">
            <v>1453274.2752771014</v>
          </cell>
          <cell r="AE54">
            <v>972141.55988338776</v>
          </cell>
          <cell r="AF54">
            <v>97406.896435354298</v>
          </cell>
          <cell r="AG54">
            <v>383725.81895835925</v>
          </cell>
          <cell r="AH54">
            <v>91877.033353578692</v>
          </cell>
        </row>
        <row r="56">
          <cell r="B56">
            <v>70972967.674702287</v>
          </cell>
          <cell r="C56">
            <v>55196321.615228944</v>
          </cell>
          <cell r="D56">
            <v>3878662.9477150072</v>
          </cell>
          <cell r="E56">
            <v>11897983.111758336</v>
          </cell>
          <cell r="F56">
            <v>1552982.2454444368</v>
          </cell>
          <cell r="P56">
            <v>100211.15334834234</v>
          </cell>
          <cell r="Q56">
            <v>72486.729443800752</v>
          </cell>
          <cell r="R56">
            <v>4752.2983774089098</v>
          </cell>
          <cell r="S56">
            <v>22972.12552713267</v>
          </cell>
          <cell r="T56">
            <v>9010.8076900127562</v>
          </cell>
          <cell r="AD56">
            <v>5646832.8114800612</v>
          </cell>
          <cell r="AE56">
            <v>3886404.3242599973</v>
          </cell>
          <cell r="AF56">
            <v>317942.52966292377</v>
          </cell>
          <cell r="AG56">
            <v>1442485.9575571399</v>
          </cell>
          <cell r="AH56">
            <v>357576.23119383713</v>
          </cell>
        </row>
        <row r="57">
          <cell r="B57">
            <v>18464675.793443806</v>
          </cell>
          <cell r="C57">
            <v>14721175.035863701</v>
          </cell>
          <cell r="D57">
            <v>1024208.1329662694</v>
          </cell>
          <cell r="E57">
            <v>2719292.6246138345</v>
          </cell>
          <cell r="F57">
            <v>338195.34401033085</v>
          </cell>
          <cell r="P57">
            <v>100028.24955194909</v>
          </cell>
          <cell r="Q57">
            <v>72773.660435622252</v>
          </cell>
          <cell r="R57">
            <v>4825.4476612759017</v>
          </cell>
          <cell r="S57">
            <v>22429.141455050936</v>
          </cell>
          <cell r="T57">
            <v>8997.3109792754512</v>
          </cell>
          <cell r="AD57">
            <v>1314708.6604077783</v>
          </cell>
          <cell r="AE57">
            <v>898842.08626818028</v>
          </cell>
          <cell r="AF57">
            <v>94611.318507659627</v>
          </cell>
          <cell r="AG57">
            <v>321255.2556319384</v>
          </cell>
          <cell r="AH57">
            <v>81908.375234715393</v>
          </cell>
        </row>
        <row r="58">
          <cell r="B58">
            <v>18139989.417641457</v>
          </cell>
          <cell r="C58">
            <v>13967392.20120143</v>
          </cell>
          <cell r="D58">
            <v>1029622.5464429496</v>
          </cell>
          <cell r="E58">
            <v>3142974.6699970779</v>
          </cell>
          <cell r="F58">
            <v>444066.8031276</v>
          </cell>
          <cell r="P58">
            <v>100051.02320113857</v>
          </cell>
          <cell r="Q58">
            <v>72366.756377894155</v>
          </cell>
          <cell r="R58">
            <v>4659.9676498551835</v>
          </cell>
          <cell r="S58">
            <v>23024.299173389223</v>
          </cell>
          <cell r="T58">
            <v>8720.036402132253</v>
          </cell>
          <cell r="AD58">
            <v>1484394.4645482919</v>
          </cell>
          <cell r="AE58">
            <v>1030078.3398780341</v>
          </cell>
          <cell r="AF58">
            <v>71504.831183747505</v>
          </cell>
          <cell r="AG58">
            <v>382811.29348651017</v>
          </cell>
          <cell r="AH58">
            <v>94220.18717351972</v>
          </cell>
        </row>
        <row r="59">
          <cell r="B59">
            <v>18788423.871039663</v>
          </cell>
          <cell r="C59">
            <v>15078358.576884991</v>
          </cell>
          <cell r="D59">
            <v>872399.18360111117</v>
          </cell>
          <cell r="E59">
            <v>2837666.1105535617</v>
          </cell>
          <cell r="F59">
            <v>333298.77975545148</v>
          </cell>
          <cell r="P59">
            <v>100895.66612540711</v>
          </cell>
          <cell r="Q59">
            <v>72448.530812601181</v>
          </cell>
          <cell r="R59">
            <v>5094.5096332041794</v>
          </cell>
          <cell r="S59">
            <v>23352.625679601751</v>
          </cell>
          <cell r="T59">
            <v>9034.9169166132488</v>
          </cell>
          <cell r="AD59">
            <v>1283137.4350543877</v>
          </cell>
          <cell r="AE59">
            <v>875072.15129318752</v>
          </cell>
          <cell r="AF59">
            <v>74724.693731951644</v>
          </cell>
          <cell r="AG59">
            <v>333340.5900292485</v>
          </cell>
          <cell r="AH59">
            <v>87523.958471097678</v>
          </cell>
        </row>
        <row r="60">
          <cell r="B60">
            <v>15579878.592577362</v>
          </cell>
          <cell r="C60">
            <v>11429395.801278822</v>
          </cell>
          <cell r="D60">
            <v>952433.08470467711</v>
          </cell>
          <cell r="E60">
            <v>3198049.7065938641</v>
          </cell>
          <cell r="F60">
            <v>437421.31855105452</v>
          </cell>
          <cell r="P60">
            <v>99869.674514874569</v>
          </cell>
          <cell r="Q60">
            <v>72357.970149085435</v>
          </cell>
          <cell r="R60">
            <v>4429.2685653003773</v>
          </cell>
          <cell r="S60">
            <v>23082.435800488762</v>
          </cell>
          <cell r="T60">
            <v>9290.9664620300682</v>
          </cell>
          <cell r="AD60">
            <v>1564592.2514696033</v>
          </cell>
          <cell r="AE60">
            <v>1082411.7468205953</v>
          </cell>
          <cell r="AF60">
            <v>77101.686239565024</v>
          </cell>
          <cell r="AG60">
            <v>405078.81840944302</v>
          </cell>
          <cell r="AH60">
            <v>93923.710314504351</v>
          </cell>
        </row>
        <row r="62">
          <cell r="B62">
            <v>79664960.420493349</v>
          </cell>
          <cell r="C62">
            <v>61167394.690419912</v>
          </cell>
          <cell r="D62">
            <v>3843698.0816887468</v>
          </cell>
          <cell r="E62">
            <v>14653867.648384688</v>
          </cell>
          <cell r="F62">
            <v>2143514.6615851838</v>
          </cell>
          <cell r="P62">
            <v>100024.16062002178</v>
          </cell>
          <cell r="Q62">
            <v>71296.84273076203</v>
          </cell>
          <cell r="R62">
            <v>4324.2938283942458</v>
          </cell>
          <cell r="S62">
            <v>24403.024060865508</v>
          </cell>
          <cell r="T62">
            <v>9556.9779141190193</v>
          </cell>
          <cell r="AD62">
            <v>7104816.4208131842</v>
          </cell>
          <cell r="AE62">
            <v>4620234.1311060041</v>
          </cell>
          <cell r="AF62">
            <v>299475.13060926483</v>
          </cell>
          <cell r="AG62">
            <v>2185107.1590979155</v>
          </cell>
          <cell r="AH62">
            <v>391254.80917565594</v>
          </cell>
        </row>
        <row r="63">
          <cell r="B63">
            <v>17171067.433488712</v>
          </cell>
          <cell r="C63">
            <v>13122089.319448214</v>
          </cell>
          <cell r="D63">
            <v>816997.10005967203</v>
          </cell>
          <cell r="E63">
            <v>3231981.013980825</v>
          </cell>
          <cell r="F63">
            <v>488512.12855781766</v>
          </cell>
          <cell r="P63">
            <v>97808.86524940966</v>
          </cell>
          <cell r="Q63">
            <v>70179.995247597966</v>
          </cell>
          <cell r="R63">
            <v>4398.706612199805</v>
          </cell>
          <cell r="S63">
            <v>23230.163389611887</v>
          </cell>
          <cell r="T63">
            <v>9183.1912510705188</v>
          </cell>
          <cell r="AD63">
            <v>1524955.00838853</v>
          </cell>
          <cell r="AE63">
            <v>1052645.423783029</v>
          </cell>
          <cell r="AF63">
            <v>65610.450922420263</v>
          </cell>
          <cell r="AG63">
            <v>406699.13368308078</v>
          </cell>
          <cell r="AH63">
            <v>86832.470185759274</v>
          </cell>
        </row>
        <row r="64">
          <cell r="B64">
            <v>18701236.849673681</v>
          </cell>
          <cell r="C64">
            <v>14293104.570315773</v>
          </cell>
          <cell r="D64">
            <v>978354.02732145728</v>
          </cell>
          <cell r="E64">
            <v>3429778.2520364514</v>
          </cell>
          <cell r="F64">
            <v>522121.76300259551</v>
          </cell>
          <cell r="P64">
            <v>99934.140000898842</v>
          </cell>
          <cell r="Q64">
            <v>71134.443182965304</v>
          </cell>
          <cell r="R64">
            <v>4356.918899383907</v>
          </cell>
          <cell r="S64">
            <v>24442.777918549629</v>
          </cell>
          <cell r="T64">
            <v>9547.7639437380185</v>
          </cell>
          <cell r="AD64">
            <v>1727054.6691484272</v>
          </cell>
          <cell r="AE64">
            <v>1137383.3803975629</v>
          </cell>
          <cell r="AF64">
            <v>72512.670359458876</v>
          </cell>
          <cell r="AG64">
            <v>517158.61839140556</v>
          </cell>
          <cell r="AH64">
            <v>93744.334812545698</v>
          </cell>
        </row>
        <row r="65">
          <cell r="B65">
            <v>20672359.729057811</v>
          </cell>
          <cell r="C65">
            <v>15862487.452136444</v>
          </cell>
          <cell r="D65">
            <v>999388.63890886866</v>
          </cell>
          <cell r="E65">
            <v>3810483.6380124972</v>
          </cell>
          <cell r="F65">
            <v>582009.12921899324</v>
          </cell>
          <cell r="P65">
            <v>100497.44307259977</v>
          </cell>
          <cell r="Q65">
            <v>71347.846512514196</v>
          </cell>
          <cell r="R65">
            <v>4249.7386944590635</v>
          </cell>
          <cell r="S65">
            <v>24899.857865626505</v>
          </cell>
          <cell r="T65">
            <v>9760.6790796833757</v>
          </cell>
          <cell r="AD65">
            <v>1680991.3507691706</v>
          </cell>
          <cell r="AE65">
            <v>1061178.6939109261</v>
          </cell>
          <cell r="AF65">
            <v>76123.801343359926</v>
          </cell>
          <cell r="AG65">
            <v>543688.85551488458</v>
          </cell>
          <cell r="AH65">
            <v>94166.184319202148</v>
          </cell>
        </row>
        <row r="66">
          <cell r="B66">
            <v>23120296.408273146</v>
          </cell>
          <cell r="C66">
            <v>17889713.348519482</v>
          </cell>
          <cell r="D66">
            <v>1048958.3153987487</v>
          </cell>
          <cell r="E66">
            <v>4181624.7443549144</v>
          </cell>
          <cell r="F66">
            <v>550871.64080577716</v>
          </cell>
          <cell r="P66">
            <v>101856.19415717889</v>
          </cell>
          <cell r="Q66">
            <v>72525.085979970681</v>
          </cell>
          <cell r="R66">
            <v>4291.8111075342085</v>
          </cell>
          <cell r="S66">
            <v>25039.297069674016</v>
          </cell>
          <cell r="T66">
            <v>9736.2773819841677</v>
          </cell>
          <cell r="AD66">
            <v>2171815.3925070562</v>
          </cell>
          <cell r="AE66">
            <v>1369026.6330144857</v>
          </cell>
          <cell r="AF66">
            <v>85228.207984025765</v>
          </cell>
          <cell r="AG66">
            <v>717560.55150854471</v>
          </cell>
          <cell r="AH66">
            <v>116511.81985814883</v>
          </cell>
        </row>
        <row r="68">
          <cell r="B68">
            <v>105466793.3422648</v>
          </cell>
          <cell r="C68">
            <v>82547039.055940732</v>
          </cell>
          <cell r="D68">
            <v>5026932.5899253143</v>
          </cell>
          <cell r="E68">
            <v>17892821.696398757</v>
          </cell>
          <cell r="F68">
            <v>2800058.5433046985</v>
          </cell>
          <cell r="P68">
            <v>102884.67687021989</v>
          </cell>
          <cell r="Q68">
            <v>73070.316885348351</v>
          </cell>
          <cell r="R68">
            <v>4301.2841399193703</v>
          </cell>
          <cell r="S68">
            <v>25513.075844952156</v>
          </cell>
          <cell r="T68">
            <v>9903.3571455394012</v>
          </cell>
          <cell r="AD68">
            <v>8689916.1299128477</v>
          </cell>
          <cell r="AE68">
            <v>5422264.200656374</v>
          </cell>
          <cell r="AF68">
            <v>349483.19605375157</v>
          </cell>
          <cell r="AG68">
            <v>2918168.7332027224</v>
          </cell>
          <cell r="AH68">
            <v>563805.7818814757</v>
          </cell>
        </row>
        <row r="69">
          <cell r="B69">
            <v>24059122.588816375</v>
          </cell>
          <cell r="C69">
            <v>18802088.729293972</v>
          </cell>
          <cell r="D69">
            <v>1080427.0648607111</v>
          </cell>
          <cell r="E69">
            <v>4176606.7946616886</v>
          </cell>
          <cell r="F69">
            <v>567452.87719403103</v>
          </cell>
          <cell r="P69">
            <v>102125.69929533944</v>
          </cell>
          <cell r="Q69">
            <v>72931.226461458515</v>
          </cell>
          <cell r="R69">
            <v>4240.3093742437977</v>
          </cell>
          <cell r="S69">
            <v>24954.163459637126</v>
          </cell>
          <cell r="T69">
            <v>9697.3322724562313</v>
          </cell>
          <cell r="AD69">
            <v>1932688.1365970289</v>
          </cell>
          <cell r="AE69">
            <v>1264296.0955888776</v>
          </cell>
          <cell r="AF69">
            <v>73032.051421511671</v>
          </cell>
          <cell r="AG69">
            <v>595359.98958663957</v>
          </cell>
          <cell r="AH69">
            <v>130225.26105545294</v>
          </cell>
        </row>
        <row r="70">
          <cell r="B70">
            <v>25651019.18969721</v>
          </cell>
          <cell r="C70">
            <v>19949016.141780902</v>
          </cell>
          <cell r="D70">
            <v>1175396.6038619678</v>
          </cell>
          <cell r="E70">
            <v>4526606.4440543381</v>
          </cell>
          <cell r="F70">
            <v>647917.69518014463</v>
          </cell>
          <cell r="P70">
            <v>102235.32956772565</v>
          </cell>
          <cell r="Q70">
            <v>72551.98408385893</v>
          </cell>
          <cell r="R70">
            <v>4250.0620858045586</v>
          </cell>
          <cell r="S70">
            <v>25433.283398062162</v>
          </cell>
          <cell r="T70">
            <v>9786.5477293628301</v>
          </cell>
          <cell r="AD70">
            <v>2055287.5733620985</v>
          </cell>
          <cell r="AE70">
            <v>1282122.6705366808</v>
          </cell>
          <cell r="AF70">
            <v>81416.13092470121</v>
          </cell>
          <cell r="AG70">
            <v>691748.77190071647</v>
          </cell>
          <cell r="AH70">
            <v>133702.27552563354</v>
          </cell>
        </row>
        <row r="71">
          <cell r="B71">
            <v>26917328.854806826</v>
          </cell>
          <cell r="C71">
            <v>21012298.70213782</v>
          </cell>
          <cell r="D71">
            <v>1315503.8790423144</v>
          </cell>
          <cell r="E71">
            <v>4589526.2736266935</v>
          </cell>
          <cell r="F71">
            <v>704869.66058647935</v>
          </cell>
          <cell r="P71">
            <v>101682.77942333691</v>
          </cell>
          <cell r="Q71">
            <v>71608.808290768764</v>
          </cell>
          <cell r="R71">
            <v>4335.4883337292304</v>
          </cell>
          <cell r="S71">
            <v>25738.482798838908</v>
          </cell>
          <cell r="T71">
            <v>9968.5775171289788</v>
          </cell>
          <cell r="AD71">
            <v>2112010.5896232156</v>
          </cell>
          <cell r="AE71">
            <v>1267506.4720925628</v>
          </cell>
          <cell r="AF71">
            <v>90152.081772921651</v>
          </cell>
          <cell r="AG71">
            <v>754352.0357577313</v>
          </cell>
          <cell r="AH71">
            <v>137659.8628811923</v>
          </cell>
        </row>
        <row r="72">
          <cell r="B72">
            <v>28839322.708944395</v>
          </cell>
          <cell r="C72">
            <v>22783635.482728038</v>
          </cell>
          <cell r="D72">
            <v>1455605.0421603208</v>
          </cell>
          <cell r="E72">
            <v>4600082.1840560343</v>
          </cell>
          <cell r="F72">
            <v>879818.31034404354</v>
          </cell>
          <cell r="P72">
            <v>105494.89919447753</v>
          </cell>
          <cell r="Q72">
            <v>75189.248705307211</v>
          </cell>
          <cell r="R72">
            <v>4379.2767658998955</v>
          </cell>
          <cell r="S72">
            <v>25926.373723270433</v>
          </cell>
          <cell r="T72">
            <v>10160.971063209568</v>
          </cell>
          <cell r="AD72">
            <v>2589929.830330505</v>
          </cell>
          <cell r="AE72">
            <v>1608338.9624382528</v>
          </cell>
          <cell r="AF72">
            <v>104882.93193461705</v>
          </cell>
          <cell r="AG72">
            <v>876707.93595763529</v>
          </cell>
          <cell r="AH72">
            <v>162218.38241919698</v>
          </cell>
        </row>
        <row r="74">
          <cell r="B74">
            <v>138476147.77725258</v>
          </cell>
          <cell r="C74">
            <v>111908085.796763</v>
          </cell>
          <cell r="D74">
            <v>6166115.0985325584</v>
          </cell>
          <cell r="E74">
            <v>20401946.881957017</v>
          </cell>
          <cell r="F74">
            <v>3993157.3689785274</v>
          </cell>
          <cell r="P74">
            <v>108142.23418151829</v>
          </cell>
          <cell r="Q74">
            <v>77462.424792303747</v>
          </cell>
          <cell r="R74">
            <v>4518.3290873315673</v>
          </cell>
          <cell r="S74">
            <v>26161.48030188297</v>
          </cell>
          <cell r="T74">
            <v>11100.522599988699</v>
          </cell>
          <cell r="AD74">
            <v>10349132.897018503</v>
          </cell>
          <cell r="AE74">
            <v>6681779.3000653097</v>
          </cell>
          <cell r="AF74">
            <v>406175.77009463473</v>
          </cell>
          <cell r="AG74">
            <v>3261177.8268585582</v>
          </cell>
          <cell r="AH74">
            <v>667784.6127670306</v>
          </cell>
        </row>
        <row r="75">
          <cell r="B75">
            <v>29324216.448967963</v>
          </cell>
          <cell r="C75">
            <v>23378288.368827239</v>
          </cell>
          <cell r="D75">
            <v>1354586.0522343945</v>
          </cell>
          <cell r="E75">
            <v>4591342.0279063275</v>
          </cell>
          <cell r="F75">
            <v>858438.72540268325</v>
          </cell>
          <cell r="P75">
            <v>105683.32762199614</v>
          </cell>
          <cell r="Q75">
            <v>75520.081399610557</v>
          </cell>
          <cell r="R75">
            <v>4426.135027295024</v>
          </cell>
          <cell r="S75">
            <v>25737.111195090562</v>
          </cell>
          <cell r="T75">
            <v>10344.884639453661</v>
          </cell>
          <cell r="AD75">
            <v>2335907.0853889976</v>
          </cell>
          <cell r="AE75">
            <v>1512160.2924844453</v>
          </cell>
          <cell r="AF75">
            <v>93975.107013416884</v>
          </cell>
          <cell r="AG75">
            <v>729771.6858911356</v>
          </cell>
          <cell r="AH75">
            <v>146742.74873640557</v>
          </cell>
        </row>
        <row r="76">
          <cell r="B76">
            <v>33389718.677309401</v>
          </cell>
          <cell r="C76">
            <v>26901396.426009506</v>
          </cell>
          <cell r="D76">
            <v>1448865.2414699085</v>
          </cell>
          <cell r="E76">
            <v>5039457.009829985</v>
          </cell>
          <cell r="F76">
            <v>921705.65946486115</v>
          </cell>
          <cell r="P76">
            <v>107102.37696375583</v>
          </cell>
          <cell r="Q76">
            <v>76592.466555485022</v>
          </cell>
          <cell r="R76">
            <v>4456.23274548063</v>
          </cell>
          <cell r="S76">
            <v>26053.677662790175</v>
          </cell>
          <cell r="T76">
            <v>10818.68035594064</v>
          </cell>
          <cell r="AD76">
            <v>2417811.292039155</v>
          </cell>
          <cell r="AE76">
            <v>1559339.6936099599</v>
          </cell>
          <cell r="AF76">
            <v>95422.323661423507</v>
          </cell>
          <cell r="AG76">
            <v>763049.27476777148</v>
          </cell>
          <cell r="AH76">
            <v>156457.11870275563</v>
          </cell>
        </row>
        <row r="77">
          <cell r="B77">
            <v>36515564.095542818</v>
          </cell>
          <cell r="C77">
            <v>29631888.16324947</v>
          </cell>
          <cell r="D77">
            <v>1583175.0493541691</v>
          </cell>
          <cell r="E77">
            <v>5300500.8829391785</v>
          </cell>
          <cell r="F77">
            <v>1105125.0856983685</v>
          </cell>
          <cell r="P77">
            <v>108584.04800142974</v>
          </cell>
          <cell r="Q77">
            <v>77771.990540439496</v>
          </cell>
          <cell r="R77">
            <v>4555.1611124302999</v>
          </cell>
          <cell r="S77">
            <v>26256.896348559938</v>
          </cell>
          <cell r="T77">
            <v>11619.262702280248</v>
          </cell>
          <cell r="AD77">
            <v>2509823.0814931253</v>
          </cell>
          <cell r="AE77">
            <v>1603001.2050310387</v>
          </cell>
          <cell r="AF77">
            <v>99057.914192923738</v>
          </cell>
          <cell r="AG77">
            <v>807763.96226916288</v>
          </cell>
          <cell r="AH77">
            <v>170334.86513169005</v>
          </cell>
        </row>
        <row r="78">
          <cell r="B78">
            <v>39246648.555432387</v>
          </cell>
          <cell r="C78">
            <v>31996512.83867678</v>
          </cell>
          <cell r="D78">
            <v>1779488.7554740862</v>
          </cell>
          <cell r="E78">
            <v>5470646.9612815259</v>
          </cell>
          <cell r="F78">
            <v>1107887.8984126144</v>
          </cell>
          <cell r="P78">
            <v>111199.18413889143</v>
          </cell>
          <cell r="Q78">
            <v>79965.160673679886</v>
          </cell>
          <cell r="R78">
            <v>4635.7874641203161</v>
          </cell>
          <cell r="S78">
            <v>26598.236001091216</v>
          </cell>
          <cell r="T78">
            <v>11619.262702280248</v>
          </cell>
          <cell r="AD78">
            <v>3085591.438097226</v>
          </cell>
          <cell r="AE78">
            <v>2007278.1089398668</v>
          </cell>
          <cell r="AF78">
            <v>117720.42522687056</v>
          </cell>
          <cell r="AG78">
            <v>960592.90393048851</v>
          </cell>
          <cell r="AH78">
            <v>194249.88019617935</v>
          </cell>
        </row>
        <row r="80">
          <cell r="B80">
            <v>199387964.2429902</v>
          </cell>
          <cell r="C80">
            <v>168578489.93613386</v>
          </cell>
          <cell r="D80">
            <v>7736488.2923632758</v>
          </cell>
          <cell r="E80">
            <v>23072986.014493059</v>
          </cell>
          <cell r="F80">
            <v>5001824.3104248876</v>
          </cell>
          <cell r="P80">
            <v>114227.49608063958</v>
          </cell>
          <cell r="Q80">
            <v>82698.789847148466</v>
          </cell>
          <cell r="R80">
            <v>4701.6341218991101</v>
          </cell>
          <cell r="S80">
            <v>26827.07211159201</v>
          </cell>
          <cell r="T80">
            <v>12373.459098390289</v>
          </cell>
          <cell r="AD80">
            <v>12969867.545406446</v>
          </cell>
          <cell r="AE80">
            <v>8781518.7202576883</v>
          </cell>
          <cell r="AF80">
            <v>477750.90374433657</v>
          </cell>
          <cell r="AG80">
            <v>3710597.9214044213</v>
          </cell>
          <cell r="AH80">
            <v>756515.72656104725</v>
          </cell>
        </row>
        <row r="81">
          <cell r="B81">
            <v>39581068.617376134</v>
          </cell>
          <cell r="C81">
            <v>32566050.767205227</v>
          </cell>
          <cell r="D81">
            <v>1759914.3791638713</v>
          </cell>
          <cell r="E81">
            <v>5255103.4710070342</v>
          </cell>
          <cell r="F81">
            <v>1097584.5409573771</v>
          </cell>
          <cell r="P81">
            <v>111325.78515604028</v>
          </cell>
          <cell r="Q81">
            <v>80069.115382555683</v>
          </cell>
          <cell r="R81">
            <v>4626.5158891920755</v>
          </cell>
          <cell r="S81">
            <v>26630.153884292529</v>
          </cell>
          <cell r="T81">
            <v>11776.122748761032</v>
          </cell>
          <cell r="AD81">
            <v>2924492.8416697956</v>
          </cell>
          <cell r="AE81">
            <v>1971749.2864116309</v>
          </cell>
          <cell r="AF81">
            <v>112128.70502859421</v>
          </cell>
          <cell r="AG81">
            <v>840614.85022957053</v>
          </cell>
          <cell r="AH81">
            <v>169580.14541126456</v>
          </cell>
        </row>
        <row r="82">
          <cell r="B82">
            <v>45421231.177464887</v>
          </cell>
          <cell r="C82">
            <v>38059943.531632751</v>
          </cell>
          <cell r="D82">
            <v>1826087.159820433</v>
          </cell>
          <cell r="E82">
            <v>5535200.4860117082</v>
          </cell>
          <cell r="F82">
            <v>1181659.516794712</v>
          </cell>
          <cell r="P82">
            <v>113679.58061379466</v>
          </cell>
          <cell r="Q82">
            <v>82327.06443634376</v>
          </cell>
          <cell r="R82">
            <v>4647.7978622823584</v>
          </cell>
          <cell r="S82">
            <v>26704.718315168546</v>
          </cell>
          <cell r="T82">
            <v>12184.75420814304</v>
          </cell>
          <cell r="AD82">
            <v>3102603.0852444191</v>
          </cell>
          <cell r="AE82">
            <v>2090448.5934536112</v>
          </cell>
          <cell r="AF82">
            <v>116647.49184124656</v>
          </cell>
          <cell r="AG82">
            <v>895506.99994956143</v>
          </cell>
          <cell r="AH82">
            <v>184808.44246919613</v>
          </cell>
        </row>
        <row r="83">
          <cell r="B83">
            <v>54587726.798799619</v>
          </cell>
          <cell r="C83">
            <v>46646266.792369097</v>
          </cell>
          <cell r="D83">
            <v>1977835.002801511</v>
          </cell>
          <cell r="E83">
            <v>5963625.0036290139</v>
          </cell>
          <cell r="F83">
            <v>1357963.116700483</v>
          </cell>
          <cell r="P83">
            <v>115190.63346899051</v>
          </cell>
          <cell r="Q83">
            <v>83743.089944648877</v>
          </cell>
          <cell r="R83">
            <v>4716.1204908579084</v>
          </cell>
          <cell r="S83">
            <v>26731.423033483712</v>
          </cell>
          <cell r="T83">
            <v>12725.757294984591</v>
          </cell>
          <cell r="AD83">
            <v>3170593.7253740784</v>
          </cell>
          <cell r="AE83">
            <v>2151698.7372418023</v>
          </cell>
          <cell r="AF83">
            <v>118910.45318296675</v>
          </cell>
          <cell r="AG83">
            <v>899984.53494930919</v>
          </cell>
          <cell r="AH83">
            <v>195065.31102623654</v>
          </cell>
        </row>
        <row r="84">
          <cell r="B84">
            <v>59797937.649349533</v>
          </cell>
          <cell r="C84">
            <v>51306228.844926775</v>
          </cell>
          <cell r="D84">
            <v>2172651.75057746</v>
          </cell>
          <cell r="E84">
            <v>6319057.0538453041</v>
          </cell>
          <cell r="F84">
            <v>1364617.1359723152</v>
          </cell>
          <cell r="P84">
            <v>116713.98508373288</v>
          </cell>
          <cell r="Q84">
            <v>84655.889625045544</v>
          </cell>
          <cell r="R84">
            <v>4816.1022452640964</v>
          </cell>
          <cell r="S84">
            <v>27241.993213423248</v>
          </cell>
          <cell r="T84">
            <v>12807.202141672491</v>
          </cell>
          <cell r="AD84">
            <v>3772177.8931181515</v>
          </cell>
          <cell r="AE84">
            <v>2567622.1031506425</v>
          </cell>
          <cell r="AF84">
            <v>130064.25369152905</v>
          </cell>
          <cell r="AG84">
            <v>1074491.5362759803</v>
          </cell>
          <cell r="AH84">
            <v>207061.82765435011</v>
          </cell>
        </row>
        <row r="86">
          <cell r="B86">
            <v>256887463.06446508</v>
          </cell>
          <cell r="C86">
            <v>219053365.00780123</v>
          </cell>
          <cell r="D86">
            <v>10081795.563546263</v>
          </cell>
          <cell r="E86">
            <v>27752302.493117578</v>
          </cell>
          <cell r="F86">
            <v>6069951.8398699053</v>
          </cell>
          <cell r="P86">
            <v>116468.56004897307</v>
          </cell>
          <cell r="Q86">
            <v>84628.538048983901</v>
          </cell>
          <cell r="R86">
            <v>4880.4645562913865</v>
          </cell>
          <cell r="S86">
            <v>26959.557443697802</v>
          </cell>
          <cell r="T86">
            <v>12315.61400158268</v>
          </cell>
          <cell r="AD86">
            <v>15018887.296741594</v>
          </cell>
          <cell r="AE86">
            <v>10734185.474350374</v>
          </cell>
          <cell r="AF86">
            <v>558301.20703055989</v>
          </cell>
          <cell r="AG86">
            <v>3726400.6153606577</v>
          </cell>
          <cell r="AH86">
            <v>777164.50716319657</v>
          </cell>
        </row>
        <row r="87">
          <cell r="B87">
            <v>63835742.853002571</v>
          </cell>
          <cell r="C87">
            <v>55292722.82617759</v>
          </cell>
          <cell r="D87">
            <v>2301055.469036588</v>
          </cell>
          <cell r="E87">
            <v>6241964.5577883916</v>
          </cell>
          <cell r="F87">
            <v>1456182.9457960576</v>
          </cell>
          <cell r="P87">
            <v>115628.91492559868</v>
          </cell>
          <cell r="Q87">
            <v>83826.261906720101</v>
          </cell>
          <cell r="R87">
            <v>4811.2861430188323</v>
          </cell>
          <cell r="S87">
            <v>26991.366875859756</v>
          </cell>
          <cell r="T87">
            <v>12739.323970321628</v>
          </cell>
          <cell r="AD87">
            <v>3599244.4342370401</v>
          </cell>
          <cell r="AE87">
            <v>2504201.8372028214</v>
          </cell>
          <cell r="AF87">
            <v>127462.96861769847</v>
          </cell>
          <cell r="AG87">
            <v>967579.62841652019</v>
          </cell>
          <cell r="AH87">
            <v>203210.47765997922</v>
          </cell>
        </row>
        <row r="88">
          <cell r="B88">
            <v>65007151.913793281</v>
          </cell>
          <cell r="C88">
            <v>55093669.024003349</v>
          </cell>
          <cell r="D88">
            <v>2339483.0953694987</v>
          </cell>
          <cell r="E88">
            <v>7573999.7944204342</v>
          </cell>
          <cell r="F88">
            <v>1547631.23479205</v>
          </cell>
          <cell r="P88">
            <v>115639.52233689679</v>
          </cell>
          <cell r="Q88">
            <v>83876.557663864121</v>
          </cell>
          <cell r="R88">
            <v>4795.8900273611725</v>
          </cell>
          <cell r="S88">
            <v>26967.074645671481</v>
          </cell>
          <cell r="T88">
            <v>12303.639090536628</v>
          </cell>
          <cell r="AD88">
            <v>3768676.9610561621</v>
          </cell>
          <cell r="AE88">
            <v>2669479.1584582077</v>
          </cell>
          <cell r="AF88">
            <v>135875.52454646656</v>
          </cell>
          <cell r="AG88">
            <v>963322.27805148752</v>
          </cell>
          <cell r="AH88">
            <v>203312.0828988092</v>
          </cell>
        </row>
        <row r="89">
          <cell r="B89">
            <v>61533976.66814363</v>
          </cell>
          <cell r="C89">
            <v>52063517.227683164</v>
          </cell>
          <cell r="D89">
            <v>2625835.8262427254</v>
          </cell>
          <cell r="E89">
            <v>6844623.6142177461</v>
          </cell>
          <cell r="F89">
            <v>1522714.371911898</v>
          </cell>
          <cell r="P89">
            <v>116165.25427183948</v>
          </cell>
          <cell r="Q89">
            <v>84522.407157875874</v>
          </cell>
          <cell r="R89">
            <v>4894.205772922076</v>
          </cell>
          <cell r="S89">
            <v>26748.641341041541</v>
          </cell>
          <cell r="T89">
            <v>12103.089773360882</v>
          </cell>
          <cell r="AD89">
            <v>3611397.9080155916</v>
          </cell>
          <cell r="AE89">
            <v>2624364.960680264</v>
          </cell>
          <cell r="AF89">
            <v>138538.68482757732</v>
          </cell>
          <cell r="AG89">
            <v>848494.26250775019</v>
          </cell>
          <cell r="AH89">
            <v>177349.12991263127</v>
          </cell>
        </row>
        <row r="90">
          <cell r="B90">
            <v>66510591.629525587</v>
          </cell>
          <cell r="C90">
            <v>56603455.929937132</v>
          </cell>
          <cell r="D90">
            <v>2815421.1728974502</v>
          </cell>
          <cell r="E90">
            <v>7091714.5266910065</v>
          </cell>
          <cell r="F90">
            <v>1543423.2873698999</v>
          </cell>
          <cell r="P90">
            <v>118440.54866155738</v>
          </cell>
          <cell r="Q90">
            <v>86288.925467475477</v>
          </cell>
          <cell r="R90">
            <v>5020.4762818634654</v>
          </cell>
          <cell r="S90">
            <v>27131.146912218435</v>
          </cell>
          <cell r="T90">
            <v>12116.403172111581</v>
          </cell>
          <cell r="AD90">
            <v>4039567.9934327975</v>
          </cell>
          <cell r="AE90">
            <v>2936139.5180090796</v>
          </cell>
          <cell r="AF90">
            <v>156424.02903881756</v>
          </cell>
          <cell r="AG90">
            <v>947004.44638490002</v>
          </cell>
          <cell r="AH90">
            <v>193292.81669177682</v>
          </cell>
        </row>
        <row r="92">
          <cell r="B92">
            <v>290535737.40247291</v>
          </cell>
          <cell r="C92">
            <v>246545510.92607278</v>
          </cell>
          <cell r="D92">
            <v>13402288.958447414</v>
          </cell>
          <cell r="E92">
            <v>30587937.517952725</v>
          </cell>
          <cell r="F92">
            <v>6688711.0465442995</v>
          </cell>
          <cell r="P92">
            <v>120503.76260082537</v>
          </cell>
          <cell r="Q92">
            <v>88031.473853182833</v>
          </cell>
          <cell r="R92">
            <v>5070.2891523584412</v>
          </cell>
          <cell r="S92">
            <v>27401.999595284098</v>
          </cell>
          <cell r="T92">
            <v>11707.55316054582</v>
          </cell>
          <cell r="AD92">
            <v>17139340.90823241</v>
          </cell>
          <cell r="AE92">
            <v>12805535.376223242</v>
          </cell>
          <cell r="AF92">
            <v>636653.27222417411</v>
          </cell>
          <cell r="AG92">
            <v>3697152.2597849923</v>
          </cell>
          <cell r="AH92">
            <v>770595.37867749715</v>
          </cell>
        </row>
        <row r="93">
          <cell r="B93">
            <v>69227555.763457432</v>
          </cell>
          <cell r="C93">
            <v>59478911.491177939</v>
          </cell>
          <cell r="D93">
            <v>2973929.3849315764</v>
          </cell>
          <cell r="E93">
            <v>6774714.8873479189</v>
          </cell>
          <cell r="F93">
            <v>1590497.6976346818</v>
          </cell>
          <cell r="P93">
            <v>118174.50850666199</v>
          </cell>
          <cell r="Q93">
            <v>85814.336377404368</v>
          </cell>
          <cell r="R93">
            <v>5098.7957118605354</v>
          </cell>
          <cell r="S93">
            <v>27261.376417397081</v>
          </cell>
          <cell r="T93">
            <v>11689.905780453253</v>
          </cell>
          <cell r="AD93">
            <v>3929783.1687613213</v>
          </cell>
          <cell r="AE93">
            <v>2932028.9226838672</v>
          </cell>
          <cell r="AF93">
            <v>146397.24877742934</v>
          </cell>
          <cell r="AG93">
            <v>851356.99730002519</v>
          </cell>
          <cell r="AH93">
            <v>182062.50404198459</v>
          </cell>
        </row>
        <row r="94">
          <cell r="B94">
            <v>72234568.665435642</v>
          </cell>
          <cell r="C94">
            <v>61298966.182807982</v>
          </cell>
          <cell r="D94">
            <v>3309983.4054288445</v>
          </cell>
          <cell r="E94">
            <v>7625619.0771988174</v>
          </cell>
          <cell r="F94">
            <v>1660797.6958701347</v>
          </cell>
          <cell r="P94">
            <v>120713.06037654853</v>
          </cell>
          <cell r="Q94">
            <v>88131.323459594278</v>
          </cell>
          <cell r="R94">
            <v>5072.281974158861</v>
          </cell>
          <cell r="S94">
            <v>27509.454942795397</v>
          </cell>
          <cell r="T94">
            <v>11634.963223285122</v>
          </cell>
          <cell r="AD94">
            <v>4276996.5201082909</v>
          </cell>
          <cell r="AE94">
            <v>3222299.7860295698</v>
          </cell>
          <cell r="AF94">
            <v>154727.25223286505</v>
          </cell>
          <cell r="AG94">
            <v>899969.48184585653</v>
          </cell>
          <cell r="AH94">
            <v>185376.04161554872</v>
          </cell>
        </row>
        <row r="95">
          <cell r="B95">
            <v>70959993.088574722</v>
          </cell>
          <cell r="C95">
            <v>59447737.404087178</v>
          </cell>
          <cell r="D95">
            <v>3554922.1774305794</v>
          </cell>
          <cell r="E95">
            <v>7957333.5070569664</v>
          </cell>
          <cell r="F95">
            <v>1717763.0568384803</v>
          </cell>
          <cell r="P95">
            <v>121031.10063984024</v>
          </cell>
          <cell r="Q95">
            <v>88563.166944546276</v>
          </cell>
          <cell r="R95">
            <v>5071.2675177640294</v>
          </cell>
          <cell r="S95">
            <v>27396.666177529936</v>
          </cell>
          <cell r="T95">
            <v>11728.042929071404</v>
          </cell>
          <cell r="AD95">
            <v>4194994.9555148222</v>
          </cell>
          <cell r="AE95">
            <v>3138842.221571404</v>
          </cell>
          <cell r="AF95">
            <v>156723.23378666901</v>
          </cell>
          <cell r="AG95">
            <v>899429.50015674892</v>
          </cell>
          <cell r="AH95">
            <v>189213.32567699056</v>
          </cell>
        </row>
        <row r="96">
          <cell r="B96">
            <v>78113619.885005087</v>
          </cell>
          <cell r="C96">
            <v>66319895.847999655</v>
          </cell>
          <cell r="D96">
            <v>3563453.9906564127</v>
          </cell>
          <cell r="E96">
            <v>8230270.0463490207</v>
          </cell>
          <cell r="F96">
            <v>1719652.5962010028</v>
          </cell>
          <cell r="P96">
            <v>122096.38088025071</v>
          </cell>
          <cell r="Q96">
            <v>89617.068631186383</v>
          </cell>
          <cell r="R96">
            <v>5038.81140565034</v>
          </cell>
          <cell r="S96">
            <v>27440.500843413985</v>
          </cell>
          <cell r="T96">
            <v>11777.300709373503</v>
          </cell>
          <cell r="AD96">
            <v>4737566.2638479732</v>
          </cell>
          <cell r="AE96">
            <v>3512364.4459384009</v>
          </cell>
          <cell r="AF96">
            <v>178805.53742721069</v>
          </cell>
          <cell r="AG96">
            <v>1046396.2804823617</v>
          </cell>
          <cell r="AH96">
            <v>213943.50734297323</v>
          </cell>
        </row>
        <row r="98">
          <cell r="B98">
            <v>316409685.48342639</v>
          </cell>
          <cell r="C98">
            <v>263757426.03598803</v>
          </cell>
          <cell r="D98">
            <v>15490858.165173812</v>
          </cell>
          <cell r="E98">
            <v>37161401.282264516</v>
          </cell>
          <cell r="F98">
            <v>7743528.2101911195</v>
          </cell>
          <cell r="P98">
            <v>125144.38312349722</v>
          </cell>
          <cell r="Q98">
            <v>92161.845908988369</v>
          </cell>
          <cell r="R98">
            <v>5237.2071961626443</v>
          </cell>
          <cell r="S98">
            <v>27745.330018346187</v>
          </cell>
          <cell r="T98">
            <v>11740.315951778372</v>
          </cell>
          <cell r="AD98">
            <v>20292469.022646863</v>
          </cell>
          <cell r="AE98">
            <v>15535581.401222024</v>
          </cell>
          <cell r="AF98">
            <v>741282.98122704949</v>
          </cell>
          <cell r="AG98">
            <v>4015604.6401977893</v>
          </cell>
          <cell r="AH98">
            <v>824044.33989979932</v>
          </cell>
        </row>
        <row r="99">
          <cell r="B99">
            <v>77819454.979868442</v>
          </cell>
          <cell r="C99">
            <v>65862288.566648453</v>
          </cell>
          <cell r="D99">
            <v>3576282.4250227758</v>
          </cell>
          <cell r="E99">
            <v>8380883.9881972075</v>
          </cell>
          <cell r="F99">
            <v>1868402.5457723895</v>
          </cell>
          <cell r="P99">
            <v>122449.48682511334</v>
          </cell>
          <cell r="Q99">
            <v>90065.153974342305</v>
          </cell>
          <cell r="R99">
            <v>5045.3618604776857</v>
          </cell>
          <cell r="S99">
            <v>27338.970990293354</v>
          </cell>
          <cell r="T99">
            <v>11812.632611501622</v>
          </cell>
          <cell r="AD99">
            <v>4602370.8477870077</v>
          </cell>
          <cell r="AE99">
            <v>3504988.4806019305</v>
          </cell>
          <cell r="AF99">
            <v>168810.30788502962</v>
          </cell>
          <cell r="AG99">
            <v>928572.05930004769</v>
          </cell>
          <cell r="AH99">
            <v>205000.66873603695</v>
          </cell>
        </row>
        <row r="100">
          <cell r="B100">
            <v>80610489.224610627</v>
          </cell>
          <cell r="C100">
            <v>67660329.044517964</v>
          </cell>
          <cell r="D100">
            <v>3884557.9700597394</v>
          </cell>
          <cell r="E100">
            <v>9065602.2100329194</v>
          </cell>
          <cell r="F100">
            <v>1928565.1077462605</v>
          </cell>
          <cell r="P100">
            <v>123725.68726160459</v>
          </cell>
          <cell r="Q100">
            <v>91082.890214252388</v>
          </cell>
          <cell r="R100">
            <v>5145.260025315144</v>
          </cell>
          <cell r="S100">
            <v>27497.537022037057</v>
          </cell>
          <cell r="T100">
            <v>11993.365890457597</v>
          </cell>
          <cell r="AD100">
            <v>4969769.1130917333</v>
          </cell>
          <cell r="AE100">
            <v>3748585.1800037641</v>
          </cell>
          <cell r="AF100">
            <v>188240.37432259653</v>
          </cell>
          <cell r="AG100">
            <v>1032943.5587653731</v>
          </cell>
          <cell r="AH100">
            <v>219063.71461132908</v>
          </cell>
        </row>
        <row r="101">
          <cell r="B101">
            <v>77679377.946232095</v>
          </cell>
          <cell r="C101">
            <v>64148757.967107482</v>
          </cell>
          <cell r="D101">
            <v>3872127.3845555484</v>
          </cell>
          <cell r="E101">
            <v>9658492.5945690721</v>
          </cell>
          <cell r="F101">
            <v>1927407.9686816125</v>
          </cell>
          <cell r="P101">
            <v>126636.16601106027</v>
          </cell>
          <cell r="Q101">
            <v>93469.261937865798</v>
          </cell>
          <cell r="R101">
            <v>5344.8961142973712</v>
          </cell>
          <cell r="S101">
            <v>27822.007958897095</v>
          </cell>
          <cell r="T101">
            <v>11384.102903222352</v>
          </cell>
          <cell r="AD101">
            <v>5028634.3004348101</v>
          </cell>
          <cell r="AE101">
            <v>3922519.5323559386</v>
          </cell>
          <cell r="AF101">
            <v>180390.75071334426</v>
          </cell>
          <cell r="AG101">
            <v>925724.01736552734</v>
          </cell>
          <cell r="AH101">
            <v>182414.35515685374</v>
          </cell>
        </row>
        <row r="102">
          <cell r="B102">
            <v>80300363.332715183</v>
          </cell>
          <cell r="C102">
            <v>66086050.457714126</v>
          </cell>
          <cell r="D102">
            <v>4157890.3855357482</v>
          </cell>
          <cell r="E102">
            <v>10056422.489465317</v>
          </cell>
          <cell r="F102">
            <v>2019152.5879908574</v>
          </cell>
          <cell r="P102">
            <v>127766.19239621062</v>
          </cell>
          <cell r="Q102">
            <v>94030.077509493</v>
          </cell>
          <cell r="R102">
            <v>5413.3107845603772</v>
          </cell>
          <cell r="S102">
            <v>28322.804102157243</v>
          </cell>
          <cell r="T102">
            <v>11771.162401931913</v>
          </cell>
          <cell r="AD102">
            <v>5691694.76133331</v>
          </cell>
          <cell r="AE102">
            <v>4359488.20826039</v>
          </cell>
          <cell r="AF102">
            <v>203841.548306079</v>
          </cell>
          <cell r="AG102">
            <v>1128365.0047668414</v>
          </cell>
          <cell r="AH102">
            <v>217565.60139557946</v>
          </cell>
        </row>
        <row r="104">
          <cell r="B104">
            <v>360302318.89921379</v>
          </cell>
          <cell r="C104">
            <v>296871809.68389761</v>
          </cell>
          <cell r="D104">
            <v>18415862.923689947</v>
          </cell>
          <cell r="E104">
            <v>45014646.291626185</v>
          </cell>
          <cell r="F104">
            <v>9583269.7619692702</v>
          </cell>
          <cell r="P104">
            <v>130523.83355700708</v>
          </cell>
          <cell r="Q104">
            <v>96132.56802435698</v>
          </cell>
          <cell r="R104">
            <v>5376.0736660917246</v>
          </cell>
          <cell r="S104">
            <v>29015.191866558383</v>
          </cell>
          <cell r="T104">
            <v>12619.615102947915</v>
          </cell>
          <cell r="AD104">
            <v>25304046.973175801</v>
          </cell>
          <cell r="AE104">
            <v>19801838.466528289</v>
          </cell>
          <cell r="AF104">
            <v>833955.88266374648</v>
          </cell>
          <cell r="AG104">
            <v>4668252.6239837669</v>
          </cell>
          <cell r="AH104">
            <v>922974.53020429378</v>
          </cell>
        </row>
        <row r="105">
          <cell r="B105">
            <v>83698953.228916928</v>
          </cell>
          <cell r="C105">
            <v>69119400.173723206</v>
          </cell>
          <cell r="D105">
            <v>4262669.2232512487</v>
          </cell>
          <cell r="E105">
            <v>10316883.831942469</v>
          </cell>
          <cell r="F105">
            <v>2153022.4045746513</v>
          </cell>
          <cell r="P105">
            <v>128410.54170871442</v>
          </cell>
          <cell r="Q105">
            <v>94396.794811780026</v>
          </cell>
          <cell r="R105">
            <v>5472.8572031905405</v>
          </cell>
          <cell r="S105">
            <v>28540.889693743855</v>
          </cell>
          <cell r="T105">
            <v>11897.113839632584</v>
          </cell>
          <cell r="AD105">
            <v>5616615.2980656549</v>
          </cell>
          <cell r="AE105">
            <v>4351205.1806646949</v>
          </cell>
          <cell r="AF105">
            <v>200233.5529010614</v>
          </cell>
          <cell r="AG105">
            <v>1065176.5644998983</v>
          </cell>
          <cell r="AH105">
            <v>212518.079443202</v>
          </cell>
        </row>
        <row r="106">
          <cell r="B106">
            <v>88624110.413220286</v>
          </cell>
          <cell r="C106">
            <v>72699785.102722079</v>
          </cell>
          <cell r="D106">
            <v>4653129.7241010629</v>
          </cell>
          <cell r="E106">
            <v>11271195.586397147</v>
          </cell>
          <cell r="F106">
            <v>2409877.977440407</v>
          </cell>
          <cell r="P106">
            <v>130008.3952298607</v>
          </cell>
          <cell r="Q106">
            <v>96143.135515797956</v>
          </cell>
          <cell r="R106">
            <v>5155.9787711258086</v>
          </cell>
          <cell r="S106">
            <v>28709.280942936944</v>
          </cell>
          <cell r="T106">
            <v>12640.683454609622</v>
          </cell>
          <cell r="AD106">
            <v>6124280.5360930534</v>
          </cell>
          <cell r="AE106">
            <v>4760653.5881652432</v>
          </cell>
          <cell r="AF106">
            <v>205780.0223164208</v>
          </cell>
          <cell r="AG106">
            <v>1157846.9256113896</v>
          </cell>
          <cell r="AH106">
            <v>232643.54156647323</v>
          </cell>
        </row>
        <row r="107">
          <cell r="B107">
            <v>92790059.089421585</v>
          </cell>
          <cell r="C107">
            <v>76422014.099981442</v>
          </cell>
          <cell r="D107">
            <v>4793654.2417689152</v>
          </cell>
          <cell r="E107">
            <v>11574390.74767123</v>
          </cell>
          <cell r="F107">
            <v>2462172.3295508642</v>
          </cell>
          <cell r="P107">
            <v>130709.27745822794</v>
          </cell>
          <cell r="Q107">
            <v>96306.578846174816</v>
          </cell>
          <cell r="R107">
            <v>5383.3574349324572</v>
          </cell>
          <cell r="S107">
            <v>29019.341177120663</v>
          </cell>
          <cell r="T107">
            <v>12884.648645283589</v>
          </cell>
          <cell r="AD107">
            <v>6079178.1424169932</v>
          </cell>
          <cell r="AE107">
            <v>4776363.7450061888</v>
          </cell>
          <cell r="AF107">
            <v>196375.87529656038</v>
          </cell>
          <cell r="AG107">
            <v>1106438.5221142438</v>
          </cell>
          <cell r="AH107">
            <v>226408.69465249174</v>
          </cell>
        </row>
        <row r="108">
          <cell r="B108">
            <v>95189196.167654961</v>
          </cell>
          <cell r="C108">
            <v>78630610.307470903</v>
          </cell>
          <cell r="D108">
            <v>4706409.7345687207</v>
          </cell>
          <cell r="E108">
            <v>11852176.12561534</v>
          </cell>
          <cell r="F108">
            <v>2558197.0504033477</v>
          </cell>
          <cell r="P108">
            <v>132967.11983122528</v>
          </cell>
          <cell r="Q108">
            <v>97683.762923675109</v>
          </cell>
          <cell r="R108">
            <v>5492.1012551180929</v>
          </cell>
          <cell r="S108">
            <v>29791.255652432072</v>
          </cell>
          <cell r="T108">
            <v>13056.014472265862</v>
          </cell>
          <cell r="AD108">
            <v>7483972.9966001008</v>
          </cell>
          <cell r="AE108">
            <v>5913615.9526921622</v>
          </cell>
          <cell r="AF108">
            <v>231566.43214970399</v>
          </cell>
          <cell r="AG108">
            <v>1338790.6117582349</v>
          </cell>
          <cell r="AH108">
            <v>251404.21454212684</v>
          </cell>
        </row>
        <row r="110">
          <cell r="B110">
            <v>437264957.85767239</v>
          </cell>
          <cell r="C110">
            <v>361764523.10712999</v>
          </cell>
          <cell r="D110">
            <v>21774561.567712884</v>
          </cell>
          <cell r="E110">
            <v>53725873.182829477</v>
          </cell>
          <cell r="F110">
            <v>11557724.344657892</v>
          </cell>
          <cell r="P110">
            <v>136376.51535369811</v>
          </cell>
          <cell r="Q110">
            <v>100900.39758601898</v>
          </cell>
          <cell r="R110">
            <v>5807.3379198445227</v>
          </cell>
          <cell r="S110">
            <v>29668.779847834623</v>
          </cell>
          <cell r="T110">
            <v>13438.24028727209</v>
          </cell>
          <cell r="AD110">
            <v>30519316.204738978</v>
          </cell>
          <cell r="AE110">
            <v>24340539.854589272</v>
          </cell>
          <cell r="AF110">
            <v>925163.4434821402</v>
          </cell>
          <cell r="AG110">
            <v>5253612.9066675641</v>
          </cell>
          <cell r="AH110">
            <v>1058153.995178662</v>
          </cell>
        </row>
        <row r="111">
          <cell r="B111">
            <v>96872337.377824172</v>
          </cell>
          <cell r="C111">
            <v>80211085.574651062</v>
          </cell>
          <cell r="D111">
            <v>4767593.0611181138</v>
          </cell>
          <cell r="E111">
            <v>11893658.742054993</v>
          </cell>
          <cell r="F111">
            <v>2645431.5698221019</v>
          </cell>
          <cell r="P111">
            <v>134463.56367354121</v>
          </cell>
          <cell r="Q111">
            <v>99256.471506746282</v>
          </cell>
          <cell r="R111">
            <v>5716.7281964524227</v>
          </cell>
          <cell r="S111">
            <v>29490.363970342507</v>
          </cell>
          <cell r="T111">
            <v>12968.539175301681</v>
          </cell>
          <cell r="AD111">
            <v>6974618.0971519602</v>
          </cell>
          <cell r="AE111">
            <v>5545197.6788394405</v>
          </cell>
          <cell r="AF111">
            <v>220358.61683365831</v>
          </cell>
          <cell r="AG111">
            <v>1209061.8014788621</v>
          </cell>
          <cell r="AH111">
            <v>242303.38197570184</v>
          </cell>
        </row>
        <row r="112">
          <cell r="B112">
            <v>108007681.79083519</v>
          </cell>
          <cell r="C112">
            <v>89347128.221603811</v>
          </cell>
          <cell r="D112">
            <v>5428858.2186951963</v>
          </cell>
          <cell r="E112">
            <v>13231695.350536181</v>
          </cell>
          <cell r="F112">
            <v>2890133.9900306463</v>
          </cell>
          <cell r="P112">
            <v>134889.80552688267</v>
          </cell>
          <cell r="Q112">
            <v>99395.430566855735</v>
          </cell>
          <cell r="R112">
            <v>5771.0371143187213</v>
          </cell>
          <cell r="S112">
            <v>29723.337845708214</v>
          </cell>
          <cell r="T112">
            <v>13234.394228395366</v>
          </cell>
          <cell r="AD112">
            <v>7718442.4864872359</v>
          </cell>
          <cell r="AE112">
            <v>6108035.2432416435</v>
          </cell>
          <cell r="AF112">
            <v>234615.81934279599</v>
          </cell>
          <cell r="AG112">
            <v>1375791.423902797</v>
          </cell>
          <cell r="AH112">
            <v>276250.08579049766</v>
          </cell>
        </row>
        <row r="113">
          <cell r="B113">
            <v>112416730.42073604</v>
          </cell>
          <cell r="C113">
            <v>92983556.340223089</v>
          </cell>
          <cell r="D113">
            <v>5719845.0192172593</v>
          </cell>
          <cell r="E113">
            <v>13713329.061295697</v>
          </cell>
          <cell r="F113">
            <v>2910942.9547588672</v>
          </cell>
          <cell r="P113">
            <v>136614.37525473427</v>
          </cell>
          <cell r="Q113">
            <v>101144.7901448324</v>
          </cell>
          <cell r="R113">
            <v>5784.8876033930856</v>
          </cell>
          <cell r="S113">
            <v>29684.697506508794</v>
          </cell>
          <cell r="T113">
            <v>13542.755613916979</v>
          </cell>
          <cell r="AD113">
            <v>7801300.908018834</v>
          </cell>
          <cell r="AE113">
            <v>6263790.141944306</v>
          </cell>
          <cell r="AF113">
            <v>231471.96736360254</v>
          </cell>
          <cell r="AG113">
            <v>1306038.7987109253</v>
          </cell>
          <cell r="AH113">
            <v>261802.20630365462</v>
          </cell>
        </row>
        <row r="114">
          <cell r="B114">
            <v>119968208.26827699</v>
          </cell>
          <cell r="C114">
            <v>99222752.970652059</v>
          </cell>
          <cell r="D114">
            <v>5858265.2686823169</v>
          </cell>
          <cell r="E114">
            <v>14887190.028942607</v>
          </cell>
          <cell r="F114">
            <v>3111215.830046277</v>
          </cell>
          <cell r="P114">
            <v>139538.31695963431</v>
          </cell>
          <cell r="Q114">
            <v>103804.89812564148</v>
          </cell>
          <cell r="R114">
            <v>5956.6987652138605</v>
          </cell>
          <cell r="S114">
            <v>29776.720068778974</v>
          </cell>
          <cell r="T114">
            <v>14007.272131474332</v>
          </cell>
          <cell r="AD114">
            <v>8024954.7130809482</v>
          </cell>
          <cell r="AE114">
            <v>6423516.7905638861</v>
          </cell>
          <cell r="AF114">
            <v>238717.03994208333</v>
          </cell>
          <cell r="AG114">
            <v>1362720.8825749797</v>
          </cell>
          <cell r="AH114">
            <v>277798.32110880787</v>
          </cell>
        </row>
        <row r="116">
          <cell r="B116">
            <v>539244507.15491748</v>
          </cell>
          <cell r="C116">
            <v>451560948.27206856</v>
          </cell>
          <cell r="D116">
            <v>27452535.088878408</v>
          </cell>
          <cell r="E116">
            <v>60231023.79397054</v>
          </cell>
          <cell r="F116">
            <v>13576026.12129003</v>
          </cell>
          <cell r="P116">
            <v>141253.29865094082</v>
          </cell>
          <cell r="Q116">
            <v>105103.79926149575</v>
          </cell>
          <cell r="R116">
            <v>6245.1271445560142</v>
          </cell>
          <cell r="S116">
            <v>29904.372244889066</v>
          </cell>
          <cell r="T116">
            <v>15981.373001896454</v>
          </cell>
          <cell r="AD116">
            <v>32279954.336005609</v>
          </cell>
          <cell r="AE116">
            <v>25896479.655935995</v>
          </cell>
          <cell r="AF116">
            <v>1061134.2101607518</v>
          </cell>
          <cell r="AG116">
            <v>5322340.4699088633</v>
          </cell>
          <cell r="AH116">
            <v>1299580.8398100475</v>
          </cell>
        </row>
        <row r="117">
          <cell r="B117">
            <v>120772513.4982103</v>
          </cell>
          <cell r="C117">
            <v>100105835.47209086</v>
          </cell>
          <cell r="D117">
            <v>6157622.6239119824</v>
          </cell>
          <cell r="E117">
            <v>14509055.402207466</v>
          </cell>
          <cell r="F117">
            <v>3293221.9561039843</v>
          </cell>
          <cell r="P117">
            <v>139830.27606558462</v>
          </cell>
          <cell r="Q117">
            <v>104002.1274320802</v>
          </cell>
          <cell r="R117">
            <v>6131.8257089111485</v>
          </cell>
          <cell r="S117">
            <v>29696.322924593271</v>
          </cell>
          <cell r="T117">
            <v>14690.827011490279</v>
          </cell>
          <cell r="AD117">
            <v>7383913.2759837089</v>
          </cell>
          <cell r="AE117">
            <v>5927621.2943323534</v>
          </cell>
          <cell r="AF117">
            <v>215943.43433160856</v>
          </cell>
          <cell r="AG117">
            <v>1240348.5473197466</v>
          </cell>
          <cell r="AH117">
            <v>291577.11783580476</v>
          </cell>
        </row>
        <row r="118">
          <cell r="B118">
            <v>134285800.20198008</v>
          </cell>
          <cell r="C118">
            <v>111057413.87273759</v>
          </cell>
          <cell r="D118">
            <v>6702572.2261281926</v>
          </cell>
          <cell r="E118">
            <v>16525814.103114303</v>
          </cell>
          <cell r="F118">
            <v>3348877.4071621415</v>
          </cell>
          <cell r="P118">
            <v>139905.67363084227</v>
          </cell>
          <cell r="Q118">
            <v>104012.52764482341</v>
          </cell>
          <cell r="R118">
            <v>6196.8230614256063</v>
          </cell>
          <cell r="S118">
            <v>29696.322924593271</v>
          </cell>
          <cell r="T118">
            <v>16068.826585168068</v>
          </cell>
          <cell r="AD118">
            <v>7878190.40775654</v>
          </cell>
          <cell r="AE118">
            <v>6196735.3010950433</v>
          </cell>
          <cell r="AF118">
            <v>263364.61251082981</v>
          </cell>
          <cell r="AG118">
            <v>1418090.4941506663</v>
          </cell>
          <cell r="AH118">
            <v>349076.12547302549</v>
          </cell>
        </row>
        <row r="119">
          <cell r="B119">
            <v>139583751.03011435</v>
          </cell>
          <cell r="C119">
            <v>117209994.60128723</v>
          </cell>
          <cell r="D119">
            <v>7165049.7097310377</v>
          </cell>
          <cell r="E119">
            <v>15208706.719096093</v>
          </cell>
          <cell r="F119">
            <v>3385045.2831594925</v>
          </cell>
          <cell r="P119">
            <v>142011.48260294739</v>
          </cell>
          <cell r="Q119">
            <v>105635.12307608266</v>
          </cell>
          <cell r="R119">
            <v>6291.014771959276</v>
          </cell>
          <cell r="S119">
            <v>30085.34475490544</v>
          </cell>
          <cell r="T119">
            <v>16276.114448116734</v>
          </cell>
          <cell r="AD119">
            <v>8270810.998018261</v>
          </cell>
          <cell r="AE119">
            <v>6695572.4928331943</v>
          </cell>
          <cell r="AF119">
            <v>284776.15550796024</v>
          </cell>
          <cell r="AG119">
            <v>1290462.3496771064</v>
          </cell>
          <cell r="AH119">
            <v>306663.37622805289</v>
          </cell>
        </row>
        <row r="120">
          <cell r="B120">
            <v>144602442.42461276</v>
          </cell>
          <cell r="C120">
            <v>123187704.32595287</v>
          </cell>
          <cell r="D120">
            <v>7427290.5291071935</v>
          </cell>
          <cell r="E120">
            <v>13987447.569552675</v>
          </cell>
          <cell r="F120">
            <v>3548881.4748644121</v>
          </cell>
          <cell r="P120">
            <v>143265.76230438903</v>
          </cell>
          <cell r="Q120">
            <v>106765.41889299673</v>
          </cell>
          <cell r="R120">
            <v>6360.845035928025</v>
          </cell>
          <cell r="S120">
            <v>30139.498375464271</v>
          </cell>
          <cell r="T120">
            <v>16889.723962810735</v>
          </cell>
          <cell r="AD120">
            <v>8747039.6542470995</v>
          </cell>
          <cell r="AE120">
            <v>7076550.5676754024</v>
          </cell>
          <cell r="AF120">
            <v>297050.0078103533</v>
          </cell>
          <cell r="AG120">
            <v>1373439.0787613443</v>
          </cell>
          <cell r="AH120">
            <v>352264.22027316439</v>
          </cell>
        </row>
        <row r="122">
          <cell r="B122">
            <v>625079407.75584221</v>
          </cell>
          <cell r="C122">
            <v>543018217.9957819</v>
          </cell>
          <cell r="D122">
            <v>30026244.640170701</v>
          </cell>
          <cell r="E122">
            <v>52034945.119889669</v>
          </cell>
          <cell r="F122">
            <v>16607685.359334713</v>
          </cell>
          <cell r="P122">
            <v>145145.73290025606</v>
          </cell>
          <cell r="Q122">
            <v>107701.51066842859</v>
          </cell>
          <cell r="R122">
            <v>6747.6703636284929</v>
          </cell>
          <cell r="S122">
            <v>30696.551868198989</v>
          </cell>
          <cell r="T122">
            <v>16536.357689573189</v>
          </cell>
          <cell r="AD122">
            <v>33788796.064704821</v>
          </cell>
          <cell r="AE122">
            <v>26972878.192722656</v>
          </cell>
          <cell r="AF122">
            <v>1407592.3714114912</v>
          </cell>
          <cell r="AG122">
            <v>5408325.5005706698</v>
          </cell>
          <cell r="AH122">
            <v>1599818.8677387529</v>
          </cell>
        </row>
        <row r="123">
          <cell r="B123">
            <v>142576121.28300324</v>
          </cell>
          <cell r="C123">
            <v>121721770.64447403</v>
          </cell>
          <cell r="D123">
            <v>7184418.1288053887</v>
          </cell>
          <cell r="E123">
            <v>13669932.509723829</v>
          </cell>
          <cell r="F123">
            <v>3679835.2012869087</v>
          </cell>
          <cell r="P123">
            <v>143080.19081918997</v>
          </cell>
          <cell r="Q123">
            <v>106381.06338498194</v>
          </cell>
          <cell r="R123">
            <v>6369.7502189783245</v>
          </cell>
          <cell r="S123">
            <v>30329.377215229695</v>
          </cell>
          <cell r="T123">
            <v>17067.066064420247</v>
          </cell>
          <cell r="AD123">
            <v>8068688.1171736252</v>
          </cell>
          <cell r="AE123">
            <v>6596760.4391870108</v>
          </cell>
          <cell r="AF123">
            <v>287336.47255495476</v>
          </cell>
          <cell r="AG123">
            <v>1184591.2054316595</v>
          </cell>
          <cell r="AH123">
            <v>352792.61660357413</v>
          </cell>
        </row>
        <row r="124">
          <cell r="B124">
            <v>153802890.63024661</v>
          </cell>
          <cell r="C124">
            <v>132591524.76302555</v>
          </cell>
          <cell r="D124">
            <v>7526396.4317365261</v>
          </cell>
          <cell r="E124">
            <v>13684969.435484527</v>
          </cell>
          <cell r="F124">
            <v>3916816.5882497858</v>
          </cell>
          <cell r="P124">
            <v>144523.23569481488</v>
          </cell>
          <cell r="Q124">
            <v>107498.06455052424</v>
          </cell>
          <cell r="R124">
            <v>6401.5989700732152</v>
          </cell>
          <cell r="S124">
            <v>30623.572174217425</v>
          </cell>
          <cell r="T124">
            <v>16949.303308575749</v>
          </cell>
          <cell r="AD124">
            <v>8601032.0502241403</v>
          </cell>
          <cell r="AE124">
            <v>6896253.3631261019</v>
          </cell>
          <cell r="AF124">
            <v>350435.56192802283</v>
          </cell>
          <cell r="AG124">
            <v>1354343.1251700162</v>
          </cell>
          <cell r="AH124">
            <v>422363.32059779897</v>
          </cell>
        </row>
        <row r="125">
          <cell r="B125">
            <v>161204549.18153191</v>
          </cell>
          <cell r="C125">
            <v>141196714.72014591</v>
          </cell>
          <cell r="D125">
            <v>7677677.0000144299</v>
          </cell>
          <cell r="E125">
            <v>12330157.46137156</v>
          </cell>
          <cell r="F125">
            <v>4411118.8416869091</v>
          </cell>
          <cell r="P125">
            <v>145084.81554844615</v>
          </cell>
          <cell r="Q125">
            <v>107304.56803433329</v>
          </cell>
          <cell r="R125">
            <v>7064.8046233728001</v>
          </cell>
          <cell r="S125">
            <v>30715.442890740072</v>
          </cell>
          <cell r="T125">
            <v>16486.58732825163</v>
          </cell>
          <cell r="AD125">
            <v>8529843.6846183464</v>
          </cell>
          <cell r="AE125">
            <v>6734881.0344289513</v>
          </cell>
          <cell r="AF125">
            <v>376017.35794876848</v>
          </cell>
          <cell r="AG125">
            <v>1418945.2922406262</v>
          </cell>
          <cell r="AH125">
            <v>404286.17047621321</v>
          </cell>
        </row>
        <row r="126">
          <cell r="B126">
            <v>167495846.66106054</v>
          </cell>
          <cell r="C126">
            <v>147508207.86813644</v>
          </cell>
          <cell r="D126">
            <v>7637753.0796143552</v>
          </cell>
          <cell r="E126">
            <v>12349885.713309756</v>
          </cell>
          <cell r="F126">
            <v>4599914.7281111088</v>
          </cell>
          <cell r="P126">
            <v>147894.68953857329</v>
          </cell>
          <cell r="Q126">
            <v>109622.34670387489</v>
          </cell>
          <cell r="R126">
            <v>7154.5276420896344</v>
          </cell>
          <cell r="S126">
            <v>31117.815192608763</v>
          </cell>
          <cell r="T126">
            <v>15642.474057045145</v>
          </cell>
          <cell r="AD126">
            <v>8589232.2126887087</v>
          </cell>
          <cell r="AE126">
            <v>6744983.3559805956</v>
          </cell>
          <cell r="AF126">
            <v>393802.97897974518</v>
          </cell>
          <cell r="AG126">
            <v>1450445.8777283682</v>
          </cell>
          <cell r="AH126">
            <v>420376.76006116654</v>
          </cell>
        </row>
        <row r="129">
          <cell r="B129">
            <v>535840053.53686374</v>
          </cell>
          <cell r="C129">
            <v>454941255.01506424</v>
          </cell>
          <cell r="D129">
            <v>28202247.833060786</v>
          </cell>
          <cell r="E129">
            <v>52696550.688738696</v>
          </cell>
          <cell r="F129">
            <v>17612272.412105825</v>
          </cell>
          <cell r="P129">
            <v>141551.28850762427</v>
          </cell>
          <cell r="Q129">
            <v>103546.21793347003</v>
          </cell>
          <cell r="R129">
            <v>7177.2720694466589</v>
          </cell>
          <cell r="S129">
            <v>30827.798504707571</v>
          </cell>
          <cell r="T129">
            <v>13575.51499280536</v>
          </cell>
          <cell r="AD129">
            <v>30147652.452359688</v>
          </cell>
          <cell r="AE129">
            <v>23945718.870937169</v>
          </cell>
          <cell r="AF129">
            <v>1428029.4022712151</v>
          </cell>
          <cell r="AG129">
            <v>4773904.1791513041</v>
          </cell>
          <cell r="AH129">
            <v>1635350.4156074631</v>
          </cell>
        </row>
        <row r="130">
          <cell r="B130">
            <v>161309272.28844205</v>
          </cell>
          <cell r="C130">
            <v>142256915.6680308</v>
          </cell>
          <cell r="D130">
            <v>7500273.524181297</v>
          </cell>
          <cell r="E130">
            <v>11552083.096229946</v>
          </cell>
          <cell r="F130">
            <v>4280220.6545073865</v>
          </cell>
          <cell r="P130">
            <v>142893.6992662368</v>
          </cell>
          <cell r="Q130">
            <v>104853.77462225634</v>
          </cell>
          <cell r="R130">
            <v>7152.3812837970081</v>
          </cell>
          <cell r="S130">
            <v>30887.543360183459</v>
          </cell>
          <cell r="T130">
            <v>14990.182888866362</v>
          </cell>
          <cell r="AD130">
            <v>6934868.3805869399</v>
          </cell>
          <cell r="AE130">
            <v>5441178.073269546</v>
          </cell>
          <cell r="AF130">
            <v>311576.9169687744</v>
          </cell>
          <cell r="AG130">
            <v>1182113.39034862</v>
          </cell>
          <cell r="AH130">
            <v>420208.60935714206</v>
          </cell>
        </row>
        <row r="131">
          <cell r="B131">
            <v>126727767.41992918</v>
          </cell>
          <cell r="C131">
            <v>107560453.93659809</v>
          </cell>
          <cell r="D131">
            <v>6831999.1531767435</v>
          </cell>
          <cell r="E131">
            <v>12335314.330154337</v>
          </cell>
          <cell r="F131">
            <v>4304617.9122380791</v>
          </cell>
          <cell r="P131">
            <v>141991.01114979445</v>
          </cell>
          <cell r="Q131">
            <v>104098.82744497609</v>
          </cell>
          <cell r="R131">
            <v>7165.2555701078427</v>
          </cell>
          <cell r="S131">
            <v>30726.928134710506</v>
          </cell>
          <cell r="T131">
            <v>13904.893647712437</v>
          </cell>
          <cell r="AD131">
            <v>7813782.6449392047</v>
          </cell>
          <cell r="AE131">
            <v>6153428.2830605293</v>
          </cell>
          <cell r="AF131">
            <v>353764.43152634642</v>
          </cell>
          <cell r="AG131">
            <v>1306589.9303523297</v>
          </cell>
          <cell r="AH131">
            <v>426679.82194124209</v>
          </cell>
        </row>
        <row r="132">
          <cell r="B132">
            <v>123644798.5567017</v>
          </cell>
          <cell r="C132">
            <v>101935042.19571401</v>
          </cell>
          <cell r="D132">
            <v>6922181.541998677</v>
          </cell>
          <cell r="E132">
            <v>14787574.81898902</v>
          </cell>
          <cell r="F132">
            <v>4410941.9746703599</v>
          </cell>
          <cell r="P132">
            <v>141962.41357185185</v>
          </cell>
          <cell r="Q132">
            <v>104046.77803125361</v>
          </cell>
          <cell r="R132">
            <v>7170.271249006918</v>
          </cell>
          <cell r="S132">
            <v>30745.36429159133</v>
          </cell>
          <cell r="T132">
            <v>13313.935667684658</v>
          </cell>
          <cell r="AD132">
            <v>7324874.4986356478</v>
          </cell>
          <cell r="AE132">
            <v>5981747.6339631407</v>
          </cell>
          <cell r="AF132">
            <v>366712.2097202107</v>
          </cell>
          <cell r="AG132">
            <v>976414.65495229594</v>
          </cell>
          <cell r="AH132">
            <v>388022.63007336552</v>
          </cell>
        </row>
        <row r="133">
          <cell r="B133">
            <v>124158215.27179076</v>
          </cell>
          <cell r="C133">
            <v>103188843.21472129</v>
          </cell>
          <cell r="D133">
            <v>6947793.6137040723</v>
          </cell>
          <cell r="E133">
            <v>14021578.443365389</v>
          </cell>
          <cell r="F133">
            <v>4616491.8706899984</v>
          </cell>
          <cell r="P133">
            <v>139358.030042614</v>
          </cell>
          <cell r="Q133">
            <v>101185.49163539414</v>
          </cell>
          <cell r="R133">
            <v>7221.1801748748676</v>
          </cell>
          <cell r="S133">
            <v>30951.358232344988</v>
          </cell>
          <cell r="T133">
            <v>12093.047766957976</v>
          </cell>
          <cell r="AD133">
            <v>8074126.9281978924</v>
          </cell>
          <cell r="AE133">
            <v>6369364.8806439517</v>
          </cell>
          <cell r="AF133">
            <v>395975.84405588353</v>
          </cell>
          <cell r="AG133">
            <v>1308786.2034980576</v>
          </cell>
          <cell r="AH133">
            <v>400439.35423571325</v>
          </cell>
        </row>
        <row r="135">
          <cell r="B135">
            <v>444831826.21933806</v>
          </cell>
          <cell r="C135">
            <v>356436585.98937857</v>
          </cell>
          <cell r="D135">
            <v>25835854.253953286</v>
          </cell>
          <cell r="E135">
            <v>62559385.976006202</v>
          </cell>
          <cell r="F135">
            <v>13986234.936733313</v>
          </cell>
          <cell r="P135">
            <v>133065.33268045462</v>
          </cell>
          <cell r="Q135">
            <v>94683.285624967757</v>
          </cell>
          <cell r="R135">
            <v>7402.7926700623375</v>
          </cell>
          <cell r="S135">
            <v>30979.254385424545</v>
          </cell>
          <cell r="T135">
            <v>11040.807074142753</v>
          </cell>
          <cell r="AD135">
            <v>30131107.673104666</v>
          </cell>
          <cell r="AE135">
            <v>23260215.350230649</v>
          </cell>
          <cell r="AF135">
            <v>1646355.801638281</v>
          </cell>
          <cell r="AG135">
            <v>5224536.5212357342</v>
          </cell>
          <cell r="AH135">
            <v>1393621.3908935022</v>
          </cell>
        </row>
        <row r="136">
          <cell r="B136">
            <v>117821715.55682752</v>
          </cell>
          <cell r="C136">
            <v>96338808.379169315</v>
          </cell>
          <cell r="D136">
            <v>6247268.8416538062</v>
          </cell>
          <cell r="E136">
            <v>15235638.336004388</v>
          </cell>
          <cell r="F136">
            <v>3657994.1795941298</v>
          </cell>
          <cell r="P136">
            <v>137609.92927932937</v>
          </cell>
          <cell r="Q136">
            <v>98939.173721088388</v>
          </cell>
          <cell r="R136">
            <v>7190.1291001229056</v>
          </cell>
          <cell r="S136">
            <v>31480.626458118084</v>
          </cell>
          <cell r="T136">
            <v>12378.443694258185</v>
          </cell>
          <cell r="AD136">
            <v>7187992.4709165497</v>
          </cell>
          <cell r="AE136">
            <v>5604404.158478613</v>
          </cell>
          <cell r="AF136">
            <v>385918.0576168641</v>
          </cell>
          <cell r="AG136">
            <v>1197670.2548210726</v>
          </cell>
          <cell r="AH136">
            <v>400559.48604198394</v>
          </cell>
        </row>
        <row r="137">
          <cell r="B137">
            <v>113051725.12294978</v>
          </cell>
          <cell r="C137">
            <v>90510310.47222957</v>
          </cell>
          <cell r="D137">
            <v>6356596.0463827485</v>
          </cell>
          <cell r="E137">
            <v>16184818.604337461</v>
          </cell>
          <cell r="F137">
            <v>3420224.5579205113</v>
          </cell>
          <cell r="P137">
            <v>137443.77850154281</v>
          </cell>
          <cell r="Q137">
            <v>99334.930415972747</v>
          </cell>
          <cell r="R137">
            <v>7339.6837854054611</v>
          </cell>
          <cell r="S137">
            <v>30769.164300164615</v>
          </cell>
          <cell r="T137">
            <v>11586.223297825662</v>
          </cell>
          <cell r="AD137">
            <v>7475283.3377775159</v>
          </cell>
          <cell r="AE137">
            <v>5771975.842817124</v>
          </cell>
          <cell r="AF137">
            <v>397727.1501799401</v>
          </cell>
          <cell r="AG137">
            <v>1305580.3447804514</v>
          </cell>
          <cell r="AH137">
            <v>367152.82490608247</v>
          </cell>
        </row>
        <row r="138">
          <cell r="B138">
            <v>104492652.26364729</v>
          </cell>
          <cell r="C138">
            <v>82644964.49219282</v>
          </cell>
          <cell r="D138">
            <v>6481820.9884964889</v>
          </cell>
          <cell r="E138">
            <v>15365866.782957986</v>
          </cell>
          <cell r="F138">
            <v>3413726.1312604621</v>
          </cell>
          <cell r="P138">
            <v>128638.42535262731</v>
          </cell>
          <cell r="Q138">
            <v>90315.318734202418</v>
          </cell>
          <cell r="R138">
            <v>7443.1733267796781</v>
          </cell>
          <cell r="S138">
            <v>30879.933291645208</v>
          </cell>
          <cell r="T138">
            <v>10136.786763267672</v>
          </cell>
          <cell r="AD138">
            <v>6949841.3827639241</v>
          </cell>
          <cell r="AE138">
            <v>5385830.6589326588</v>
          </cell>
          <cell r="AF138">
            <v>400869.19466636161</v>
          </cell>
          <cell r="AG138">
            <v>1163141.5291649043</v>
          </cell>
          <cell r="AH138">
            <v>265598.35353706009</v>
          </cell>
        </row>
        <row r="139">
          <cell r="B139">
            <v>109465733.27591348</v>
          </cell>
          <cell r="C139">
            <v>86942502.645786852</v>
          </cell>
          <cell r="D139">
            <v>6750168.3774202438</v>
          </cell>
          <cell r="E139">
            <v>15773062.252706371</v>
          </cell>
          <cell r="F139">
            <v>3494290.0679582092</v>
          </cell>
          <cell r="P139">
            <v>128569.19758831902</v>
          </cell>
          <cell r="Q139">
            <v>90143.719628607432</v>
          </cell>
          <cell r="R139">
            <v>7638.1844679413052</v>
          </cell>
          <cell r="S139">
            <v>30787.293491770273</v>
          </cell>
          <cell r="T139">
            <v>10061.774541219491</v>
          </cell>
          <cell r="AD139">
            <v>8517990.4816466719</v>
          </cell>
          <cell r="AE139">
            <v>6498004.6900022523</v>
          </cell>
          <cell r="AF139">
            <v>461841.39917511516</v>
          </cell>
          <cell r="AG139">
            <v>1558144.3924693055</v>
          </cell>
          <cell r="AH139">
            <v>360310.72640837572</v>
          </cell>
        </row>
        <row r="141">
          <cell r="B141">
            <v>436770234.39692271</v>
          </cell>
          <cell r="C141">
            <v>337975742.57958466</v>
          </cell>
          <cell r="D141">
            <v>25176344.15101007</v>
          </cell>
          <cell r="E141">
            <v>73618147.666327968</v>
          </cell>
          <cell r="F141">
            <v>11832755.473284326</v>
          </cell>
          <cell r="P141">
            <v>126539.15162033678</v>
          </cell>
          <cell r="Q141">
            <v>84673.343475352915</v>
          </cell>
          <cell r="R141">
            <v>7513.3391838872021</v>
          </cell>
          <cell r="S141">
            <v>34352.468961096645</v>
          </cell>
          <cell r="T141">
            <v>9985.9480332613966</v>
          </cell>
          <cell r="AD141">
            <v>34613975.509344414</v>
          </cell>
          <cell r="AE141">
            <v>24087137.480759595</v>
          </cell>
          <cell r="AF141">
            <v>2001641.8060345114</v>
          </cell>
          <cell r="AG141">
            <v>8525196.2225503083</v>
          </cell>
          <cell r="AH141">
            <v>1057387.3111423247</v>
          </cell>
        </row>
        <row r="142">
          <cell r="B142">
            <v>94418532.803840369</v>
          </cell>
          <cell r="C142">
            <v>72413517.888059348</v>
          </cell>
          <cell r="D142">
            <v>5578903.3247989286</v>
          </cell>
          <cell r="E142">
            <v>16426111.590982087</v>
          </cell>
          <cell r="F142">
            <v>3428405.153624882</v>
          </cell>
          <cell r="P142">
            <v>129055.01235688615</v>
          </cell>
          <cell r="Q142">
            <v>86844.459490200403</v>
          </cell>
          <cell r="R142">
            <v>7667.2095689194821</v>
          </cell>
          <cell r="S142">
            <v>34543.343297766252</v>
          </cell>
          <cell r="T142">
            <v>10214.713514246028</v>
          </cell>
          <cell r="AD142">
            <v>8124543.9759761263</v>
          </cell>
          <cell r="AE142">
            <v>5643517.073266956</v>
          </cell>
          <cell r="AF142">
            <v>439857.74857437972</v>
          </cell>
          <cell r="AG142">
            <v>2041169.1541347904</v>
          </cell>
          <cell r="AH142">
            <v>331846.17902211403</v>
          </cell>
        </row>
        <row r="143">
          <cell r="B143">
            <v>104876438.57798713</v>
          </cell>
          <cell r="C143">
            <v>81921412.786761537</v>
          </cell>
          <cell r="D143">
            <v>6170824.9675600957</v>
          </cell>
          <cell r="E143">
            <v>16784200.823665496</v>
          </cell>
          <cell r="F143">
            <v>3457203.7569153309</v>
          </cell>
          <cell r="P143">
            <v>128154.81329870503</v>
          </cell>
          <cell r="Q143">
            <v>86158.388260227817</v>
          </cell>
          <cell r="R143">
            <v>7632.7071258593451</v>
          </cell>
          <cell r="S143">
            <v>34363.717912617867</v>
          </cell>
          <cell r="T143">
            <v>10425.136612639497</v>
          </cell>
          <cell r="AD143">
            <v>8822967.2289904691</v>
          </cell>
          <cell r="AE143">
            <v>6224799.3318134528</v>
          </cell>
          <cell r="AF143">
            <v>495763.6684181834</v>
          </cell>
          <cell r="AG143">
            <v>2102404.2287588343</v>
          </cell>
          <cell r="AH143">
            <v>266107.45095783321</v>
          </cell>
        </row>
        <row r="144">
          <cell r="B144">
            <v>113449442.10186136</v>
          </cell>
          <cell r="C144">
            <v>89236994.948619336</v>
          </cell>
          <cell r="D144">
            <v>6671278.8724292191</v>
          </cell>
          <cell r="E144">
            <v>17541168.280812807</v>
          </cell>
          <cell r="F144">
            <v>2762997.2425267324</v>
          </cell>
          <cell r="P144">
            <v>125583.46185115565</v>
          </cell>
          <cell r="Q144">
            <v>84013.044392548138</v>
          </cell>
          <cell r="R144">
            <v>7419.7545970478686</v>
          </cell>
          <cell r="S144">
            <v>34150.662861559635</v>
          </cell>
          <cell r="T144">
            <v>10313.587650884254</v>
          </cell>
          <cell r="AD144">
            <v>8166753.6668045856</v>
          </cell>
          <cell r="AE144">
            <v>5611656.5976298274</v>
          </cell>
          <cell r="AF144">
            <v>491797.55907083792</v>
          </cell>
          <cell r="AG144">
            <v>2063299.51010392</v>
          </cell>
          <cell r="AH144">
            <v>227814.58876500101</v>
          </cell>
        </row>
        <row r="145">
          <cell r="B145">
            <v>124025820.9132338</v>
          </cell>
          <cell r="C145">
            <v>94403816.956144407</v>
          </cell>
          <cell r="D145">
            <v>6755336.9862218266</v>
          </cell>
          <cell r="E145">
            <v>22866666.970867578</v>
          </cell>
          <cell r="F145">
            <v>2184149.3202173817</v>
          </cell>
          <cell r="P145">
            <v>123363.31897460026</v>
          </cell>
          <cell r="Q145">
            <v>81677.4817584353</v>
          </cell>
          <cell r="R145">
            <v>7333.6854437221127</v>
          </cell>
          <cell r="S145">
            <v>34352.151772442834</v>
          </cell>
          <cell r="T145">
            <v>8990.3543552758038</v>
          </cell>
          <cell r="AD145">
            <v>9499710.6375732347</v>
          </cell>
          <cell r="AE145">
            <v>6607164.4780493593</v>
          </cell>
          <cell r="AF145">
            <v>574222.82997111033</v>
          </cell>
          <cell r="AG145">
            <v>2318323.3295527645</v>
          </cell>
          <cell r="AH145">
            <v>231619.09239737652</v>
          </cell>
        </row>
        <row r="146">
          <cell r="B146">
            <v>505225226.35675216</v>
          </cell>
          <cell r="C146">
            <v>395176791.3262614</v>
          </cell>
          <cell r="D146">
            <v>30504377.11659807</v>
          </cell>
          <cell r="E146">
            <v>79544057.913892746</v>
          </cell>
          <cell r="F146">
            <v>9068444.4878197014</v>
          </cell>
          <cell r="P146">
            <v>123646.57482761465</v>
          </cell>
          <cell r="Q146">
            <v>81776.912988676384</v>
          </cell>
          <cell r="R146">
            <v>7293.4601946354651</v>
          </cell>
          <cell r="S146">
            <v>34576.201644302797</v>
          </cell>
          <cell r="T146">
            <v>8273.5322061138868</v>
          </cell>
          <cell r="AD146">
            <v>40889834.833281055</v>
          </cell>
          <cell r="AE146">
            <v>28976510.405634277</v>
          </cell>
          <cell r="AF146">
            <v>2566594.1140561439</v>
          </cell>
          <cell r="AG146">
            <v>9346730.3135906309</v>
          </cell>
          <cell r="AH146">
            <v>916069.89521913289</v>
          </cell>
        </row>
        <row r="183">
          <cell r="B183">
            <v>318973116.47623658</v>
          </cell>
          <cell r="C183">
            <v>209240573.77265167</v>
          </cell>
          <cell r="D183">
            <v>36006387.105556741</v>
          </cell>
          <cell r="E183">
            <v>73726155.598028198</v>
          </cell>
          <cell r="F183">
            <v>10307332.192515951</v>
          </cell>
          <cell r="P183">
            <v>150812.80503685965</v>
          </cell>
          <cell r="Q183">
            <v>107226.83217230116</v>
          </cell>
          <cell r="R183">
            <v>9056.7235122926832</v>
          </cell>
          <cell r="S183">
            <v>34529.24935226579</v>
          </cell>
          <cell r="T183">
            <v>9583.2475589513851</v>
          </cell>
          <cell r="AD183">
            <v>18664097.369733445</v>
          </cell>
          <cell r="AE183">
            <v>15347930.60124854</v>
          </cell>
          <cell r="AF183">
            <v>459322.76661084453</v>
          </cell>
          <cell r="AG183">
            <v>2856844.0018740618</v>
          </cell>
          <cell r="AH183">
            <v>355314.41513914027</v>
          </cell>
        </row>
        <row r="184">
          <cell r="B184">
            <v>308364542.04044855</v>
          </cell>
          <cell r="C184">
            <v>216133113.98509493</v>
          </cell>
          <cell r="D184">
            <v>19395373.831847619</v>
          </cell>
          <cell r="E184">
            <v>72836054.223506004</v>
          </cell>
          <cell r="F184">
            <v>10192956.01495452</v>
          </cell>
          <cell r="P184">
            <v>144936.310991904</v>
          </cell>
          <cell r="Q184">
            <v>100825.23025156677</v>
          </cell>
          <cell r="R184">
            <v>8981.9798501824189</v>
          </cell>
          <cell r="S184">
            <v>35129.100890154819</v>
          </cell>
          <cell r="T184">
            <v>9748.8219932159918</v>
          </cell>
          <cell r="AD184">
            <v>17720899.641226843</v>
          </cell>
          <cell r="AE184">
            <v>14674989.19510613</v>
          </cell>
          <cell r="AF184">
            <v>436182.6049847306</v>
          </cell>
          <cell r="AG184">
            <v>2609727.8411359838</v>
          </cell>
          <cell r="AH184">
            <v>309813.99360063457</v>
          </cell>
        </row>
        <row r="185">
          <cell r="B185">
            <v>317541728.83536929</v>
          </cell>
          <cell r="C185">
            <v>238587923.17734915</v>
          </cell>
          <cell r="D185">
            <v>16750500.184895959</v>
          </cell>
          <cell r="E185">
            <v>62203305.473124169</v>
          </cell>
          <cell r="F185">
            <v>10745223.924987042</v>
          </cell>
          <cell r="P185">
            <v>147790.02780247093</v>
          </cell>
          <cell r="Q185">
            <v>103115.77994774688</v>
          </cell>
          <cell r="R185">
            <v>9281.8233911751558</v>
          </cell>
          <cell r="S185">
            <v>35392.424463548894</v>
          </cell>
          <cell r="T185">
            <v>9812.4617940692988</v>
          </cell>
          <cell r="AD185">
            <v>20586727.799240507</v>
          </cell>
          <cell r="AE185">
            <v>17111180.043540668</v>
          </cell>
          <cell r="AF185">
            <v>511096.91681637976</v>
          </cell>
          <cell r="AG185">
            <v>2964450.8388834614</v>
          </cell>
          <cell r="AH185">
            <v>356379.11412973714</v>
          </cell>
        </row>
        <row r="187">
          <cell r="B187">
            <v>282960676.03463626</v>
          </cell>
          <cell r="C187">
            <v>209607222.37732929</v>
          </cell>
          <cell r="D187">
            <v>18349287.606359728</v>
          </cell>
          <cell r="E187">
            <v>55004166.050947241</v>
          </cell>
          <cell r="F187">
            <v>8641574.6533283181</v>
          </cell>
          <cell r="P187">
            <v>148959.90648341089</v>
          </cell>
          <cell r="Q187">
            <v>103040.84392329818</v>
          </cell>
          <cell r="R187">
            <v>9660.0386331199297</v>
          </cell>
          <cell r="S187">
            <v>36259.023926992784</v>
          </cell>
          <cell r="T187">
            <v>9650.1273042948451</v>
          </cell>
          <cell r="AD187">
            <v>17527009.614793699</v>
          </cell>
          <cell r="AE187">
            <v>14298374.29877558</v>
          </cell>
          <cell r="AF187">
            <v>498181.53783819196</v>
          </cell>
          <cell r="AG187">
            <v>2730453.7781799263</v>
          </cell>
          <cell r="AH187">
            <v>327856.78189505712</v>
          </cell>
          <cell r="AR187">
            <v>1813.5876702900798</v>
          </cell>
        </row>
        <row r="188">
          <cell r="B188">
            <v>333931441.81419849</v>
          </cell>
          <cell r="C188">
            <v>227234884.59698257</v>
          </cell>
          <cell r="D188">
            <v>32636357.683057029</v>
          </cell>
          <cell r="E188">
            <v>74060199.534158871</v>
          </cell>
          <cell r="F188">
            <v>11069735.645636348</v>
          </cell>
          <cell r="P188">
            <v>150302.0387241336</v>
          </cell>
          <cell r="Q188">
            <v>104136.37327062694</v>
          </cell>
          <cell r="R188">
            <v>9454.3146634701097</v>
          </cell>
          <cell r="S188">
            <v>36711.350790036558</v>
          </cell>
          <cell r="T188">
            <v>9832.8422069487096</v>
          </cell>
          <cell r="AD188">
            <v>19150078.029231995</v>
          </cell>
          <cell r="AE188">
            <v>15533929.830826301</v>
          </cell>
          <cell r="AF188">
            <v>548358.61675771733</v>
          </cell>
          <cell r="AG188">
            <v>3067789.5816479754</v>
          </cell>
          <cell r="AH188">
            <v>352062.03714424255</v>
          </cell>
        </row>
        <row r="189">
          <cell r="B189">
            <v>344695253.87200499</v>
          </cell>
          <cell r="C189">
            <v>246219769.94995439</v>
          </cell>
          <cell r="D189">
            <v>20133986.024862073</v>
          </cell>
          <cell r="E189">
            <v>78341497.897188514</v>
          </cell>
          <cell r="F189">
            <v>9425579.005348498</v>
          </cell>
          <cell r="P189">
            <v>152250.52579328557</v>
          </cell>
          <cell r="Q189">
            <v>105430.18057301099</v>
          </cell>
          <cell r="R189">
            <v>9642.0374961651996</v>
          </cell>
          <cell r="S189">
            <v>37178.307724109378</v>
          </cell>
          <cell r="T189">
            <v>9582.1465132871272</v>
          </cell>
          <cell r="AD189">
            <v>18554931.066783957</v>
          </cell>
          <cell r="AE189">
            <v>15285294.976453034</v>
          </cell>
          <cell r="AF189">
            <v>595238.13399642333</v>
          </cell>
          <cell r="AG189">
            <v>2674397.9563344982</v>
          </cell>
          <cell r="AH189">
            <v>324349.96714630787</v>
          </cell>
        </row>
        <row r="190">
          <cell r="B190">
            <v>363680037.85204494</v>
          </cell>
          <cell r="C190">
            <v>277786915.20520902</v>
          </cell>
          <cell r="D190">
            <v>19060121.789818335</v>
          </cell>
          <cell r="E190">
            <v>66833000.857017547</v>
          </cell>
          <cell r="F190">
            <v>10333804.946587514</v>
          </cell>
          <cell r="P190">
            <v>153371.15207287908</v>
          </cell>
          <cell r="Q190">
            <v>106318.53424879123</v>
          </cell>
          <cell r="R190">
            <v>9646.068448295704</v>
          </cell>
          <cell r="S190">
            <v>37406.549375792165</v>
          </cell>
          <cell r="T190">
            <v>9582.1465132871272</v>
          </cell>
          <cell r="AD190">
            <v>21222828.7401313</v>
          </cell>
          <cell r="AE190">
            <v>17405859.17961533</v>
          </cell>
          <cell r="AF190">
            <v>677210.97024281963</v>
          </cell>
          <cell r="AG190">
            <v>3139758.5902731498</v>
          </cell>
          <cell r="AH190">
            <v>333674.98301738303</v>
          </cell>
          <cell r="AR190">
            <v>1854.1138345105019</v>
          </cell>
        </row>
        <row r="192">
          <cell r="B192">
            <v>313170688.71268952</v>
          </cell>
          <cell r="C192">
            <v>234120065.25542808</v>
          </cell>
          <cell r="D192">
            <v>20992308.57042709</v>
          </cell>
          <cell r="E192">
            <v>58058314.886834368</v>
          </cell>
          <cell r="F192">
            <v>9989829.9837438613</v>
          </cell>
          <cell r="P192">
            <v>155317.32917350056</v>
          </cell>
          <cell r="Q192">
            <v>108414.64306497357</v>
          </cell>
          <cell r="R192">
            <v>9984.9233118189732</v>
          </cell>
          <cell r="S192">
            <v>36917.762796708026</v>
          </cell>
          <cell r="T192">
            <v>10033.627502246136</v>
          </cell>
          <cell r="AD192">
            <v>18106834.740654774</v>
          </cell>
          <cell r="AE192">
            <v>14065563.911785472</v>
          </cell>
          <cell r="AF192">
            <v>915267.44770379458</v>
          </cell>
          <cell r="AG192">
            <v>3126003.3811655086</v>
          </cell>
          <cell r="AH192">
            <v>338075.65449344763</v>
          </cell>
          <cell r="AR192">
            <v>1890.9898907419281</v>
          </cell>
        </row>
        <row r="193">
          <cell r="B193">
            <v>354983440.37851608</v>
          </cell>
          <cell r="C193">
            <v>242762411.7112734</v>
          </cell>
          <cell r="D193">
            <v>35997477.983063191</v>
          </cell>
          <cell r="E193">
            <v>76223550.684179455</v>
          </cell>
          <cell r="F193">
            <v>14723986.018227911</v>
          </cell>
          <cell r="P193">
            <v>157034.12812210585</v>
          </cell>
          <cell r="Q193">
            <v>109461.20335198236</v>
          </cell>
          <cell r="R193">
            <v>10236.474558652679</v>
          </cell>
          <cell r="S193">
            <v>37336.450211470808</v>
          </cell>
          <cell r="T193">
            <v>10148.207221704746</v>
          </cell>
          <cell r="AD193">
            <v>19322792.055295985</v>
          </cell>
          <cell r="AE193">
            <v>15053926.782330228</v>
          </cell>
          <cell r="AF193">
            <v>898120.16012395953</v>
          </cell>
          <cell r="AG193">
            <v>3370745.112841798</v>
          </cell>
          <cell r="AH193">
            <v>367828.02228742058</v>
          </cell>
          <cell r="AR193">
            <v>1902.223344550287</v>
          </cell>
        </row>
        <row r="194">
          <cell r="B194">
            <v>388994580.1291976</v>
          </cell>
          <cell r="C194">
            <v>272363672.00201839</v>
          </cell>
          <cell r="D194">
            <v>24054002.152234629</v>
          </cell>
          <cell r="E194">
            <v>92576905.974944621</v>
          </cell>
          <cell r="F194">
            <v>10924503.057919323</v>
          </cell>
          <cell r="P194">
            <v>159348.94377641223</v>
          </cell>
          <cell r="Q194">
            <v>111297.74815297342</v>
          </cell>
          <cell r="R194">
            <v>10450.655968567631</v>
          </cell>
          <cell r="S194">
            <v>37600.539654871187</v>
          </cell>
          <cell r="T194">
            <v>10036.718342795342</v>
          </cell>
          <cell r="AD194">
            <v>18573270.061555877</v>
          </cell>
          <cell r="AE194">
            <v>14684727.225659518</v>
          </cell>
          <cell r="AF194">
            <v>794521.60907764011</v>
          </cell>
          <cell r="AG194">
            <v>3094021.2268187199</v>
          </cell>
          <cell r="AH194">
            <v>405246.27844726568</v>
          </cell>
          <cell r="AR194">
            <v>1918.8022630730861</v>
          </cell>
        </row>
        <row r="195">
          <cell r="B195">
            <v>410025167.59644502</v>
          </cell>
          <cell r="C195">
            <v>312429675.10385847</v>
          </cell>
          <cell r="D195">
            <v>22091379.289305203</v>
          </cell>
          <cell r="E195">
            <v>75504113.203281358</v>
          </cell>
          <cell r="F195">
            <v>12824422.371070355</v>
          </cell>
          <cell r="P195">
            <v>159671.72302562458</v>
          </cell>
          <cell r="Q195">
            <v>111392.55301525199</v>
          </cell>
          <cell r="R195">
            <v>10576.098964229228</v>
          </cell>
          <cell r="S195">
            <v>37703.07104614337</v>
          </cell>
          <cell r="T195">
            <v>10087.926089442257</v>
          </cell>
          <cell r="AD195">
            <v>22153072.624564197</v>
          </cell>
          <cell r="AE195">
            <v>17431623.87717744</v>
          </cell>
          <cell r="AF195">
            <v>793127.81911609706</v>
          </cell>
          <cell r="AG195">
            <v>3928320.9282706589</v>
          </cell>
          <cell r="AH195">
            <v>421230.13687909115</v>
          </cell>
        </row>
        <row r="197">
          <cell r="B197">
            <v>336743277.60235792</v>
          </cell>
          <cell r="C197">
            <v>245399069.47225258</v>
          </cell>
          <cell r="D197">
            <v>24484902.923770107</v>
          </cell>
          <cell r="E197">
            <v>66859305.206335254</v>
          </cell>
          <cell r="F197">
            <v>11466647.022172576</v>
          </cell>
          <cell r="P197">
            <v>160018.0572881634</v>
          </cell>
          <cell r="Q197">
            <v>111766.67122944206</v>
          </cell>
          <cell r="R197">
            <v>10478.196622053476</v>
          </cell>
          <cell r="S197">
            <v>37773.189436667868</v>
          </cell>
          <cell r="T197">
            <v>10038.025386585894</v>
          </cell>
          <cell r="AD197">
            <v>19684612.947514135</v>
          </cell>
          <cell r="AE197">
            <v>15128247.096611694</v>
          </cell>
          <cell r="AF197">
            <v>774910.9493221849</v>
          </cell>
          <cell r="AG197">
            <v>3781454.9015802578</v>
          </cell>
          <cell r="AH197">
            <v>413086.37759851204</v>
          </cell>
        </row>
        <row r="198">
          <cell r="B198">
            <v>393758958.21010226</v>
          </cell>
          <cell r="C198">
            <v>261328155.05502129</v>
          </cell>
          <cell r="D198">
            <v>44510315.996976659</v>
          </cell>
          <cell r="E198">
            <v>87920487.158104286</v>
          </cell>
          <cell r="F198">
            <v>17202800.166104075</v>
          </cell>
          <cell r="P198">
            <v>160438.52661905769</v>
          </cell>
          <cell r="Q198">
            <v>110679.83684785631</v>
          </cell>
          <cell r="R198">
            <v>10789.992517112369</v>
          </cell>
          <cell r="S198">
            <v>38968.69725408902</v>
          </cell>
          <cell r="T198">
            <v>10078.010881901755</v>
          </cell>
          <cell r="AD198">
            <v>20329109.315095168</v>
          </cell>
          <cell r="AE198">
            <v>14993194.277119674</v>
          </cell>
          <cell r="AF198">
            <v>1007211.6456519054</v>
          </cell>
          <cell r="AG198">
            <v>4328703.3923235899</v>
          </cell>
          <cell r="AH198">
            <v>458313.36578578211</v>
          </cell>
        </row>
        <row r="199">
          <cell r="B199">
            <v>408840745.75395435</v>
          </cell>
          <cell r="C199">
            <v>277300957.23857301</v>
          </cell>
          <cell r="D199">
            <v>26106795.416230373</v>
          </cell>
          <cell r="E199">
            <v>105432993.09915097</v>
          </cell>
          <cell r="F199">
            <v>13597554.155520421</v>
          </cell>
          <cell r="P199">
            <v>161178.0764761263</v>
          </cell>
          <cell r="Q199">
            <v>112355.53356421397</v>
          </cell>
          <cell r="R199">
            <v>11014.70600236983</v>
          </cell>
          <cell r="S199">
            <v>37807.836909542501</v>
          </cell>
          <cell r="T199">
            <v>10506.939098978404</v>
          </cell>
          <cell r="AD199">
            <v>17767390.997503396</v>
          </cell>
          <cell r="AE199">
            <v>12811808.467692491</v>
          </cell>
          <cell r="AF199">
            <v>913870.46929755085</v>
          </cell>
          <cell r="AG199">
            <v>4041712.0605133558</v>
          </cell>
          <cell r="AH199">
            <v>458590.42610230291</v>
          </cell>
          <cell r="AR199">
            <v>2006.4223143409938</v>
          </cell>
        </row>
        <row r="200">
          <cell r="B200">
            <v>455651350.78357941</v>
          </cell>
          <cell r="C200">
            <v>338789799.60705405</v>
          </cell>
          <cell r="D200">
            <v>24826602.022106849</v>
          </cell>
          <cell r="E200">
            <v>92034949.154418528</v>
          </cell>
          <cell r="F200">
            <v>16051173.345531268</v>
          </cell>
          <cell r="P200">
            <v>161292.78428561473</v>
          </cell>
          <cell r="Q200">
            <v>114258.62683365447</v>
          </cell>
          <cell r="R200">
            <v>11033.668539961423</v>
          </cell>
          <cell r="S200">
            <v>36000.488911998822</v>
          </cell>
          <cell r="T200">
            <v>10518.751284587148</v>
          </cell>
          <cell r="AD200">
            <v>18190820.133204773</v>
          </cell>
          <cell r="AE200">
            <v>12760506.098321175</v>
          </cell>
          <cell r="AF200">
            <v>944177.0496801082</v>
          </cell>
          <cell r="AG200">
            <v>4486136.9852034878</v>
          </cell>
          <cell r="AH200">
            <v>483557.07284844399</v>
          </cell>
        </row>
        <row r="202">
          <cell r="B202">
            <v>379499671.53678775</v>
          </cell>
          <cell r="C202">
            <v>277842599.67315555</v>
          </cell>
          <cell r="D202">
            <v>27657993.598109838</v>
          </cell>
          <cell r="E202">
            <v>73999078.265522391</v>
          </cell>
          <cell r="F202">
            <v>14692347.274524031</v>
          </cell>
          <cell r="P202">
            <v>160842.87359730591</v>
          </cell>
          <cell r="Q202">
            <v>114978.08341498018</v>
          </cell>
          <cell r="R202">
            <v>11328.727937933651</v>
          </cell>
          <cell r="S202">
            <v>34536.062244392087</v>
          </cell>
          <cell r="T202">
            <v>10849.193621781666</v>
          </cell>
          <cell r="AD202">
            <v>16715421.426808648</v>
          </cell>
          <cell r="AE202">
            <v>11311662.484129166</v>
          </cell>
          <cell r="AF202">
            <v>957201.91696019447</v>
          </cell>
          <cell r="AG202">
            <v>4446557.0257192859</v>
          </cell>
          <cell r="AH202">
            <v>456585.17043800949</v>
          </cell>
        </row>
        <row r="203">
          <cell r="B203">
            <v>430989403.57783043</v>
          </cell>
          <cell r="C203">
            <v>285092773.68772948</v>
          </cell>
          <cell r="D203">
            <v>50352973.144439474</v>
          </cell>
          <cell r="E203">
            <v>95543656.745661512</v>
          </cell>
          <cell r="F203">
            <v>21071659.531205587</v>
          </cell>
          <cell r="P203">
            <v>163195.59318704435</v>
          </cell>
          <cell r="Q203">
            <v>116437.99476373066</v>
          </cell>
          <cell r="R203">
            <v>11756.599707814932</v>
          </cell>
          <cell r="S203">
            <v>35000.998715498754</v>
          </cell>
          <cell r="T203">
            <v>10733.178852893774</v>
          </cell>
          <cell r="AD203">
            <v>16848459.899767119</v>
          </cell>
          <cell r="AE203">
            <v>11367118.594181016</v>
          </cell>
          <cell r="AF203">
            <v>993203.84752073849</v>
          </cell>
          <cell r="AG203">
            <v>4488137.4580653645</v>
          </cell>
          <cell r="AH203">
            <v>457794.80556221609</v>
          </cell>
        </row>
        <row r="204">
          <cell r="B204">
            <v>457224869.37123471</v>
          </cell>
          <cell r="C204">
            <v>302405802.52091295</v>
          </cell>
          <cell r="D204">
            <v>29665360.167816646</v>
          </cell>
          <cell r="E204">
            <v>125153706.68250513</v>
          </cell>
          <cell r="F204">
            <v>16329268.899383862</v>
          </cell>
          <cell r="P204">
            <v>163678.34531313981</v>
          </cell>
          <cell r="Q204">
            <v>117999.08214831489</v>
          </cell>
          <cell r="R204">
            <v>11616.954703259828</v>
          </cell>
          <cell r="S204">
            <v>34062.308461565081</v>
          </cell>
          <cell r="T204">
            <v>11032.484889871022</v>
          </cell>
          <cell r="AD204">
            <v>16212586.23227199</v>
          </cell>
          <cell r="AE204">
            <v>11098769.94510144</v>
          </cell>
          <cell r="AF204">
            <v>968367.47863111529</v>
          </cell>
          <cell r="AG204">
            <v>4145448.8085394357</v>
          </cell>
          <cell r="AH204">
            <v>473420.0439746019</v>
          </cell>
        </row>
        <row r="205">
          <cell r="B205">
            <v>500748684.03185648</v>
          </cell>
          <cell r="C205">
            <v>368337694.88303351</v>
          </cell>
          <cell r="D205">
            <v>27278378.799198106</v>
          </cell>
          <cell r="E205">
            <v>105132610.34962487</v>
          </cell>
          <cell r="F205">
            <v>19586902.199497957</v>
          </cell>
          <cell r="P205">
            <v>167929.72586336816</v>
          </cell>
          <cell r="Q205">
            <v>122353.81795434923</v>
          </cell>
          <cell r="R205">
            <v>11465.1156264282</v>
          </cell>
          <cell r="S205">
            <v>34110.792282590723</v>
          </cell>
          <cell r="T205">
            <v>11541.43557677068</v>
          </cell>
          <cell r="AD205">
            <v>19197214.03343948</v>
          </cell>
          <cell r="AE205">
            <v>13286366.802932227</v>
          </cell>
          <cell r="AF205">
            <v>1069527.9626563226</v>
          </cell>
          <cell r="AG205">
            <v>4841319.2678509299</v>
          </cell>
          <cell r="AH205">
            <v>502955.75168548705</v>
          </cell>
          <cell r="AR205">
            <v>2056.3276207450485</v>
          </cell>
        </row>
        <row r="207">
          <cell r="B207">
            <v>448179130.64343345</v>
          </cell>
          <cell r="C207">
            <v>328411008.46125209</v>
          </cell>
          <cell r="D207">
            <v>32433392.469891485</v>
          </cell>
          <cell r="E207">
            <v>87334729.712289885</v>
          </cell>
          <cell r="F207">
            <v>16468083.100233335</v>
          </cell>
          <cell r="P207">
            <v>162447.59351063997</v>
          </cell>
          <cell r="Q207">
            <v>116867.21858216243</v>
          </cell>
          <cell r="R207">
            <v>11698.75699290563</v>
          </cell>
          <cell r="S207">
            <v>33881.6179355719</v>
          </cell>
          <cell r="T207">
            <v>11579.258633436128</v>
          </cell>
          <cell r="AD207">
            <v>17269638.763232678</v>
          </cell>
          <cell r="AE207">
            <v>11829370.474690687</v>
          </cell>
          <cell r="AF207">
            <v>1082295.2270882272</v>
          </cell>
          <cell r="AG207">
            <v>4357973.0614537634</v>
          </cell>
          <cell r="AH207">
            <v>462667.07190165913</v>
          </cell>
        </row>
        <row r="208">
          <cell r="B208">
            <v>482718223.9259963</v>
          </cell>
          <cell r="C208">
            <v>311750778.98562425</v>
          </cell>
          <cell r="D208">
            <v>56688239.879094571</v>
          </cell>
          <cell r="E208">
            <v>114279205.06127749</v>
          </cell>
          <cell r="F208">
            <v>23576468.392216105</v>
          </cell>
          <cell r="P208">
            <v>165188.10337904969</v>
          </cell>
          <cell r="Q208">
            <v>120199.68255817443</v>
          </cell>
          <cell r="R208">
            <v>12484.755098766078</v>
          </cell>
          <cell r="S208">
            <v>32503.665722109181</v>
          </cell>
          <cell r="T208">
            <v>11931.601219792412</v>
          </cell>
          <cell r="AD208">
            <v>19753135.637911543</v>
          </cell>
          <cell r="AE208">
            <v>12696647.418557674</v>
          </cell>
          <cell r="AF208">
            <v>1517070.1252261552</v>
          </cell>
          <cell r="AG208">
            <v>5539418.0941277128</v>
          </cell>
          <cell r="AH208">
            <v>472993.42050780141</v>
          </cell>
        </row>
        <row r="209">
          <cell r="B209">
            <v>535335635.64526057</v>
          </cell>
          <cell r="C209">
            <v>363554353.47069216</v>
          </cell>
          <cell r="D209">
            <v>32306454.194186896</v>
          </cell>
          <cell r="E209">
            <v>139474827.98038149</v>
          </cell>
          <cell r="F209">
            <v>18095532.638660152</v>
          </cell>
          <cell r="P209">
            <v>167810.23468469805</v>
          </cell>
          <cell r="Q209">
            <v>122062.10500958339</v>
          </cell>
          <cell r="R209">
            <v>12709.088107778098</v>
          </cell>
          <cell r="S209">
            <v>33039.041567336557</v>
          </cell>
          <cell r="T209">
            <v>12121.357660119074</v>
          </cell>
          <cell r="AD209">
            <v>16867783.602868047</v>
          </cell>
          <cell r="AE209">
            <v>11266259.157505184</v>
          </cell>
          <cell r="AF209">
            <v>1077477.1373759888</v>
          </cell>
          <cell r="AG209">
            <v>4524047.3079868741</v>
          </cell>
          <cell r="AH209">
            <v>478199.4167747582</v>
          </cell>
        </row>
        <row r="210">
          <cell r="B210">
            <v>553462250.60059798</v>
          </cell>
          <cell r="C210">
            <v>405434888.42287594</v>
          </cell>
          <cell r="D210">
            <v>29466008.32257041</v>
          </cell>
          <cell r="E210">
            <v>118561353.85515162</v>
          </cell>
          <cell r="F210">
            <v>21566760.874282591</v>
          </cell>
          <cell r="P210">
            <v>174844.61214708633</v>
          </cell>
          <cell r="Q210">
            <v>128411.85285114634</v>
          </cell>
          <cell r="R210">
            <v>11666.045081654947</v>
          </cell>
          <cell r="S210">
            <v>34766.71421428505</v>
          </cell>
          <cell r="T210">
            <v>12578.565723129346</v>
          </cell>
          <cell r="AD210">
            <v>21456343.519984324</v>
          </cell>
          <cell r="AE210">
            <v>14655294.529029356</v>
          </cell>
          <cell r="AF210">
            <v>1230167.0653633515</v>
          </cell>
          <cell r="AG210">
            <v>5570881.925591616</v>
          </cell>
          <cell r="AH210">
            <v>572608.92311541142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4">
          <cell r="E204">
            <v>2028.817330939718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5">
          <cell r="E205">
            <v>2046.6542191541571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6">
          <cell r="E206">
            <v>2077.175101215123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7">
          <cell r="E207">
            <v>2056.3276207450485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210">
          <cell r="E210">
            <v>2093.7015045501139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7">
          <cell r="AD207">
            <v>1462.5761954661202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1">
          <cell r="E211">
            <v>2101.8980991056187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3">
          <cell r="E213">
            <v>2122.0883517637985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  <row r="216">
          <cell r="E216">
            <v>2179.686222424054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62">
          <cell r="L62">
            <v>1310.6760071141641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7">
          <cell r="E217">
            <v>2193.4451001680413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CPI-781_Q3 2014"/>
    </sheetNames>
    <sheetDataSet>
      <sheetData sheetId="0">
        <row r="218">
          <cell r="E218">
            <v>2228.7127865350881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9">
          <cell r="E219">
            <v>2204.0283102554158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0">
          <cell r="E230">
            <v>2232.4375830829131</v>
          </cell>
        </row>
        <row r="231">
          <cell r="E231">
            <v>2229.7482212790023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2">
          <cell r="E232">
            <v>2241.9129333399624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3">
          <cell r="E233">
            <v>2225.9485539283323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4">
          <cell r="E244">
            <v>2257.7582361991654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5">
          <cell r="E245">
            <v>2263.946813629907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6">
          <cell r="E246">
            <v>2286.7934324765374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7">
          <cell r="E247">
            <v>2280.749163110625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58">
          <cell r="E258">
            <v>2328.9725730886248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9">
          <cell r="E189">
            <v>1850.3971353288421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5">
          <cell r="E195">
            <v>1907.3056248448197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0">
          <cell r="E200">
            <v>2006.4223143409938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1">
          <cell r="E201">
            <v>1997.3517270536292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223" transitionEvaluation="1"/>
  <dimension ref="A1:AO354"/>
  <sheetViews>
    <sheetView showGridLines="0" tabSelected="1" view="pageBreakPreview" zoomScale="130" zoomScaleNormal="100" zoomScaleSheetLayoutView="130" workbookViewId="0">
      <pane ySplit="8" topLeftCell="A223" activePane="bottomLeft" state="frozen"/>
      <selection pane="bottomLeft" activeCell="B230" sqref="B230"/>
    </sheetView>
  </sheetViews>
  <sheetFormatPr defaultColWidth="11" defaultRowHeight="12.75" x14ac:dyDescent="0.2"/>
  <cols>
    <col min="1" max="1" width="9.28515625" style="122" customWidth="1"/>
    <col min="2" max="2" width="13.28515625" style="122" customWidth="1"/>
    <col min="3" max="3" width="2.140625" style="122" customWidth="1"/>
    <col min="4" max="4" width="13.5703125" style="122" customWidth="1"/>
    <col min="5" max="5" width="1.42578125" style="122" customWidth="1"/>
    <col min="6" max="6" width="13.5703125" style="122" customWidth="1"/>
    <col min="7" max="7" width="1.7109375" style="122" customWidth="1"/>
    <col min="8" max="8" width="16" style="122" customWidth="1"/>
    <col min="9" max="9" width="1.7109375" style="122" customWidth="1"/>
    <col min="10" max="10" width="10.5703125" style="122" customWidth="1"/>
    <col min="11" max="11" width="1.7109375" style="122" customWidth="1"/>
    <col min="12" max="12" width="10.42578125" style="122" customWidth="1"/>
    <col min="13" max="13" width="14" style="122" customWidth="1"/>
    <col min="14" max="14" width="14.42578125" style="122" customWidth="1"/>
    <col min="15" max="15" width="12.85546875" style="122" customWidth="1"/>
    <col min="16" max="16" width="13" style="122" customWidth="1"/>
    <col min="17" max="17" width="13.28515625" style="169" customWidth="1"/>
    <col min="18" max="18" width="10.42578125" style="122" customWidth="1"/>
    <col min="19" max="19" width="15" style="122" customWidth="1"/>
    <col min="20" max="20" width="1.5703125" style="5" customWidth="1"/>
    <col min="21" max="23" width="15" style="122" customWidth="1"/>
    <col min="24" max="24" width="15" style="169" customWidth="1"/>
    <col min="25" max="25" width="12" style="122" customWidth="1"/>
    <col min="26" max="30" width="13.28515625" style="122" customWidth="1"/>
    <col min="31" max="31" width="11.42578125" style="122" customWidth="1"/>
    <col min="32" max="32" width="14.42578125" style="122" customWidth="1"/>
    <col min="33" max="33" width="1.7109375" style="122" customWidth="1"/>
    <col min="34" max="37" width="14.42578125" style="122" customWidth="1"/>
    <col min="38" max="38" width="2.7109375" style="122" customWidth="1"/>
    <col min="39" max="39" width="13.42578125" style="3" customWidth="1"/>
    <col min="40" max="40" width="13.42578125" style="5" customWidth="1"/>
    <col min="41" max="256" width="11" style="5"/>
    <col min="257" max="257" width="9.28515625" style="5" customWidth="1"/>
    <col min="258" max="258" width="13.28515625" style="5" customWidth="1"/>
    <col min="259" max="259" width="2.140625" style="5" customWidth="1"/>
    <col min="260" max="260" width="13.5703125" style="5" customWidth="1"/>
    <col min="261" max="261" width="1.42578125" style="5" customWidth="1"/>
    <col min="262" max="262" width="13.5703125" style="5" customWidth="1"/>
    <col min="263" max="263" width="1.7109375" style="5" customWidth="1"/>
    <col min="264" max="264" width="16" style="5" customWidth="1"/>
    <col min="265" max="265" width="1.7109375" style="5" customWidth="1"/>
    <col min="266" max="266" width="10.5703125" style="5" customWidth="1"/>
    <col min="267" max="267" width="1.7109375" style="5" customWidth="1"/>
    <col min="268" max="268" width="10.42578125" style="5" customWidth="1"/>
    <col min="269" max="269" width="14" style="5" customWidth="1"/>
    <col min="270" max="270" width="14.42578125" style="5" customWidth="1"/>
    <col min="271" max="271" width="12.85546875" style="5" customWidth="1"/>
    <col min="272" max="272" width="13" style="5" customWidth="1"/>
    <col min="273" max="273" width="13.28515625" style="5" customWidth="1"/>
    <col min="274" max="274" width="10.42578125" style="5" customWidth="1"/>
    <col min="275" max="275" width="15" style="5" customWidth="1"/>
    <col min="276" max="276" width="1.5703125" style="5" customWidth="1"/>
    <col min="277" max="280" width="15" style="5" customWidth="1"/>
    <col min="281" max="281" width="12" style="5" customWidth="1"/>
    <col min="282" max="286" width="13.28515625" style="5" customWidth="1"/>
    <col min="287" max="287" width="11.42578125" style="5" customWidth="1"/>
    <col min="288" max="288" width="14.42578125" style="5" customWidth="1"/>
    <col min="289" max="289" width="1.7109375" style="5" customWidth="1"/>
    <col min="290" max="293" width="14.42578125" style="5" customWidth="1"/>
    <col min="294" max="294" width="2.7109375" style="5" customWidth="1"/>
    <col min="295" max="296" width="13.42578125" style="5" customWidth="1"/>
    <col min="297" max="512" width="11" style="5"/>
    <col min="513" max="513" width="9.28515625" style="5" customWidth="1"/>
    <col min="514" max="514" width="13.28515625" style="5" customWidth="1"/>
    <col min="515" max="515" width="2.140625" style="5" customWidth="1"/>
    <col min="516" max="516" width="13.5703125" style="5" customWidth="1"/>
    <col min="517" max="517" width="1.42578125" style="5" customWidth="1"/>
    <col min="518" max="518" width="13.5703125" style="5" customWidth="1"/>
    <col min="519" max="519" width="1.7109375" style="5" customWidth="1"/>
    <col min="520" max="520" width="16" style="5" customWidth="1"/>
    <col min="521" max="521" width="1.7109375" style="5" customWidth="1"/>
    <col min="522" max="522" width="10.5703125" style="5" customWidth="1"/>
    <col min="523" max="523" width="1.7109375" style="5" customWidth="1"/>
    <col min="524" max="524" width="10.42578125" style="5" customWidth="1"/>
    <col min="525" max="525" width="14" style="5" customWidth="1"/>
    <col min="526" max="526" width="14.42578125" style="5" customWidth="1"/>
    <col min="527" max="527" width="12.85546875" style="5" customWidth="1"/>
    <col min="528" max="528" width="13" style="5" customWidth="1"/>
    <col min="529" max="529" width="13.28515625" style="5" customWidth="1"/>
    <col min="530" max="530" width="10.42578125" style="5" customWidth="1"/>
    <col min="531" max="531" width="15" style="5" customWidth="1"/>
    <col min="532" max="532" width="1.5703125" style="5" customWidth="1"/>
    <col min="533" max="536" width="15" style="5" customWidth="1"/>
    <col min="537" max="537" width="12" style="5" customWidth="1"/>
    <col min="538" max="542" width="13.28515625" style="5" customWidth="1"/>
    <col min="543" max="543" width="11.42578125" style="5" customWidth="1"/>
    <col min="544" max="544" width="14.42578125" style="5" customWidth="1"/>
    <col min="545" max="545" width="1.7109375" style="5" customWidth="1"/>
    <col min="546" max="549" width="14.42578125" style="5" customWidth="1"/>
    <col min="550" max="550" width="2.7109375" style="5" customWidth="1"/>
    <col min="551" max="552" width="13.42578125" style="5" customWidth="1"/>
    <col min="553" max="768" width="11" style="5"/>
    <col min="769" max="769" width="9.28515625" style="5" customWidth="1"/>
    <col min="770" max="770" width="13.28515625" style="5" customWidth="1"/>
    <col min="771" max="771" width="2.140625" style="5" customWidth="1"/>
    <col min="772" max="772" width="13.5703125" style="5" customWidth="1"/>
    <col min="773" max="773" width="1.42578125" style="5" customWidth="1"/>
    <col min="774" max="774" width="13.5703125" style="5" customWidth="1"/>
    <col min="775" max="775" width="1.7109375" style="5" customWidth="1"/>
    <col min="776" max="776" width="16" style="5" customWidth="1"/>
    <col min="777" max="777" width="1.7109375" style="5" customWidth="1"/>
    <col min="778" max="778" width="10.5703125" style="5" customWidth="1"/>
    <col min="779" max="779" width="1.7109375" style="5" customWidth="1"/>
    <col min="780" max="780" width="10.42578125" style="5" customWidth="1"/>
    <col min="781" max="781" width="14" style="5" customWidth="1"/>
    <col min="782" max="782" width="14.42578125" style="5" customWidth="1"/>
    <col min="783" max="783" width="12.85546875" style="5" customWidth="1"/>
    <col min="784" max="784" width="13" style="5" customWidth="1"/>
    <col min="785" max="785" width="13.28515625" style="5" customWidth="1"/>
    <col min="786" max="786" width="10.42578125" style="5" customWidth="1"/>
    <col min="787" max="787" width="15" style="5" customWidth="1"/>
    <col min="788" max="788" width="1.5703125" style="5" customWidth="1"/>
    <col min="789" max="792" width="15" style="5" customWidth="1"/>
    <col min="793" max="793" width="12" style="5" customWidth="1"/>
    <col min="794" max="798" width="13.28515625" style="5" customWidth="1"/>
    <col min="799" max="799" width="11.42578125" style="5" customWidth="1"/>
    <col min="800" max="800" width="14.42578125" style="5" customWidth="1"/>
    <col min="801" max="801" width="1.7109375" style="5" customWidth="1"/>
    <col min="802" max="805" width="14.42578125" style="5" customWidth="1"/>
    <col min="806" max="806" width="2.7109375" style="5" customWidth="1"/>
    <col min="807" max="808" width="13.42578125" style="5" customWidth="1"/>
    <col min="809" max="1024" width="11" style="5"/>
    <col min="1025" max="1025" width="9.28515625" style="5" customWidth="1"/>
    <col min="1026" max="1026" width="13.28515625" style="5" customWidth="1"/>
    <col min="1027" max="1027" width="2.140625" style="5" customWidth="1"/>
    <col min="1028" max="1028" width="13.5703125" style="5" customWidth="1"/>
    <col min="1029" max="1029" width="1.42578125" style="5" customWidth="1"/>
    <col min="1030" max="1030" width="13.5703125" style="5" customWidth="1"/>
    <col min="1031" max="1031" width="1.7109375" style="5" customWidth="1"/>
    <col min="1032" max="1032" width="16" style="5" customWidth="1"/>
    <col min="1033" max="1033" width="1.7109375" style="5" customWidth="1"/>
    <col min="1034" max="1034" width="10.5703125" style="5" customWidth="1"/>
    <col min="1035" max="1035" width="1.7109375" style="5" customWidth="1"/>
    <col min="1036" max="1036" width="10.42578125" style="5" customWidth="1"/>
    <col min="1037" max="1037" width="14" style="5" customWidth="1"/>
    <col min="1038" max="1038" width="14.42578125" style="5" customWidth="1"/>
    <col min="1039" max="1039" width="12.85546875" style="5" customWidth="1"/>
    <col min="1040" max="1040" width="13" style="5" customWidth="1"/>
    <col min="1041" max="1041" width="13.28515625" style="5" customWidth="1"/>
    <col min="1042" max="1042" width="10.42578125" style="5" customWidth="1"/>
    <col min="1043" max="1043" width="15" style="5" customWidth="1"/>
    <col min="1044" max="1044" width="1.5703125" style="5" customWidth="1"/>
    <col min="1045" max="1048" width="15" style="5" customWidth="1"/>
    <col min="1049" max="1049" width="12" style="5" customWidth="1"/>
    <col min="1050" max="1054" width="13.28515625" style="5" customWidth="1"/>
    <col min="1055" max="1055" width="11.42578125" style="5" customWidth="1"/>
    <col min="1056" max="1056" width="14.42578125" style="5" customWidth="1"/>
    <col min="1057" max="1057" width="1.7109375" style="5" customWidth="1"/>
    <col min="1058" max="1061" width="14.42578125" style="5" customWidth="1"/>
    <col min="1062" max="1062" width="2.7109375" style="5" customWidth="1"/>
    <col min="1063" max="1064" width="13.42578125" style="5" customWidth="1"/>
    <col min="1065" max="1280" width="11" style="5"/>
    <col min="1281" max="1281" width="9.28515625" style="5" customWidth="1"/>
    <col min="1282" max="1282" width="13.28515625" style="5" customWidth="1"/>
    <col min="1283" max="1283" width="2.140625" style="5" customWidth="1"/>
    <col min="1284" max="1284" width="13.5703125" style="5" customWidth="1"/>
    <col min="1285" max="1285" width="1.42578125" style="5" customWidth="1"/>
    <col min="1286" max="1286" width="13.5703125" style="5" customWidth="1"/>
    <col min="1287" max="1287" width="1.7109375" style="5" customWidth="1"/>
    <col min="1288" max="1288" width="16" style="5" customWidth="1"/>
    <col min="1289" max="1289" width="1.7109375" style="5" customWidth="1"/>
    <col min="1290" max="1290" width="10.5703125" style="5" customWidth="1"/>
    <col min="1291" max="1291" width="1.7109375" style="5" customWidth="1"/>
    <col min="1292" max="1292" width="10.42578125" style="5" customWidth="1"/>
    <col min="1293" max="1293" width="14" style="5" customWidth="1"/>
    <col min="1294" max="1294" width="14.42578125" style="5" customWidth="1"/>
    <col min="1295" max="1295" width="12.85546875" style="5" customWidth="1"/>
    <col min="1296" max="1296" width="13" style="5" customWidth="1"/>
    <col min="1297" max="1297" width="13.28515625" style="5" customWidth="1"/>
    <col min="1298" max="1298" width="10.42578125" style="5" customWidth="1"/>
    <col min="1299" max="1299" width="15" style="5" customWidth="1"/>
    <col min="1300" max="1300" width="1.5703125" style="5" customWidth="1"/>
    <col min="1301" max="1304" width="15" style="5" customWidth="1"/>
    <col min="1305" max="1305" width="12" style="5" customWidth="1"/>
    <col min="1306" max="1310" width="13.28515625" style="5" customWidth="1"/>
    <col min="1311" max="1311" width="11.42578125" style="5" customWidth="1"/>
    <col min="1312" max="1312" width="14.42578125" style="5" customWidth="1"/>
    <col min="1313" max="1313" width="1.7109375" style="5" customWidth="1"/>
    <col min="1314" max="1317" width="14.42578125" style="5" customWidth="1"/>
    <col min="1318" max="1318" width="2.7109375" style="5" customWidth="1"/>
    <col min="1319" max="1320" width="13.42578125" style="5" customWidth="1"/>
    <col min="1321" max="1536" width="11" style="5"/>
    <col min="1537" max="1537" width="9.28515625" style="5" customWidth="1"/>
    <col min="1538" max="1538" width="13.28515625" style="5" customWidth="1"/>
    <col min="1539" max="1539" width="2.140625" style="5" customWidth="1"/>
    <col min="1540" max="1540" width="13.5703125" style="5" customWidth="1"/>
    <col min="1541" max="1541" width="1.42578125" style="5" customWidth="1"/>
    <col min="1542" max="1542" width="13.5703125" style="5" customWidth="1"/>
    <col min="1543" max="1543" width="1.7109375" style="5" customWidth="1"/>
    <col min="1544" max="1544" width="16" style="5" customWidth="1"/>
    <col min="1545" max="1545" width="1.7109375" style="5" customWidth="1"/>
    <col min="1546" max="1546" width="10.5703125" style="5" customWidth="1"/>
    <col min="1547" max="1547" width="1.7109375" style="5" customWidth="1"/>
    <col min="1548" max="1548" width="10.42578125" style="5" customWidth="1"/>
    <col min="1549" max="1549" width="14" style="5" customWidth="1"/>
    <col min="1550" max="1550" width="14.42578125" style="5" customWidth="1"/>
    <col min="1551" max="1551" width="12.85546875" style="5" customWidth="1"/>
    <col min="1552" max="1552" width="13" style="5" customWidth="1"/>
    <col min="1553" max="1553" width="13.28515625" style="5" customWidth="1"/>
    <col min="1554" max="1554" width="10.42578125" style="5" customWidth="1"/>
    <col min="1555" max="1555" width="15" style="5" customWidth="1"/>
    <col min="1556" max="1556" width="1.5703125" style="5" customWidth="1"/>
    <col min="1557" max="1560" width="15" style="5" customWidth="1"/>
    <col min="1561" max="1561" width="12" style="5" customWidth="1"/>
    <col min="1562" max="1566" width="13.28515625" style="5" customWidth="1"/>
    <col min="1567" max="1567" width="11.42578125" style="5" customWidth="1"/>
    <col min="1568" max="1568" width="14.42578125" style="5" customWidth="1"/>
    <col min="1569" max="1569" width="1.7109375" style="5" customWidth="1"/>
    <col min="1570" max="1573" width="14.42578125" style="5" customWidth="1"/>
    <col min="1574" max="1574" width="2.7109375" style="5" customWidth="1"/>
    <col min="1575" max="1576" width="13.42578125" style="5" customWidth="1"/>
    <col min="1577" max="1792" width="11" style="5"/>
    <col min="1793" max="1793" width="9.28515625" style="5" customWidth="1"/>
    <col min="1794" max="1794" width="13.28515625" style="5" customWidth="1"/>
    <col min="1795" max="1795" width="2.140625" style="5" customWidth="1"/>
    <col min="1796" max="1796" width="13.5703125" style="5" customWidth="1"/>
    <col min="1797" max="1797" width="1.42578125" style="5" customWidth="1"/>
    <col min="1798" max="1798" width="13.5703125" style="5" customWidth="1"/>
    <col min="1799" max="1799" width="1.7109375" style="5" customWidth="1"/>
    <col min="1800" max="1800" width="16" style="5" customWidth="1"/>
    <col min="1801" max="1801" width="1.7109375" style="5" customWidth="1"/>
    <col min="1802" max="1802" width="10.5703125" style="5" customWidth="1"/>
    <col min="1803" max="1803" width="1.7109375" style="5" customWidth="1"/>
    <col min="1804" max="1804" width="10.42578125" style="5" customWidth="1"/>
    <col min="1805" max="1805" width="14" style="5" customWidth="1"/>
    <col min="1806" max="1806" width="14.42578125" style="5" customWidth="1"/>
    <col min="1807" max="1807" width="12.85546875" style="5" customWidth="1"/>
    <col min="1808" max="1808" width="13" style="5" customWidth="1"/>
    <col min="1809" max="1809" width="13.28515625" style="5" customWidth="1"/>
    <col min="1810" max="1810" width="10.42578125" style="5" customWidth="1"/>
    <col min="1811" max="1811" width="15" style="5" customWidth="1"/>
    <col min="1812" max="1812" width="1.5703125" style="5" customWidth="1"/>
    <col min="1813" max="1816" width="15" style="5" customWidth="1"/>
    <col min="1817" max="1817" width="12" style="5" customWidth="1"/>
    <col min="1818" max="1822" width="13.28515625" style="5" customWidth="1"/>
    <col min="1823" max="1823" width="11.42578125" style="5" customWidth="1"/>
    <col min="1824" max="1824" width="14.42578125" style="5" customWidth="1"/>
    <col min="1825" max="1825" width="1.7109375" style="5" customWidth="1"/>
    <col min="1826" max="1829" width="14.42578125" style="5" customWidth="1"/>
    <col min="1830" max="1830" width="2.7109375" style="5" customWidth="1"/>
    <col min="1831" max="1832" width="13.42578125" style="5" customWidth="1"/>
    <col min="1833" max="2048" width="11" style="5"/>
    <col min="2049" max="2049" width="9.28515625" style="5" customWidth="1"/>
    <col min="2050" max="2050" width="13.28515625" style="5" customWidth="1"/>
    <col min="2051" max="2051" width="2.140625" style="5" customWidth="1"/>
    <col min="2052" max="2052" width="13.5703125" style="5" customWidth="1"/>
    <col min="2053" max="2053" width="1.42578125" style="5" customWidth="1"/>
    <col min="2054" max="2054" width="13.5703125" style="5" customWidth="1"/>
    <col min="2055" max="2055" width="1.7109375" style="5" customWidth="1"/>
    <col min="2056" max="2056" width="16" style="5" customWidth="1"/>
    <col min="2057" max="2057" width="1.7109375" style="5" customWidth="1"/>
    <col min="2058" max="2058" width="10.5703125" style="5" customWidth="1"/>
    <col min="2059" max="2059" width="1.7109375" style="5" customWidth="1"/>
    <col min="2060" max="2060" width="10.42578125" style="5" customWidth="1"/>
    <col min="2061" max="2061" width="14" style="5" customWidth="1"/>
    <col min="2062" max="2062" width="14.42578125" style="5" customWidth="1"/>
    <col min="2063" max="2063" width="12.85546875" style="5" customWidth="1"/>
    <col min="2064" max="2064" width="13" style="5" customWidth="1"/>
    <col min="2065" max="2065" width="13.28515625" style="5" customWidth="1"/>
    <col min="2066" max="2066" width="10.42578125" style="5" customWidth="1"/>
    <col min="2067" max="2067" width="15" style="5" customWidth="1"/>
    <col min="2068" max="2068" width="1.5703125" style="5" customWidth="1"/>
    <col min="2069" max="2072" width="15" style="5" customWidth="1"/>
    <col min="2073" max="2073" width="12" style="5" customWidth="1"/>
    <col min="2074" max="2078" width="13.28515625" style="5" customWidth="1"/>
    <col min="2079" max="2079" width="11.42578125" style="5" customWidth="1"/>
    <col min="2080" max="2080" width="14.42578125" style="5" customWidth="1"/>
    <col min="2081" max="2081" width="1.7109375" style="5" customWidth="1"/>
    <col min="2082" max="2085" width="14.42578125" style="5" customWidth="1"/>
    <col min="2086" max="2086" width="2.7109375" style="5" customWidth="1"/>
    <col min="2087" max="2088" width="13.42578125" style="5" customWidth="1"/>
    <col min="2089" max="2304" width="11" style="5"/>
    <col min="2305" max="2305" width="9.28515625" style="5" customWidth="1"/>
    <col min="2306" max="2306" width="13.28515625" style="5" customWidth="1"/>
    <col min="2307" max="2307" width="2.140625" style="5" customWidth="1"/>
    <col min="2308" max="2308" width="13.5703125" style="5" customWidth="1"/>
    <col min="2309" max="2309" width="1.42578125" style="5" customWidth="1"/>
    <col min="2310" max="2310" width="13.5703125" style="5" customWidth="1"/>
    <col min="2311" max="2311" width="1.7109375" style="5" customWidth="1"/>
    <col min="2312" max="2312" width="16" style="5" customWidth="1"/>
    <col min="2313" max="2313" width="1.7109375" style="5" customWidth="1"/>
    <col min="2314" max="2314" width="10.5703125" style="5" customWidth="1"/>
    <col min="2315" max="2315" width="1.7109375" style="5" customWidth="1"/>
    <col min="2316" max="2316" width="10.42578125" style="5" customWidth="1"/>
    <col min="2317" max="2317" width="14" style="5" customWidth="1"/>
    <col min="2318" max="2318" width="14.42578125" style="5" customWidth="1"/>
    <col min="2319" max="2319" width="12.85546875" style="5" customWidth="1"/>
    <col min="2320" max="2320" width="13" style="5" customWidth="1"/>
    <col min="2321" max="2321" width="13.28515625" style="5" customWidth="1"/>
    <col min="2322" max="2322" width="10.42578125" style="5" customWidth="1"/>
    <col min="2323" max="2323" width="15" style="5" customWidth="1"/>
    <col min="2324" max="2324" width="1.5703125" style="5" customWidth="1"/>
    <col min="2325" max="2328" width="15" style="5" customWidth="1"/>
    <col min="2329" max="2329" width="12" style="5" customWidth="1"/>
    <col min="2330" max="2334" width="13.28515625" style="5" customWidth="1"/>
    <col min="2335" max="2335" width="11.42578125" style="5" customWidth="1"/>
    <col min="2336" max="2336" width="14.42578125" style="5" customWidth="1"/>
    <col min="2337" max="2337" width="1.7109375" style="5" customWidth="1"/>
    <col min="2338" max="2341" width="14.42578125" style="5" customWidth="1"/>
    <col min="2342" max="2342" width="2.7109375" style="5" customWidth="1"/>
    <col min="2343" max="2344" width="13.42578125" style="5" customWidth="1"/>
    <col min="2345" max="2560" width="11" style="5"/>
    <col min="2561" max="2561" width="9.28515625" style="5" customWidth="1"/>
    <col min="2562" max="2562" width="13.28515625" style="5" customWidth="1"/>
    <col min="2563" max="2563" width="2.140625" style="5" customWidth="1"/>
    <col min="2564" max="2564" width="13.5703125" style="5" customWidth="1"/>
    <col min="2565" max="2565" width="1.42578125" style="5" customWidth="1"/>
    <col min="2566" max="2566" width="13.5703125" style="5" customWidth="1"/>
    <col min="2567" max="2567" width="1.7109375" style="5" customWidth="1"/>
    <col min="2568" max="2568" width="16" style="5" customWidth="1"/>
    <col min="2569" max="2569" width="1.7109375" style="5" customWidth="1"/>
    <col min="2570" max="2570" width="10.5703125" style="5" customWidth="1"/>
    <col min="2571" max="2571" width="1.7109375" style="5" customWidth="1"/>
    <col min="2572" max="2572" width="10.42578125" style="5" customWidth="1"/>
    <col min="2573" max="2573" width="14" style="5" customWidth="1"/>
    <col min="2574" max="2574" width="14.42578125" style="5" customWidth="1"/>
    <col min="2575" max="2575" width="12.85546875" style="5" customWidth="1"/>
    <col min="2576" max="2576" width="13" style="5" customWidth="1"/>
    <col min="2577" max="2577" width="13.28515625" style="5" customWidth="1"/>
    <col min="2578" max="2578" width="10.42578125" style="5" customWidth="1"/>
    <col min="2579" max="2579" width="15" style="5" customWidth="1"/>
    <col min="2580" max="2580" width="1.5703125" style="5" customWidth="1"/>
    <col min="2581" max="2584" width="15" style="5" customWidth="1"/>
    <col min="2585" max="2585" width="12" style="5" customWidth="1"/>
    <col min="2586" max="2590" width="13.28515625" style="5" customWidth="1"/>
    <col min="2591" max="2591" width="11.42578125" style="5" customWidth="1"/>
    <col min="2592" max="2592" width="14.42578125" style="5" customWidth="1"/>
    <col min="2593" max="2593" width="1.7109375" style="5" customWidth="1"/>
    <col min="2594" max="2597" width="14.42578125" style="5" customWidth="1"/>
    <col min="2598" max="2598" width="2.7109375" style="5" customWidth="1"/>
    <col min="2599" max="2600" width="13.42578125" style="5" customWidth="1"/>
    <col min="2601" max="2816" width="11" style="5"/>
    <col min="2817" max="2817" width="9.28515625" style="5" customWidth="1"/>
    <col min="2818" max="2818" width="13.28515625" style="5" customWidth="1"/>
    <col min="2819" max="2819" width="2.140625" style="5" customWidth="1"/>
    <col min="2820" max="2820" width="13.5703125" style="5" customWidth="1"/>
    <col min="2821" max="2821" width="1.42578125" style="5" customWidth="1"/>
    <col min="2822" max="2822" width="13.5703125" style="5" customWidth="1"/>
    <col min="2823" max="2823" width="1.7109375" style="5" customWidth="1"/>
    <col min="2824" max="2824" width="16" style="5" customWidth="1"/>
    <col min="2825" max="2825" width="1.7109375" style="5" customWidth="1"/>
    <col min="2826" max="2826" width="10.5703125" style="5" customWidth="1"/>
    <col min="2827" max="2827" width="1.7109375" style="5" customWidth="1"/>
    <col min="2828" max="2828" width="10.42578125" style="5" customWidth="1"/>
    <col min="2829" max="2829" width="14" style="5" customWidth="1"/>
    <col min="2830" max="2830" width="14.42578125" style="5" customWidth="1"/>
    <col min="2831" max="2831" width="12.85546875" style="5" customWidth="1"/>
    <col min="2832" max="2832" width="13" style="5" customWidth="1"/>
    <col min="2833" max="2833" width="13.28515625" style="5" customWidth="1"/>
    <col min="2834" max="2834" width="10.42578125" style="5" customWidth="1"/>
    <col min="2835" max="2835" width="15" style="5" customWidth="1"/>
    <col min="2836" max="2836" width="1.5703125" style="5" customWidth="1"/>
    <col min="2837" max="2840" width="15" style="5" customWidth="1"/>
    <col min="2841" max="2841" width="12" style="5" customWidth="1"/>
    <col min="2842" max="2846" width="13.28515625" style="5" customWidth="1"/>
    <col min="2847" max="2847" width="11.42578125" style="5" customWidth="1"/>
    <col min="2848" max="2848" width="14.42578125" style="5" customWidth="1"/>
    <col min="2849" max="2849" width="1.7109375" style="5" customWidth="1"/>
    <col min="2850" max="2853" width="14.42578125" style="5" customWidth="1"/>
    <col min="2854" max="2854" width="2.7109375" style="5" customWidth="1"/>
    <col min="2855" max="2856" width="13.42578125" style="5" customWidth="1"/>
    <col min="2857" max="3072" width="11" style="5"/>
    <col min="3073" max="3073" width="9.28515625" style="5" customWidth="1"/>
    <col min="3074" max="3074" width="13.28515625" style="5" customWidth="1"/>
    <col min="3075" max="3075" width="2.140625" style="5" customWidth="1"/>
    <col min="3076" max="3076" width="13.5703125" style="5" customWidth="1"/>
    <col min="3077" max="3077" width="1.42578125" style="5" customWidth="1"/>
    <col min="3078" max="3078" width="13.5703125" style="5" customWidth="1"/>
    <col min="3079" max="3079" width="1.7109375" style="5" customWidth="1"/>
    <col min="3080" max="3080" width="16" style="5" customWidth="1"/>
    <col min="3081" max="3081" width="1.7109375" style="5" customWidth="1"/>
    <col min="3082" max="3082" width="10.5703125" style="5" customWidth="1"/>
    <col min="3083" max="3083" width="1.7109375" style="5" customWidth="1"/>
    <col min="3084" max="3084" width="10.42578125" style="5" customWidth="1"/>
    <col min="3085" max="3085" width="14" style="5" customWidth="1"/>
    <col min="3086" max="3086" width="14.42578125" style="5" customWidth="1"/>
    <col min="3087" max="3087" width="12.85546875" style="5" customWidth="1"/>
    <col min="3088" max="3088" width="13" style="5" customWidth="1"/>
    <col min="3089" max="3089" width="13.28515625" style="5" customWidth="1"/>
    <col min="3090" max="3090" width="10.42578125" style="5" customWidth="1"/>
    <col min="3091" max="3091" width="15" style="5" customWidth="1"/>
    <col min="3092" max="3092" width="1.5703125" style="5" customWidth="1"/>
    <col min="3093" max="3096" width="15" style="5" customWidth="1"/>
    <col min="3097" max="3097" width="12" style="5" customWidth="1"/>
    <col min="3098" max="3102" width="13.28515625" style="5" customWidth="1"/>
    <col min="3103" max="3103" width="11.42578125" style="5" customWidth="1"/>
    <col min="3104" max="3104" width="14.42578125" style="5" customWidth="1"/>
    <col min="3105" max="3105" width="1.7109375" style="5" customWidth="1"/>
    <col min="3106" max="3109" width="14.42578125" style="5" customWidth="1"/>
    <col min="3110" max="3110" width="2.7109375" style="5" customWidth="1"/>
    <col min="3111" max="3112" width="13.42578125" style="5" customWidth="1"/>
    <col min="3113" max="3328" width="11" style="5"/>
    <col min="3329" max="3329" width="9.28515625" style="5" customWidth="1"/>
    <col min="3330" max="3330" width="13.28515625" style="5" customWidth="1"/>
    <col min="3331" max="3331" width="2.140625" style="5" customWidth="1"/>
    <col min="3332" max="3332" width="13.5703125" style="5" customWidth="1"/>
    <col min="3333" max="3333" width="1.42578125" style="5" customWidth="1"/>
    <col min="3334" max="3334" width="13.5703125" style="5" customWidth="1"/>
    <col min="3335" max="3335" width="1.7109375" style="5" customWidth="1"/>
    <col min="3336" max="3336" width="16" style="5" customWidth="1"/>
    <col min="3337" max="3337" width="1.7109375" style="5" customWidth="1"/>
    <col min="3338" max="3338" width="10.5703125" style="5" customWidth="1"/>
    <col min="3339" max="3339" width="1.7109375" style="5" customWidth="1"/>
    <col min="3340" max="3340" width="10.42578125" style="5" customWidth="1"/>
    <col min="3341" max="3341" width="14" style="5" customWidth="1"/>
    <col min="3342" max="3342" width="14.42578125" style="5" customWidth="1"/>
    <col min="3343" max="3343" width="12.85546875" style="5" customWidth="1"/>
    <col min="3344" max="3344" width="13" style="5" customWidth="1"/>
    <col min="3345" max="3345" width="13.28515625" style="5" customWidth="1"/>
    <col min="3346" max="3346" width="10.42578125" style="5" customWidth="1"/>
    <col min="3347" max="3347" width="15" style="5" customWidth="1"/>
    <col min="3348" max="3348" width="1.5703125" style="5" customWidth="1"/>
    <col min="3349" max="3352" width="15" style="5" customWidth="1"/>
    <col min="3353" max="3353" width="12" style="5" customWidth="1"/>
    <col min="3354" max="3358" width="13.28515625" style="5" customWidth="1"/>
    <col min="3359" max="3359" width="11.42578125" style="5" customWidth="1"/>
    <col min="3360" max="3360" width="14.42578125" style="5" customWidth="1"/>
    <col min="3361" max="3361" width="1.7109375" style="5" customWidth="1"/>
    <col min="3362" max="3365" width="14.42578125" style="5" customWidth="1"/>
    <col min="3366" max="3366" width="2.7109375" style="5" customWidth="1"/>
    <col min="3367" max="3368" width="13.42578125" style="5" customWidth="1"/>
    <col min="3369" max="3584" width="11" style="5"/>
    <col min="3585" max="3585" width="9.28515625" style="5" customWidth="1"/>
    <col min="3586" max="3586" width="13.28515625" style="5" customWidth="1"/>
    <col min="3587" max="3587" width="2.140625" style="5" customWidth="1"/>
    <col min="3588" max="3588" width="13.5703125" style="5" customWidth="1"/>
    <col min="3589" max="3589" width="1.42578125" style="5" customWidth="1"/>
    <col min="3590" max="3590" width="13.5703125" style="5" customWidth="1"/>
    <col min="3591" max="3591" width="1.7109375" style="5" customWidth="1"/>
    <col min="3592" max="3592" width="16" style="5" customWidth="1"/>
    <col min="3593" max="3593" width="1.7109375" style="5" customWidth="1"/>
    <col min="3594" max="3594" width="10.5703125" style="5" customWidth="1"/>
    <col min="3595" max="3595" width="1.7109375" style="5" customWidth="1"/>
    <col min="3596" max="3596" width="10.42578125" style="5" customWidth="1"/>
    <col min="3597" max="3597" width="14" style="5" customWidth="1"/>
    <col min="3598" max="3598" width="14.42578125" style="5" customWidth="1"/>
    <col min="3599" max="3599" width="12.85546875" style="5" customWidth="1"/>
    <col min="3600" max="3600" width="13" style="5" customWidth="1"/>
    <col min="3601" max="3601" width="13.28515625" style="5" customWidth="1"/>
    <col min="3602" max="3602" width="10.42578125" style="5" customWidth="1"/>
    <col min="3603" max="3603" width="15" style="5" customWidth="1"/>
    <col min="3604" max="3604" width="1.5703125" style="5" customWidth="1"/>
    <col min="3605" max="3608" width="15" style="5" customWidth="1"/>
    <col min="3609" max="3609" width="12" style="5" customWidth="1"/>
    <col min="3610" max="3614" width="13.28515625" style="5" customWidth="1"/>
    <col min="3615" max="3615" width="11.42578125" style="5" customWidth="1"/>
    <col min="3616" max="3616" width="14.42578125" style="5" customWidth="1"/>
    <col min="3617" max="3617" width="1.7109375" style="5" customWidth="1"/>
    <col min="3618" max="3621" width="14.42578125" style="5" customWidth="1"/>
    <col min="3622" max="3622" width="2.7109375" style="5" customWidth="1"/>
    <col min="3623" max="3624" width="13.42578125" style="5" customWidth="1"/>
    <col min="3625" max="3840" width="11" style="5"/>
    <col min="3841" max="3841" width="9.28515625" style="5" customWidth="1"/>
    <col min="3842" max="3842" width="13.28515625" style="5" customWidth="1"/>
    <col min="3843" max="3843" width="2.140625" style="5" customWidth="1"/>
    <col min="3844" max="3844" width="13.5703125" style="5" customWidth="1"/>
    <col min="3845" max="3845" width="1.42578125" style="5" customWidth="1"/>
    <col min="3846" max="3846" width="13.5703125" style="5" customWidth="1"/>
    <col min="3847" max="3847" width="1.7109375" style="5" customWidth="1"/>
    <col min="3848" max="3848" width="16" style="5" customWidth="1"/>
    <col min="3849" max="3849" width="1.7109375" style="5" customWidth="1"/>
    <col min="3850" max="3850" width="10.5703125" style="5" customWidth="1"/>
    <col min="3851" max="3851" width="1.7109375" style="5" customWidth="1"/>
    <col min="3852" max="3852" width="10.42578125" style="5" customWidth="1"/>
    <col min="3853" max="3853" width="14" style="5" customWidth="1"/>
    <col min="3854" max="3854" width="14.42578125" style="5" customWidth="1"/>
    <col min="3855" max="3855" width="12.85546875" style="5" customWidth="1"/>
    <col min="3856" max="3856" width="13" style="5" customWidth="1"/>
    <col min="3857" max="3857" width="13.28515625" style="5" customWidth="1"/>
    <col min="3858" max="3858" width="10.42578125" style="5" customWidth="1"/>
    <col min="3859" max="3859" width="15" style="5" customWidth="1"/>
    <col min="3860" max="3860" width="1.5703125" style="5" customWidth="1"/>
    <col min="3861" max="3864" width="15" style="5" customWidth="1"/>
    <col min="3865" max="3865" width="12" style="5" customWidth="1"/>
    <col min="3866" max="3870" width="13.28515625" style="5" customWidth="1"/>
    <col min="3871" max="3871" width="11.42578125" style="5" customWidth="1"/>
    <col min="3872" max="3872" width="14.42578125" style="5" customWidth="1"/>
    <col min="3873" max="3873" width="1.7109375" style="5" customWidth="1"/>
    <col min="3874" max="3877" width="14.42578125" style="5" customWidth="1"/>
    <col min="3878" max="3878" width="2.7109375" style="5" customWidth="1"/>
    <col min="3879" max="3880" width="13.42578125" style="5" customWidth="1"/>
    <col min="3881" max="4096" width="11" style="5"/>
    <col min="4097" max="4097" width="9.28515625" style="5" customWidth="1"/>
    <col min="4098" max="4098" width="13.28515625" style="5" customWidth="1"/>
    <col min="4099" max="4099" width="2.140625" style="5" customWidth="1"/>
    <col min="4100" max="4100" width="13.5703125" style="5" customWidth="1"/>
    <col min="4101" max="4101" width="1.42578125" style="5" customWidth="1"/>
    <col min="4102" max="4102" width="13.5703125" style="5" customWidth="1"/>
    <col min="4103" max="4103" width="1.7109375" style="5" customWidth="1"/>
    <col min="4104" max="4104" width="16" style="5" customWidth="1"/>
    <col min="4105" max="4105" width="1.7109375" style="5" customWidth="1"/>
    <col min="4106" max="4106" width="10.5703125" style="5" customWidth="1"/>
    <col min="4107" max="4107" width="1.7109375" style="5" customWidth="1"/>
    <col min="4108" max="4108" width="10.42578125" style="5" customWidth="1"/>
    <col min="4109" max="4109" width="14" style="5" customWidth="1"/>
    <col min="4110" max="4110" width="14.42578125" style="5" customWidth="1"/>
    <col min="4111" max="4111" width="12.85546875" style="5" customWidth="1"/>
    <col min="4112" max="4112" width="13" style="5" customWidth="1"/>
    <col min="4113" max="4113" width="13.28515625" style="5" customWidth="1"/>
    <col min="4114" max="4114" width="10.42578125" style="5" customWidth="1"/>
    <col min="4115" max="4115" width="15" style="5" customWidth="1"/>
    <col min="4116" max="4116" width="1.5703125" style="5" customWidth="1"/>
    <col min="4117" max="4120" width="15" style="5" customWidth="1"/>
    <col min="4121" max="4121" width="12" style="5" customWidth="1"/>
    <col min="4122" max="4126" width="13.28515625" style="5" customWidth="1"/>
    <col min="4127" max="4127" width="11.42578125" style="5" customWidth="1"/>
    <col min="4128" max="4128" width="14.42578125" style="5" customWidth="1"/>
    <col min="4129" max="4129" width="1.7109375" style="5" customWidth="1"/>
    <col min="4130" max="4133" width="14.42578125" style="5" customWidth="1"/>
    <col min="4134" max="4134" width="2.7109375" style="5" customWidth="1"/>
    <col min="4135" max="4136" width="13.42578125" style="5" customWidth="1"/>
    <col min="4137" max="4352" width="11" style="5"/>
    <col min="4353" max="4353" width="9.28515625" style="5" customWidth="1"/>
    <col min="4354" max="4354" width="13.28515625" style="5" customWidth="1"/>
    <col min="4355" max="4355" width="2.140625" style="5" customWidth="1"/>
    <col min="4356" max="4356" width="13.5703125" style="5" customWidth="1"/>
    <col min="4357" max="4357" width="1.42578125" style="5" customWidth="1"/>
    <col min="4358" max="4358" width="13.5703125" style="5" customWidth="1"/>
    <col min="4359" max="4359" width="1.7109375" style="5" customWidth="1"/>
    <col min="4360" max="4360" width="16" style="5" customWidth="1"/>
    <col min="4361" max="4361" width="1.7109375" style="5" customWidth="1"/>
    <col min="4362" max="4362" width="10.5703125" style="5" customWidth="1"/>
    <col min="4363" max="4363" width="1.7109375" style="5" customWidth="1"/>
    <col min="4364" max="4364" width="10.42578125" style="5" customWidth="1"/>
    <col min="4365" max="4365" width="14" style="5" customWidth="1"/>
    <col min="4366" max="4366" width="14.42578125" style="5" customWidth="1"/>
    <col min="4367" max="4367" width="12.85546875" style="5" customWidth="1"/>
    <col min="4368" max="4368" width="13" style="5" customWidth="1"/>
    <col min="4369" max="4369" width="13.28515625" style="5" customWidth="1"/>
    <col min="4370" max="4370" width="10.42578125" style="5" customWidth="1"/>
    <col min="4371" max="4371" width="15" style="5" customWidth="1"/>
    <col min="4372" max="4372" width="1.5703125" style="5" customWidth="1"/>
    <col min="4373" max="4376" width="15" style="5" customWidth="1"/>
    <col min="4377" max="4377" width="12" style="5" customWidth="1"/>
    <col min="4378" max="4382" width="13.28515625" style="5" customWidth="1"/>
    <col min="4383" max="4383" width="11.42578125" style="5" customWidth="1"/>
    <col min="4384" max="4384" width="14.42578125" style="5" customWidth="1"/>
    <col min="4385" max="4385" width="1.7109375" style="5" customWidth="1"/>
    <col min="4386" max="4389" width="14.42578125" style="5" customWidth="1"/>
    <col min="4390" max="4390" width="2.7109375" style="5" customWidth="1"/>
    <col min="4391" max="4392" width="13.42578125" style="5" customWidth="1"/>
    <col min="4393" max="4608" width="11" style="5"/>
    <col min="4609" max="4609" width="9.28515625" style="5" customWidth="1"/>
    <col min="4610" max="4610" width="13.28515625" style="5" customWidth="1"/>
    <col min="4611" max="4611" width="2.140625" style="5" customWidth="1"/>
    <col min="4612" max="4612" width="13.5703125" style="5" customWidth="1"/>
    <col min="4613" max="4613" width="1.42578125" style="5" customWidth="1"/>
    <col min="4614" max="4614" width="13.5703125" style="5" customWidth="1"/>
    <col min="4615" max="4615" width="1.7109375" style="5" customWidth="1"/>
    <col min="4616" max="4616" width="16" style="5" customWidth="1"/>
    <col min="4617" max="4617" width="1.7109375" style="5" customWidth="1"/>
    <col min="4618" max="4618" width="10.5703125" style="5" customWidth="1"/>
    <col min="4619" max="4619" width="1.7109375" style="5" customWidth="1"/>
    <col min="4620" max="4620" width="10.42578125" style="5" customWidth="1"/>
    <col min="4621" max="4621" width="14" style="5" customWidth="1"/>
    <col min="4622" max="4622" width="14.42578125" style="5" customWidth="1"/>
    <col min="4623" max="4623" width="12.85546875" style="5" customWidth="1"/>
    <col min="4624" max="4624" width="13" style="5" customWidth="1"/>
    <col min="4625" max="4625" width="13.28515625" style="5" customWidth="1"/>
    <col min="4626" max="4626" width="10.42578125" style="5" customWidth="1"/>
    <col min="4627" max="4627" width="15" style="5" customWidth="1"/>
    <col min="4628" max="4628" width="1.5703125" style="5" customWidth="1"/>
    <col min="4629" max="4632" width="15" style="5" customWidth="1"/>
    <col min="4633" max="4633" width="12" style="5" customWidth="1"/>
    <col min="4634" max="4638" width="13.28515625" style="5" customWidth="1"/>
    <col min="4639" max="4639" width="11.42578125" style="5" customWidth="1"/>
    <col min="4640" max="4640" width="14.42578125" style="5" customWidth="1"/>
    <col min="4641" max="4641" width="1.7109375" style="5" customWidth="1"/>
    <col min="4642" max="4645" width="14.42578125" style="5" customWidth="1"/>
    <col min="4646" max="4646" width="2.7109375" style="5" customWidth="1"/>
    <col min="4647" max="4648" width="13.42578125" style="5" customWidth="1"/>
    <col min="4649" max="4864" width="11" style="5"/>
    <col min="4865" max="4865" width="9.28515625" style="5" customWidth="1"/>
    <col min="4866" max="4866" width="13.28515625" style="5" customWidth="1"/>
    <col min="4867" max="4867" width="2.140625" style="5" customWidth="1"/>
    <col min="4868" max="4868" width="13.5703125" style="5" customWidth="1"/>
    <col min="4869" max="4869" width="1.42578125" style="5" customWidth="1"/>
    <col min="4870" max="4870" width="13.5703125" style="5" customWidth="1"/>
    <col min="4871" max="4871" width="1.7109375" style="5" customWidth="1"/>
    <col min="4872" max="4872" width="16" style="5" customWidth="1"/>
    <col min="4873" max="4873" width="1.7109375" style="5" customWidth="1"/>
    <col min="4874" max="4874" width="10.5703125" style="5" customWidth="1"/>
    <col min="4875" max="4875" width="1.7109375" style="5" customWidth="1"/>
    <col min="4876" max="4876" width="10.42578125" style="5" customWidth="1"/>
    <col min="4877" max="4877" width="14" style="5" customWidth="1"/>
    <col min="4878" max="4878" width="14.42578125" style="5" customWidth="1"/>
    <col min="4879" max="4879" width="12.85546875" style="5" customWidth="1"/>
    <col min="4880" max="4880" width="13" style="5" customWidth="1"/>
    <col min="4881" max="4881" width="13.28515625" style="5" customWidth="1"/>
    <col min="4882" max="4882" width="10.42578125" style="5" customWidth="1"/>
    <col min="4883" max="4883" width="15" style="5" customWidth="1"/>
    <col min="4884" max="4884" width="1.5703125" style="5" customWidth="1"/>
    <col min="4885" max="4888" width="15" style="5" customWidth="1"/>
    <col min="4889" max="4889" width="12" style="5" customWidth="1"/>
    <col min="4890" max="4894" width="13.28515625" style="5" customWidth="1"/>
    <col min="4895" max="4895" width="11.42578125" style="5" customWidth="1"/>
    <col min="4896" max="4896" width="14.42578125" style="5" customWidth="1"/>
    <col min="4897" max="4897" width="1.7109375" style="5" customWidth="1"/>
    <col min="4898" max="4901" width="14.42578125" style="5" customWidth="1"/>
    <col min="4902" max="4902" width="2.7109375" style="5" customWidth="1"/>
    <col min="4903" max="4904" width="13.42578125" style="5" customWidth="1"/>
    <col min="4905" max="5120" width="11" style="5"/>
    <col min="5121" max="5121" width="9.28515625" style="5" customWidth="1"/>
    <col min="5122" max="5122" width="13.28515625" style="5" customWidth="1"/>
    <col min="5123" max="5123" width="2.140625" style="5" customWidth="1"/>
    <col min="5124" max="5124" width="13.5703125" style="5" customWidth="1"/>
    <col min="5125" max="5125" width="1.42578125" style="5" customWidth="1"/>
    <col min="5126" max="5126" width="13.5703125" style="5" customWidth="1"/>
    <col min="5127" max="5127" width="1.7109375" style="5" customWidth="1"/>
    <col min="5128" max="5128" width="16" style="5" customWidth="1"/>
    <col min="5129" max="5129" width="1.7109375" style="5" customWidth="1"/>
    <col min="5130" max="5130" width="10.5703125" style="5" customWidth="1"/>
    <col min="5131" max="5131" width="1.7109375" style="5" customWidth="1"/>
    <col min="5132" max="5132" width="10.42578125" style="5" customWidth="1"/>
    <col min="5133" max="5133" width="14" style="5" customWidth="1"/>
    <col min="5134" max="5134" width="14.42578125" style="5" customWidth="1"/>
    <col min="5135" max="5135" width="12.85546875" style="5" customWidth="1"/>
    <col min="5136" max="5136" width="13" style="5" customWidth="1"/>
    <col min="5137" max="5137" width="13.28515625" style="5" customWidth="1"/>
    <col min="5138" max="5138" width="10.42578125" style="5" customWidth="1"/>
    <col min="5139" max="5139" width="15" style="5" customWidth="1"/>
    <col min="5140" max="5140" width="1.5703125" style="5" customWidth="1"/>
    <col min="5141" max="5144" width="15" style="5" customWidth="1"/>
    <col min="5145" max="5145" width="12" style="5" customWidth="1"/>
    <col min="5146" max="5150" width="13.28515625" style="5" customWidth="1"/>
    <col min="5151" max="5151" width="11.42578125" style="5" customWidth="1"/>
    <col min="5152" max="5152" width="14.42578125" style="5" customWidth="1"/>
    <col min="5153" max="5153" width="1.7109375" style="5" customWidth="1"/>
    <col min="5154" max="5157" width="14.42578125" style="5" customWidth="1"/>
    <col min="5158" max="5158" width="2.7109375" style="5" customWidth="1"/>
    <col min="5159" max="5160" width="13.42578125" style="5" customWidth="1"/>
    <col min="5161" max="5376" width="11" style="5"/>
    <col min="5377" max="5377" width="9.28515625" style="5" customWidth="1"/>
    <col min="5378" max="5378" width="13.28515625" style="5" customWidth="1"/>
    <col min="5379" max="5379" width="2.140625" style="5" customWidth="1"/>
    <col min="5380" max="5380" width="13.5703125" style="5" customWidth="1"/>
    <col min="5381" max="5381" width="1.42578125" style="5" customWidth="1"/>
    <col min="5382" max="5382" width="13.5703125" style="5" customWidth="1"/>
    <col min="5383" max="5383" width="1.7109375" style="5" customWidth="1"/>
    <col min="5384" max="5384" width="16" style="5" customWidth="1"/>
    <col min="5385" max="5385" width="1.7109375" style="5" customWidth="1"/>
    <col min="5386" max="5386" width="10.5703125" style="5" customWidth="1"/>
    <col min="5387" max="5387" width="1.7109375" style="5" customWidth="1"/>
    <col min="5388" max="5388" width="10.42578125" style="5" customWidth="1"/>
    <col min="5389" max="5389" width="14" style="5" customWidth="1"/>
    <col min="5390" max="5390" width="14.42578125" style="5" customWidth="1"/>
    <col min="5391" max="5391" width="12.85546875" style="5" customWidth="1"/>
    <col min="5392" max="5392" width="13" style="5" customWidth="1"/>
    <col min="5393" max="5393" width="13.28515625" style="5" customWidth="1"/>
    <col min="5394" max="5394" width="10.42578125" style="5" customWidth="1"/>
    <col min="5395" max="5395" width="15" style="5" customWidth="1"/>
    <col min="5396" max="5396" width="1.5703125" style="5" customWidth="1"/>
    <col min="5397" max="5400" width="15" style="5" customWidth="1"/>
    <col min="5401" max="5401" width="12" style="5" customWidth="1"/>
    <col min="5402" max="5406" width="13.28515625" style="5" customWidth="1"/>
    <col min="5407" max="5407" width="11.42578125" style="5" customWidth="1"/>
    <col min="5408" max="5408" width="14.42578125" style="5" customWidth="1"/>
    <col min="5409" max="5409" width="1.7109375" style="5" customWidth="1"/>
    <col min="5410" max="5413" width="14.42578125" style="5" customWidth="1"/>
    <col min="5414" max="5414" width="2.7109375" style="5" customWidth="1"/>
    <col min="5415" max="5416" width="13.42578125" style="5" customWidth="1"/>
    <col min="5417" max="5632" width="11" style="5"/>
    <col min="5633" max="5633" width="9.28515625" style="5" customWidth="1"/>
    <col min="5634" max="5634" width="13.28515625" style="5" customWidth="1"/>
    <col min="5635" max="5635" width="2.140625" style="5" customWidth="1"/>
    <col min="5636" max="5636" width="13.5703125" style="5" customWidth="1"/>
    <col min="5637" max="5637" width="1.42578125" style="5" customWidth="1"/>
    <col min="5638" max="5638" width="13.5703125" style="5" customWidth="1"/>
    <col min="5639" max="5639" width="1.7109375" style="5" customWidth="1"/>
    <col min="5640" max="5640" width="16" style="5" customWidth="1"/>
    <col min="5641" max="5641" width="1.7109375" style="5" customWidth="1"/>
    <col min="5642" max="5642" width="10.5703125" style="5" customWidth="1"/>
    <col min="5643" max="5643" width="1.7109375" style="5" customWidth="1"/>
    <col min="5644" max="5644" width="10.42578125" style="5" customWidth="1"/>
    <col min="5645" max="5645" width="14" style="5" customWidth="1"/>
    <col min="5646" max="5646" width="14.42578125" style="5" customWidth="1"/>
    <col min="5647" max="5647" width="12.85546875" style="5" customWidth="1"/>
    <col min="5648" max="5648" width="13" style="5" customWidth="1"/>
    <col min="5649" max="5649" width="13.28515625" style="5" customWidth="1"/>
    <col min="5650" max="5650" width="10.42578125" style="5" customWidth="1"/>
    <col min="5651" max="5651" width="15" style="5" customWidth="1"/>
    <col min="5652" max="5652" width="1.5703125" style="5" customWidth="1"/>
    <col min="5653" max="5656" width="15" style="5" customWidth="1"/>
    <col min="5657" max="5657" width="12" style="5" customWidth="1"/>
    <col min="5658" max="5662" width="13.28515625" style="5" customWidth="1"/>
    <col min="5663" max="5663" width="11.42578125" style="5" customWidth="1"/>
    <col min="5664" max="5664" width="14.42578125" style="5" customWidth="1"/>
    <col min="5665" max="5665" width="1.7109375" style="5" customWidth="1"/>
    <col min="5666" max="5669" width="14.42578125" style="5" customWidth="1"/>
    <col min="5670" max="5670" width="2.7109375" style="5" customWidth="1"/>
    <col min="5671" max="5672" width="13.42578125" style="5" customWidth="1"/>
    <col min="5673" max="5888" width="11" style="5"/>
    <col min="5889" max="5889" width="9.28515625" style="5" customWidth="1"/>
    <col min="5890" max="5890" width="13.28515625" style="5" customWidth="1"/>
    <col min="5891" max="5891" width="2.140625" style="5" customWidth="1"/>
    <col min="5892" max="5892" width="13.5703125" style="5" customWidth="1"/>
    <col min="5893" max="5893" width="1.42578125" style="5" customWidth="1"/>
    <col min="5894" max="5894" width="13.5703125" style="5" customWidth="1"/>
    <col min="5895" max="5895" width="1.7109375" style="5" customWidth="1"/>
    <col min="5896" max="5896" width="16" style="5" customWidth="1"/>
    <col min="5897" max="5897" width="1.7109375" style="5" customWidth="1"/>
    <col min="5898" max="5898" width="10.5703125" style="5" customWidth="1"/>
    <col min="5899" max="5899" width="1.7109375" style="5" customWidth="1"/>
    <col min="5900" max="5900" width="10.42578125" style="5" customWidth="1"/>
    <col min="5901" max="5901" width="14" style="5" customWidth="1"/>
    <col min="5902" max="5902" width="14.42578125" style="5" customWidth="1"/>
    <col min="5903" max="5903" width="12.85546875" style="5" customWidth="1"/>
    <col min="5904" max="5904" width="13" style="5" customWidth="1"/>
    <col min="5905" max="5905" width="13.28515625" style="5" customWidth="1"/>
    <col min="5906" max="5906" width="10.42578125" style="5" customWidth="1"/>
    <col min="5907" max="5907" width="15" style="5" customWidth="1"/>
    <col min="5908" max="5908" width="1.5703125" style="5" customWidth="1"/>
    <col min="5909" max="5912" width="15" style="5" customWidth="1"/>
    <col min="5913" max="5913" width="12" style="5" customWidth="1"/>
    <col min="5914" max="5918" width="13.28515625" style="5" customWidth="1"/>
    <col min="5919" max="5919" width="11.42578125" style="5" customWidth="1"/>
    <col min="5920" max="5920" width="14.42578125" style="5" customWidth="1"/>
    <col min="5921" max="5921" width="1.7109375" style="5" customWidth="1"/>
    <col min="5922" max="5925" width="14.42578125" style="5" customWidth="1"/>
    <col min="5926" max="5926" width="2.7109375" style="5" customWidth="1"/>
    <col min="5927" max="5928" width="13.42578125" style="5" customWidth="1"/>
    <col min="5929" max="6144" width="11" style="5"/>
    <col min="6145" max="6145" width="9.28515625" style="5" customWidth="1"/>
    <col min="6146" max="6146" width="13.28515625" style="5" customWidth="1"/>
    <col min="6147" max="6147" width="2.140625" style="5" customWidth="1"/>
    <col min="6148" max="6148" width="13.5703125" style="5" customWidth="1"/>
    <col min="6149" max="6149" width="1.42578125" style="5" customWidth="1"/>
    <col min="6150" max="6150" width="13.5703125" style="5" customWidth="1"/>
    <col min="6151" max="6151" width="1.7109375" style="5" customWidth="1"/>
    <col min="6152" max="6152" width="16" style="5" customWidth="1"/>
    <col min="6153" max="6153" width="1.7109375" style="5" customWidth="1"/>
    <col min="6154" max="6154" width="10.5703125" style="5" customWidth="1"/>
    <col min="6155" max="6155" width="1.7109375" style="5" customWidth="1"/>
    <col min="6156" max="6156" width="10.42578125" style="5" customWidth="1"/>
    <col min="6157" max="6157" width="14" style="5" customWidth="1"/>
    <col min="6158" max="6158" width="14.42578125" style="5" customWidth="1"/>
    <col min="6159" max="6159" width="12.85546875" style="5" customWidth="1"/>
    <col min="6160" max="6160" width="13" style="5" customWidth="1"/>
    <col min="6161" max="6161" width="13.28515625" style="5" customWidth="1"/>
    <col min="6162" max="6162" width="10.42578125" style="5" customWidth="1"/>
    <col min="6163" max="6163" width="15" style="5" customWidth="1"/>
    <col min="6164" max="6164" width="1.5703125" style="5" customWidth="1"/>
    <col min="6165" max="6168" width="15" style="5" customWidth="1"/>
    <col min="6169" max="6169" width="12" style="5" customWidth="1"/>
    <col min="6170" max="6174" width="13.28515625" style="5" customWidth="1"/>
    <col min="6175" max="6175" width="11.42578125" style="5" customWidth="1"/>
    <col min="6176" max="6176" width="14.42578125" style="5" customWidth="1"/>
    <col min="6177" max="6177" width="1.7109375" style="5" customWidth="1"/>
    <col min="6178" max="6181" width="14.42578125" style="5" customWidth="1"/>
    <col min="6182" max="6182" width="2.7109375" style="5" customWidth="1"/>
    <col min="6183" max="6184" width="13.42578125" style="5" customWidth="1"/>
    <col min="6185" max="6400" width="11" style="5"/>
    <col min="6401" max="6401" width="9.28515625" style="5" customWidth="1"/>
    <col min="6402" max="6402" width="13.28515625" style="5" customWidth="1"/>
    <col min="6403" max="6403" width="2.140625" style="5" customWidth="1"/>
    <col min="6404" max="6404" width="13.5703125" style="5" customWidth="1"/>
    <col min="6405" max="6405" width="1.42578125" style="5" customWidth="1"/>
    <col min="6406" max="6406" width="13.5703125" style="5" customWidth="1"/>
    <col min="6407" max="6407" width="1.7109375" style="5" customWidth="1"/>
    <col min="6408" max="6408" width="16" style="5" customWidth="1"/>
    <col min="6409" max="6409" width="1.7109375" style="5" customWidth="1"/>
    <col min="6410" max="6410" width="10.5703125" style="5" customWidth="1"/>
    <col min="6411" max="6411" width="1.7109375" style="5" customWidth="1"/>
    <col min="6412" max="6412" width="10.42578125" style="5" customWidth="1"/>
    <col min="6413" max="6413" width="14" style="5" customWidth="1"/>
    <col min="6414" max="6414" width="14.42578125" style="5" customWidth="1"/>
    <col min="6415" max="6415" width="12.85546875" style="5" customWidth="1"/>
    <col min="6416" max="6416" width="13" style="5" customWidth="1"/>
    <col min="6417" max="6417" width="13.28515625" style="5" customWidth="1"/>
    <col min="6418" max="6418" width="10.42578125" style="5" customWidth="1"/>
    <col min="6419" max="6419" width="15" style="5" customWidth="1"/>
    <col min="6420" max="6420" width="1.5703125" style="5" customWidth="1"/>
    <col min="6421" max="6424" width="15" style="5" customWidth="1"/>
    <col min="6425" max="6425" width="12" style="5" customWidth="1"/>
    <col min="6426" max="6430" width="13.28515625" style="5" customWidth="1"/>
    <col min="6431" max="6431" width="11.42578125" style="5" customWidth="1"/>
    <col min="6432" max="6432" width="14.42578125" style="5" customWidth="1"/>
    <col min="6433" max="6433" width="1.7109375" style="5" customWidth="1"/>
    <col min="6434" max="6437" width="14.42578125" style="5" customWidth="1"/>
    <col min="6438" max="6438" width="2.7109375" style="5" customWidth="1"/>
    <col min="6439" max="6440" width="13.42578125" style="5" customWidth="1"/>
    <col min="6441" max="6656" width="11" style="5"/>
    <col min="6657" max="6657" width="9.28515625" style="5" customWidth="1"/>
    <col min="6658" max="6658" width="13.28515625" style="5" customWidth="1"/>
    <col min="6659" max="6659" width="2.140625" style="5" customWidth="1"/>
    <col min="6660" max="6660" width="13.5703125" style="5" customWidth="1"/>
    <col min="6661" max="6661" width="1.42578125" style="5" customWidth="1"/>
    <col min="6662" max="6662" width="13.5703125" style="5" customWidth="1"/>
    <col min="6663" max="6663" width="1.7109375" style="5" customWidth="1"/>
    <col min="6664" max="6664" width="16" style="5" customWidth="1"/>
    <col min="6665" max="6665" width="1.7109375" style="5" customWidth="1"/>
    <col min="6666" max="6666" width="10.5703125" style="5" customWidth="1"/>
    <col min="6667" max="6667" width="1.7109375" style="5" customWidth="1"/>
    <col min="6668" max="6668" width="10.42578125" style="5" customWidth="1"/>
    <col min="6669" max="6669" width="14" style="5" customWidth="1"/>
    <col min="6670" max="6670" width="14.42578125" style="5" customWidth="1"/>
    <col min="6671" max="6671" width="12.85546875" style="5" customWidth="1"/>
    <col min="6672" max="6672" width="13" style="5" customWidth="1"/>
    <col min="6673" max="6673" width="13.28515625" style="5" customWidth="1"/>
    <col min="6674" max="6674" width="10.42578125" style="5" customWidth="1"/>
    <col min="6675" max="6675" width="15" style="5" customWidth="1"/>
    <col min="6676" max="6676" width="1.5703125" style="5" customWidth="1"/>
    <col min="6677" max="6680" width="15" style="5" customWidth="1"/>
    <col min="6681" max="6681" width="12" style="5" customWidth="1"/>
    <col min="6682" max="6686" width="13.28515625" style="5" customWidth="1"/>
    <col min="6687" max="6687" width="11.42578125" style="5" customWidth="1"/>
    <col min="6688" max="6688" width="14.42578125" style="5" customWidth="1"/>
    <col min="6689" max="6689" width="1.7109375" style="5" customWidth="1"/>
    <col min="6690" max="6693" width="14.42578125" style="5" customWidth="1"/>
    <col min="6694" max="6694" width="2.7109375" style="5" customWidth="1"/>
    <col min="6695" max="6696" width="13.42578125" style="5" customWidth="1"/>
    <col min="6697" max="6912" width="11" style="5"/>
    <col min="6913" max="6913" width="9.28515625" style="5" customWidth="1"/>
    <col min="6914" max="6914" width="13.28515625" style="5" customWidth="1"/>
    <col min="6915" max="6915" width="2.140625" style="5" customWidth="1"/>
    <col min="6916" max="6916" width="13.5703125" style="5" customWidth="1"/>
    <col min="6917" max="6917" width="1.42578125" style="5" customWidth="1"/>
    <col min="6918" max="6918" width="13.5703125" style="5" customWidth="1"/>
    <col min="6919" max="6919" width="1.7109375" style="5" customWidth="1"/>
    <col min="6920" max="6920" width="16" style="5" customWidth="1"/>
    <col min="6921" max="6921" width="1.7109375" style="5" customWidth="1"/>
    <col min="6922" max="6922" width="10.5703125" style="5" customWidth="1"/>
    <col min="6923" max="6923" width="1.7109375" style="5" customWidth="1"/>
    <col min="6924" max="6924" width="10.42578125" style="5" customWidth="1"/>
    <col min="6925" max="6925" width="14" style="5" customWidth="1"/>
    <col min="6926" max="6926" width="14.42578125" style="5" customWidth="1"/>
    <col min="6927" max="6927" width="12.85546875" style="5" customWidth="1"/>
    <col min="6928" max="6928" width="13" style="5" customWidth="1"/>
    <col min="6929" max="6929" width="13.28515625" style="5" customWidth="1"/>
    <col min="6930" max="6930" width="10.42578125" style="5" customWidth="1"/>
    <col min="6931" max="6931" width="15" style="5" customWidth="1"/>
    <col min="6932" max="6932" width="1.5703125" style="5" customWidth="1"/>
    <col min="6933" max="6936" width="15" style="5" customWidth="1"/>
    <col min="6937" max="6937" width="12" style="5" customWidth="1"/>
    <col min="6938" max="6942" width="13.28515625" style="5" customWidth="1"/>
    <col min="6943" max="6943" width="11.42578125" style="5" customWidth="1"/>
    <col min="6944" max="6944" width="14.42578125" style="5" customWidth="1"/>
    <col min="6945" max="6945" width="1.7109375" style="5" customWidth="1"/>
    <col min="6946" max="6949" width="14.42578125" style="5" customWidth="1"/>
    <col min="6950" max="6950" width="2.7109375" style="5" customWidth="1"/>
    <col min="6951" max="6952" width="13.42578125" style="5" customWidth="1"/>
    <col min="6953" max="7168" width="11" style="5"/>
    <col min="7169" max="7169" width="9.28515625" style="5" customWidth="1"/>
    <col min="7170" max="7170" width="13.28515625" style="5" customWidth="1"/>
    <col min="7171" max="7171" width="2.140625" style="5" customWidth="1"/>
    <col min="7172" max="7172" width="13.5703125" style="5" customWidth="1"/>
    <col min="7173" max="7173" width="1.42578125" style="5" customWidth="1"/>
    <col min="7174" max="7174" width="13.5703125" style="5" customWidth="1"/>
    <col min="7175" max="7175" width="1.7109375" style="5" customWidth="1"/>
    <col min="7176" max="7176" width="16" style="5" customWidth="1"/>
    <col min="7177" max="7177" width="1.7109375" style="5" customWidth="1"/>
    <col min="7178" max="7178" width="10.5703125" style="5" customWidth="1"/>
    <col min="7179" max="7179" width="1.7109375" style="5" customWidth="1"/>
    <col min="7180" max="7180" width="10.42578125" style="5" customWidth="1"/>
    <col min="7181" max="7181" width="14" style="5" customWidth="1"/>
    <col min="7182" max="7182" width="14.42578125" style="5" customWidth="1"/>
    <col min="7183" max="7183" width="12.85546875" style="5" customWidth="1"/>
    <col min="7184" max="7184" width="13" style="5" customWidth="1"/>
    <col min="7185" max="7185" width="13.28515625" style="5" customWidth="1"/>
    <col min="7186" max="7186" width="10.42578125" style="5" customWidth="1"/>
    <col min="7187" max="7187" width="15" style="5" customWidth="1"/>
    <col min="7188" max="7188" width="1.5703125" style="5" customWidth="1"/>
    <col min="7189" max="7192" width="15" style="5" customWidth="1"/>
    <col min="7193" max="7193" width="12" style="5" customWidth="1"/>
    <col min="7194" max="7198" width="13.28515625" style="5" customWidth="1"/>
    <col min="7199" max="7199" width="11.42578125" style="5" customWidth="1"/>
    <col min="7200" max="7200" width="14.42578125" style="5" customWidth="1"/>
    <col min="7201" max="7201" width="1.7109375" style="5" customWidth="1"/>
    <col min="7202" max="7205" width="14.42578125" style="5" customWidth="1"/>
    <col min="7206" max="7206" width="2.7109375" style="5" customWidth="1"/>
    <col min="7207" max="7208" width="13.42578125" style="5" customWidth="1"/>
    <col min="7209" max="7424" width="11" style="5"/>
    <col min="7425" max="7425" width="9.28515625" style="5" customWidth="1"/>
    <col min="7426" max="7426" width="13.28515625" style="5" customWidth="1"/>
    <col min="7427" max="7427" width="2.140625" style="5" customWidth="1"/>
    <col min="7428" max="7428" width="13.5703125" style="5" customWidth="1"/>
    <col min="7429" max="7429" width="1.42578125" style="5" customWidth="1"/>
    <col min="7430" max="7430" width="13.5703125" style="5" customWidth="1"/>
    <col min="7431" max="7431" width="1.7109375" style="5" customWidth="1"/>
    <col min="7432" max="7432" width="16" style="5" customWidth="1"/>
    <col min="7433" max="7433" width="1.7109375" style="5" customWidth="1"/>
    <col min="7434" max="7434" width="10.5703125" style="5" customWidth="1"/>
    <col min="7435" max="7435" width="1.7109375" style="5" customWidth="1"/>
    <col min="7436" max="7436" width="10.42578125" style="5" customWidth="1"/>
    <col min="7437" max="7437" width="14" style="5" customWidth="1"/>
    <col min="7438" max="7438" width="14.42578125" style="5" customWidth="1"/>
    <col min="7439" max="7439" width="12.85546875" style="5" customWidth="1"/>
    <col min="7440" max="7440" width="13" style="5" customWidth="1"/>
    <col min="7441" max="7441" width="13.28515625" style="5" customWidth="1"/>
    <col min="7442" max="7442" width="10.42578125" style="5" customWidth="1"/>
    <col min="7443" max="7443" width="15" style="5" customWidth="1"/>
    <col min="7444" max="7444" width="1.5703125" style="5" customWidth="1"/>
    <col min="7445" max="7448" width="15" style="5" customWidth="1"/>
    <col min="7449" max="7449" width="12" style="5" customWidth="1"/>
    <col min="7450" max="7454" width="13.28515625" style="5" customWidth="1"/>
    <col min="7455" max="7455" width="11.42578125" style="5" customWidth="1"/>
    <col min="7456" max="7456" width="14.42578125" style="5" customWidth="1"/>
    <col min="7457" max="7457" width="1.7109375" style="5" customWidth="1"/>
    <col min="7458" max="7461" width="14.42578125" style="5" customWidth="1"/>
    <col min="7462" max="7462" width="2.7109375" style="5" customWidth="1"/>
    <col min="7463" max="7464" width="13.42578125" style="5" customWidth="1"/>
    <col min="7465" max="7680" width="11" style="5"/>
    <col min="7681" max="7681" width="9.28515625" style="5" customWidth="1"/>
    <col min="7682" max="7682" width="13.28515625" style="5" customWidth="1"/>
    <col min="7683" max="7683" width="2.140625" style="5" customWidth="1"/>
    <col min="7684" max="7684" width="13.5703125" style="5" customWidth="1"/>
    <col min="7685" max="7685" width="1.42578125" style="5" customWidth="1"/>
    <col min="7686" max="7686" width="13.5703125" style="5" customWidth="1"/>
    <col min="7687" max="7687" width="1.7109375" style="5" customWidth="1"/>
    <col min="7688" max="7688" width="16" style="5" customWidth="1"/>
    <col min="7689" max="7689" width="1.7109375" style="5" customWidth="1"/>
    <col min="7690" max="7690" width="10.5703125" style="5" customWidth="1"/>
    <col min="7691" max="7691" width="1.7109375" style="5" customWidth="1"/>
    <col min="7692" max="7692" width="10.42578125" style="5" customWidth="1"/>
    <col min="7693" max="7693" width="14" style="5" customWidth="1"/>
    <col min="7694" max="7694" width="14.42578125" style="5" customWidth="1"/>
    <col min="7695" max="7695" width="12.85546875" style="5" customWidth="1"/>
    <col min="7696" max="7696" width="13" style="5" customWidth="1"/>
    <col min="7697" max="7697" width="13.28515625" style="5" customWidth="1"/>
    <col min="7698" max="7698" width="10.42578125" style="5" customWidth="1"/>
    <col min="7699" max="7699" width="15" style="5" customWidth="1"/>
    <col min="7700" max="7700" width="1.5703125" style="5" customWidth="1"/>
    <col min="7701" max="7704" width="15" style="5" customWidth="1"/>
    <col min="7705" max="7705" width="12" style="5" customWidth="1"/>
    <col min="7706" max="7710" width="13.28515625" style="5" customWidth="1"/>
    <col min="7711" max="7711" width="11.42578125" style="5" customWidth="1"/>
    <col min="7712" max="7712" width="14.42578125" style="5" customWidth="1"/>
    <col min="7713" max="7713" width="1.7109375" style="5" customWidth="1"/>
    <col min="7714" max="7717" width="14.42578125" style="5" customWidth="1"/>
    <col min="7718" max="7718" width="2.7109375" style="5" customWidth="1"/>
    <col min="7719" max="7720" width="13.42578125" style="5" customWidth="1"/>
    <col min="7721" max="7936" width="11" style="5"/>
    <col min="7937" max="7937" width="9.28515625" style="5" customWidth="1"/>
    <col min="7938" max="7938" width="13.28515625" style="5" customWidth="1"/>
    <col min="7939" max="7939" width="2.140625" style="5" customWidth="1"/>
    <col min="7940" max="7940" width="13.5703125" style="5" customWidth="1"/>
    <col min="7941" max="7941" width="1.42578125" style="5" customWidth="1"/>
    <col min="7942" max="7942" width="13.5703125" style="5" customWidth="1"/>
    <col min="7943" max="7943" width="1.7109375" style="5" customWidth="1"/>
    <col min="7944" max="7944" width="16" style="5" customWidth="1"/>
    <col min="7945" max="7945" width="1.7109375" style="5" customWidth="1"/>
    <col min="7946" max="7946" width="10.5703125" style="5" customWidth="1"/>
    <col min="7947" max="7947" width="1.7109375" style="5" customWidth="1"/>
    <col min="7948" max="7948" width="10.42578125" style="5" customWidth="1"/>
    <col min="7949" max="7949" width="14" style="5" customWidth="1"/>
    <col min="7950" max="7950" width="14.42578125" style="5" customWidth="1"/>
    <col min="7951" max="7951" width="12.85546875" style="5" customWidth="1"/>
    <col min="7952" max="7952" width="13" style="5" customWidth="1"/>
    <col min="7953" max="7953" width="13.28515625" style="5" customWidth="1"/>
    <col min="7954" max="7954" width="10.42578125" style="5" customWidth="1"/>
    <col min="7955" max="7955" width="15" style="5" customWidth="1"/>
    <col min="7956" max="7956" width="1.5703125" style="5" customWidth="1"/>
    <col min="7957" max="7960" width="15" style="5" customWidth="1"/>
    <col min="7961" max="7961" width="12" style="5" customWidth="1"/>
    <col min="7962" max="7966" width="13.28515625" style="5" customWidth="1"/>
    <col min="7967" max="7967" width="11.42578125" style="5" customWidth="1"/>
    <col min="7968" max="7968" width="14.42578125" style="5" customWidth="1"/>
    <col min="7969" max="7969" width="1.7109375" style="5" customWidth="1"/>
    <col min="7970" max="7973" width="14.42578125" style="5" customWidth="1"/>
    <col min="7974" max="7974" width="2.7109375" style="5" customWidth="1"/>
    <col min="7975" max="7976" width="13.42578125" style="5" customWidth="1"/>
    <col min="7977" max="8192" width="11" style="5"/>
    <col min="8193" max="8193" width="9.28515625" style="5" customWidth="1"/>
    <col min="8194" max="8194" width="13.28515625" style="5" customWidth="1"/>
    <col min="8195" max="8195" width="2.140625" style="5" customWidth="1"/>
    <col min="8196" max="8196" width="13.5703125" style="5" customWidth="1"/>
    <col min="8197" max="8197" width="1.42578125" style="5" customWidth="1"/>
    <col min="8198" max="8198" width="13.5703125" style="5" customWidth="1"/>
    <col min="8199" max="8199" width="1.7109375" style="5" customWidth="1"/>
    <col min="8200" max="8200" width="16" style="5" customWidth="1"/>
    <col min="8201" max="8201" width="1.7109375" style="5" customWidth="1"/>
    <col min="8202" max="8202" width="10.5703125" style="5" customWidth="1"/>
    <col min="8203" max="8203" width="1.7109375" style="5" customWidth="1"/>
    <col min="8204" max="8204" width="10.42578125" style="5" customWidth="1"/>
    <col min="8205" max="8205" width="14" style="5" customWidth="1"/>
    <col min="8206" max="8206" width="14.42578125" style="5" customWidth="1"/>
    <col min="8207" max="8207" width="12.85546875" style="5" customWidth="1"/>
    <col min="8208" max="8208" width="13" style="5" customWidth="1"/>
    <col min="8209" max="8209" width="13.28515625" style="5" customWidth="1"/>
    <col min="8210" max="8210" width="10.42578125" style="5" customWidth="1"/>
    <col min="8211" max="8211" width="15" style="5" customWidth="1"/>
    <col min="8212" max="8212" width="1.5703125" style="5" customWidth="1"/>
    <col min="8213" max="8216" width="15" style="5" customWidth="1"/>
    <col min="8217" max="8217" width="12" style="5" customWidth="1"/>
    <col min="8218" max="8222" width="13.28515625" style="5" customWidth="1"/>
    <col min="8223" max="8223" width="11.42578125" style="5" customWidth="1"/>
    <col min="8224" max="8224" width="14.42578125" style="5" customWidth="1"/>
    <col min="8225" max="8225" width="1.7109375" style="5" customWidth="1"/>
    <col min="8226" max="8229" width="14.42578125" style="5" customWidth="1"/>
    <col min="8230" max="8230" width="2.7109375" style="5" customWidth="1"/>
    <col min="8231" max="8232" width="13.42578125" style="5" customWidth="1"/>
    <col min="8233" max="8448" width="11" style="5"/>
    <col min="8449" max="8449" width="9.28515625" style="5" customWidth="1"/>
    <col min="8450" max="8450" width="13.28515625" style="5" customWidth="1"/>
    <col min="8451" max="8451" width="2.140625" style="5" customWidth="1"/>
    <col min="8452" max="8452" width="13.5703125" style="5" customWidth="1"/>
    <col min="8453" max="8453" width="1.42578125" style="5" customWidth="1"/>
    <col min="8454" max="8454" width="13.5703125" style="5" customWidth="1"/>
    <col min="8455" max="8455" width="1.7109375" style="5" customWidth="1"/>
    <col min="8456" max="8456" width="16" style="5" customWidth="1"/>
    <col min="8457" max="8457" width="1.7109375" style="5" customWidth="1"/>
    <col min="8458" max="8458" width="10.5703125" style="5" customWidth="1"/>
    <col min="8459" max="8459" width="1.7109375" style="5" customWidth="1"/>
    <col min="8460" max="8460" width="10.42578125" style="5" customWidth="1"/>
    <col min="8461" max="8461" width="14" style="5" customWidth="1"/>
    <col min="8462" max="8462" width="14.42578125" style="5" customWidth="1"/>
    <col min="8463" max="8463" width="12.85546875" style="5" customWidth="1"/>
    <col min="8464" max="8464" width="13" style="5" customWidth="1"/>
    <col min="8465" max="8465" width="13.28515625" style="5" customWidth="1"/>
    <col min="8466" max="8466" width="10.42578125" style="5" customWidth="1"/>
    <col min="8467" max="8467" width="15" style="5" customWidth="1"/>
    <col min="8468" max="8468" width="1.5703125" style="5" customWidth="1"/>
    <col min="8469" max="8472" width="15" style="5" customWidth="1"/>
    <col min="8473" max="8473" width="12" style="5" customWidth="1"/>
    <col min="8474" max="8478" width="13.28515625" style="5" customWidth="1"/>
    <col min="8479" max="8479" width="11.42578125" style="5" customWidth="1"/>
    <col min="8480" max="8480" width="14.42578125" style="5" customWidth="1"/>
    <col min="8481" max="8481" width="1.7109375" style="5" customWidth="1"/>
    <col min="8482" max="8485" width="14.42578125" style="5" customWidth="1"/>
    <col min="8486" max="8486" width="2.7109375" style="5" customWidth="1"/>
    <col min="8487" max="8488" width="13.42578125" style="5" customWidth="1"/>
    <col min="8489" max="8704" width="11" style="5"/>
    <col min="8705" max="8705" width="9.28515625" style="5" customWidth="1"/>
    <col min="8706" max="8706" width="13.28515625" style="5" customWidth="1"/>
    <col min="8707" max="8707" width="2.140625" style="5" customWidth="1"/>
    <col min="8708" max="8708" width="13.5703125" style="5" customWidth="1"/>
    <col min="8709" max="8709" width="1.42578125" style="5" customWidth="1"/>
    <col min="8710" max="8710" width="13.5703125" style="5" customWidth="1"/>
    <col min="8711" max="8711" width="1.7109375" style="5" customWidth="1"/>
    <col min="8712" max="8712" width="16" style="5" customWidth="1"/>
    <col min="8713" max="8713" width="1.7109375" style="5" customWidth="1"/>
    <col min="8714" max="8714" width="10.5703125" style="5" customWidth="1"/>
    <col min="8715" max="8715" width="1.7109375" style="5" customWidth="1"/>
    <col min="8716" max="8716" width="10.42578125" style="5" customWidth="1"/>
    <col min="8717" max="8717" width="14" style="5" customWidth="1"/>
    <col min="8718" max="8718" width="14.42578125" style="5" customWidth="1"/>
    <col min="8719" max="8719" width="12.85546875" style="5" customWidth="1"/>
    <col min="8720" max="8720" width="13" style="5" customWidth="1"/>
    <col min="8721" max="8721" width="13.28515625" style="5" customWidth="1"/>
    <col min="8722" max="8722" width="10.42578125" style="5" customWidth="1"/>
    <col min="8723" max="8723" width="15" style="5" customWidth="1"/>
    <col min="8724" max="8724" width="1.5703125" style="5" customWidth="1"/>
    <col min="8725" max="8728" width="15" style="5" customWidth="1"/>
    <col min="8729" max="8729" width="12" style="5" customWidth="1"/>
    <col min="8730" max="8734" width="13.28515625" style="5" customWidth="1"/>
    <col min="8735" max="8735" width="11.42578125" style="5" customWidth="1"/>
    <col min="8736" max="8736" width="14.42578125" style="5" customWidth="1"/>
    <col min="8737" max="8737" width="1.7109375" style="5" customWidth="1"/>
    <col min="8738" max="8741" width="14.42578125" style="5" customWidth="1"/>
    <col min="8742" max="8742" width="2.7109375" style="5" customWidth="1"/>
    <col min="8743" max="8744" width="13.42578125" style="5" customWidth="1"/>
    <col min="8745" max="8960" width="11" style="5"/>
    <col min="8961" max="8961" width="9.28515625" style="5" customWidth="1"/>
    <col min="8962" max="8962" width="13.28515625" style="5" customWidth="1"/>
    <col min="8963" max="8963" width="2.140625" style="5" customWidth="1"/>
    <col min="8964" max="8964" width="13.5703125" style="5" customWidth="1"/>
    <col min="8965" max="8965" width="1.42578125" style="5" customWidth="1"/>
    <col min="8966" max="8966" width="13.5703125" style="5" customWidth="1"/>
    <col min="8967" max="8967" width="1.7109375" style="5" customWidth="1"/>
    <col min="8968" max="8968" width="16" style="5" customWidth="1"/>
    <col min="8969" max="8969" width="1.7109375" style="5" customWidth="1"/>
    <col min="8970" max="8970" width="10.5703125" style="5" customWidth="1"/>
    <col min="8971" max="8971" width="1.7109375" style="5" customWidth="1"/>
    <col min="8972" max="8972" width="10.42578125" style="5" customWidth="1"/>
    <col min="8973" max="8973" width="14" style="5" customWidth="1"/>
    <col min="8974" max="8974" width="14.42578125" style="5" customWidth="1"/>
    <col min="8975" max="8975" width="12.85546875" style="5" customWidth="1"/>
    <col min="8976" max="8976" width="13" style="5" customWidth="1"/>
    <col min="8977" max="8977" width="13.28515625" style="5" customWidth="1"/>
    <col min="8978" max="8978" width="10.42578125" style="5" customWidth="1"/>
    <col min="8979" max="8979" width="15" style="5" customWidth="1"/>
    <col min="8980" max="8980" width="1.5703125" style="5" customWidth="1"/>
    <col min="8981" max="8984" width="15" style="5" customWidth="1"/>
    <col min="8985" max="8985" width="12" style="5" customWidth="1"/>
    <col min="8986" max="8990" width="13.28515625" style="5" customWidth="1"/>
    <col min="8991" max="8991" width="11.42578125" style="5" customWidth="1"/>
    <col min="8992" max="8992" width="14.42578125" style="5" customWidth="1"/>
    <col min="8993" max="8993" width="1.7109375" style="5" customWidth="1"/>
    <col min="8994" max="8997" width="14.42578125" style="5" customWidth="1"/>
    <col min="8998" max="8998" width="2.7109375" style="5" customWidth="1"/>
    <col min="8999" max="9000" width="13.42578125" style="5" customWidth="1"/>
    <col min="9001" max="9216" width="11" style="5"/>
    <col min="9217" max="9217" width="9.28515625" style="5" customWidth="1"/>
    <col min="9218" max="9218" width="13.28515625" style="5" customWidth="1"/>
    <col min="9219" max="9219" width="2.140625" style="5" customWidth="1"/>
    <col min="9220" max="9220" width="13.5703125" style="5" customWidth="1"/>
    <col min="9221" max="9221" width="1.42578125" style="5" customWidth="1"/>
    <col min="9222" max="9222" width="13.5703125" style="5" customWidth="1"/>
    <col min="9223" max="9223" width="1.7109375" style="5" customWidth="1"/>
    <col min="9224" max="9224" width="16" style="5" customWidth="1"/>
    <col min="9225" max="9225" width="1.7109375" style="5" customWidth="1"/>
    <col min="9226" max="9226" width="10.5703125" style="5" customWidth="1"/>
    <col min="9227" max="9227" width="1.7109375" style="5" customWidth="1"/>
    <col min="9228" max="9228" width="10.42578125" style="5" customWidth="1"/>
    <col min="9229" max="9229" width="14" style="5" customWidth="1"/>
    <col min="9230" max="9230" width="14.42578125" style="5" customWidth="1"/>
    <col min="9231" max="9231" width="12.85546875" style="5" customWidth="1"/>
    <col min="9232" max="9232" width="13" style="5" customWidth="1"/>
    <col min="9233" max="9233" width="13.28515625" style="5" customWidth="1"/>
    <col min="9234" max="9234" width="10.42578125" style="5" customWidth="1"/>
    <col min="9235" max="9235" width="15" style="5" customWidth="1"/>
    <col min="9236" max="9236" width="1.5703125" style="5" customWidth="1"/>
    <col min="9237" max="9240" width="15" style="5" customWidth="1"/>
    <col min="9241" max="9241" width="12" style="5" customWidth="1"/>
    <col min="9242" max="9246" width="13.28515625" style="5" customWidth="1"/>
    <col min="9247" max="9247" width="11.42578125" style="5" customWidth="1"/>
    <col min="9248" max="9248" width="14.42578125" style="5" customWidth="1"/>
    <col min="9249" max="9249" width="1.7109375" style="5" customWidth="1"/>
    <col min="9250" max="9253" width="14.42578125" style="5" customWidth="1"/>
    <col min="9254" max="9254" width="2.7109375" style="5" customWidth="1"/>
    <col min="9255" max="9256" width="13.42578125" style="5" customWidth="1"/>
    <col min="9257" max="9472" width="11" style="5"/>
    <col min="9473" max="9473" width="9.28515625" style="5" customWidth="1"/>
    <col min="9474" max="9474" width="13.28515625" style="5" customWidth="1"/>
    <col min="9475" max="9475" width="2.140625" style="5" customWidth="1"/>
    <col min="9476" max="9476" width="13.5703125" style="5" customWidth="1"/>
    <col min="9477" max="9477" width="1.42578125" style="5" customWidth="1"/>
    <col min="9478" max="9478" width="13.5703125" style="5" customWidth="1"/>
    <col min="9479" max="9479" width="1.7109375" style="5" customWidth="1"/>
    <col min="9480" max="9480" width="16" style="5" customWidth="1"/>
    <col min="9481" max="9481" width="1.7109375" style="5" customWidth="1"/>
    <col min="9482" max="9482" width="10.5703125" style="5" customWidth="1"/>
    <col min="9483" max="9483" width="1.7109375" style="5" customWidth="1"/>
    <col min="9484" max="9484" width="10.42578125" style="5" customWidth="1"/>
    <col min="9485" max="9485" width="14" style="5" customWidth="1"/>
    <col min="9486" max="9486" width="14.42578125" style="5" customWidth="1"/>
    <col min="9487" max="9487" width="12.85546875" style="5" customWidth="1"/>
    <col min="9488" max="9488" width="13" style="5" customWidth="1"/>
    <col min="9489" max="9489" width="13.28515625" style="5" customWidth="1"/>
    <col min="9490" max="9490" width="10.42578125" style="5" customWidth="1"/>
    <col min="9491" max="9491" width="15" style="5" customWidth="1"/>
    <col min="9492" max="9492" width="1.5703125" style="5" customWidth="1"/>
    <col min="9493" max="9496" width="15" style="5" customWidth="1"/>
    <col min="9497" max="9497" width="12" style="5" customWidth="1"/>
    <col min="9498" max="9502" width="13.28515625" style="5" customWidth="1"/>
    <col min="9503" max="9503" width="11.42578125" style="5" customWidth="1"/>
    <col min="9504" max="9504" width="14.42578125" style="5" customWidth="1"/>
    <col min="9505" max="9505" width="1.7109375" style="5" customWidth="1"/>
    <col min="9506" max="9509" width="14.42578125" style="5" customWidth="1"/>
    <col min="9510" max="9510" width="2.7109375" style="5" customWidth="1"/>
    <col min="9511" max="9512" width="13.42578125" style="5" customWidth="1"/>
    <col min="9513" max="9728" width="11" style="5"/>
    <col min="9729" max="9729" width="9.28515625" style="5" customWidth="1"/>
    <col min="9730" max="9730" width="13.28515625" style="5" customWidth="1"/>
    <col min="9731" max="9731" width="2.140625" style="5" customWidth="1"/>
    <col min="9732" max="9732" width="13.5703125" style="5" customWidth="1"/>
    <col min="9733" max="9733" width="1.42578125" style="5" customWidth="1"/>
    <col min="9734" max="9734" width="13.5703125" style="5" customWidth="1"/>
    <col min="9735" max="9735" width="1.7109375" style="5" customWidth="1"/>
    <col min="9736" max="9736" width="16" style="5" customWidth="1"/>
    <col min="9737" max="9737" width="1.7109375" style="5" customWidth="1"/>
    <col min="9738" max="9738" width="10.5703125" style="5" customWidth="1"/>
    <col min="9739" max="9739" width="1.7109375" style="5" customWidth="1"/>
    <col min="9740" max="9740" width="10.42578125" style="5" customWidth="1"/>
    <col min="9741" max="9741" width="14" style="5" customWidth="1"/>
    <col min="9742" max="9742" width="14.42578125" style="5" customWidth="1"/>
    <col min="9743" max="9743" width="12.85546875" style="5" customWidth="1"/>
    <col min="9744" max="9744" width="13" style="5" customWidth="1"/>
    <col min="9745" max="9745" width="13.28515625" style="5" customWidth="1"/>
    <col min="9746" max="9746" width="10.42578125" style="5" customWidth="1"/>
    <col min="9747" max="9747" width="15" style="5" customWidth="1"/>
    <col min="9748" max="9748" width="1.5703125" style="5" customWidth="1"/>
    <col min="9749" max="9752" width="15" style="5" customWidth="1"/>
    <col min="9753" max="9753" width="12" style="5" customWidth="1"/>
    <col min="9754" max="9758" width="13.28515625" style="5" customWidth="1"/>
    <col min="9759" max="9759" width="11.42578125" style="5" customWidth="1"/>
    <col min="9760" max="9760" width="14.42578125" style="5" customWidth="1"/>
    <col min="9761" max="9761" width="1.7109375" style="5" customWidth="1"/>
    <col min="9762" max="9765" width="14.42578125" style="5" customWidth="1"/>
    <col min="9766" max="9766" width="2.7109375" style="5" customWidth="1"/>
    <col min="9767" max="9768" width="13.42578125" style="5" customWidth="1"/>
    <col min="9769" max="9984" width="11" style="5"/>
    <col min="9985" max="9985" width="9.28515625" style="5" customWidth="1"/>
    <col min="9986" max="9986" width="13.28515625" style="5" customWidth="1"/>
    <col min="9987" max="9987" width="2.140625" style="5" customWidth="1"/>
    <col min="9988" max="9988" width="13.5703125" style="5" customWidth="1"/>
    <col min="9989" max="9989" width="1.42578125" style="5" customWidth="1"/>
    <col min="9990" max="9990" width="13.5703125" style="5" customWidth="1"/>
    <col min="9991" max="9991" width="1.7109375" style="5" customWidth="1"/>
    <col min="9992" max="9992" width="16" style="5" customWidth="1"/>
    <col min="9993" max="9993" width="1.7109375" style="5" customWidth="1"/>
    <col min="9994" max="9994" width="10.5703125" style="5" customWidth="1"/>
    <col min="9995" max="9995" width="1.7109375" style="5" customWidth="1"/>
    <col min="9996" max="9996" width="10.42578125" style="5" customWidth="1"/>
    <col min="9997" max="9997" width="14" style="5" customWidth="1"/>
    <col min="9998" max="9998" width="14.42578125" style="5" customWidth="1"/>
    <col min="9999" max="9999" width="12.85546875" style="5" customWidth="1"/>
    <col min="10000" max="10000" width="13" style="5" customWidth="1"/>
    <col min="10001" max="10001" width="13.28515625" style="5" customWidth="1"/>
    <col min="10002" max="10002" width="10.42578125" style="5" customWidth="1"/>
    <col min="10003" max="10003" width="15" style="5" customWidth="1"/>
    <col min="10004" max="10004" width="1.5703125" style="5" customWidth="1"/>
    <col min="10005" max="10008" width="15" style="5" customWidth="1"/>
    <col min="10009" max="10009" width="12" style="5" customWidth="1"/>
    <col min="10010" max="10014" width="13.28515625" style="5" customWidth="1"/>
    <col min="10015" max="10015" width="11.42578125" style="5" customWidth="1"/>
    <col min="10016" max="10016" width="14.42578125" style="5" customWidth="1"/>
    <col min="10017" max="10017" width="1.7109375" style="5" customWidth="1"/>
    <col min="10018" max="10021" width="14.42578125" style="5" customWidth="1"/>
    <col min="10022" max="10022" width="2.7109375" style="5" customWidth="1"/>
    <col min="10023" max="10024" width="13.42578125" style="5" customWidth="1"/>
    <col min="10025" max="10240" width="11" style="5"/>
    <col min="10241" max="10241" width="9.28515625" style="5" customWidth="1"/>
    <col min="10242" max="10242" width="13.28515625" style="5" customWidth="1"/>
    <col min="10243" max="10243" width="2.140625" style="5" customWidth="1"/>
    <col min="10244" max="10244" width="13.5703125" style="5" customWidth="1"/>
    <col min="10245" max="10245" width="1.42578125" style="5" customWidth="1"/>
    <col min="10246" max="10246" width="13.5703125" style="5" customWidth="1"/>
    <col min="10247" max="10247" width="1.7109375" style="5" customWidth="1"/>
    <col min="10248" max="10248" width="16" style="5" customWidth="1"/>
    <col min="10249" max="10249" width="1.7109375" style="5" customWidth="1"/>
    <col min="10250" max="10250" width="10.5703125" style="5" customWidth="1"/>
    <col min="10251" max="10251" width="1.7109375" style="5" customWidth="1"/>
    <col min="10252" max="10252" width="10.42578125" style="5" customWidth="1"/>
    <col min="10253" max="10253" width="14" style="5" customWidth="1"/>
    <col min="10254" max="10254" width="14.42578125" style="5" customWidth="1"/>
    <col min="10255" max="10255" width="12.85546875" style="5" customWidth="1"/>
    <col min="10256" max="10256" width="13" style="5" customWidth="1"/>
    <col min="10257" max="10257" width="13.28515625" style="5" customWidth="1"/>
    <col min="10258" max="10258" width="10.42578125" style="5" customWidth="1"/>
    <col min="10259" max="10259" width="15" style="5" customWidth="1"/>
    <col min="10260" max="10260" width="1.5703125" style="5" customWidth="1"/>
    <col min="10261" max="10264" width="15" style="5" customWidth="1"/>
    <col min="10265" max="10265" width="12" style="5" customWidth="1"/>
    <col min="10266" max="10270" width="13.28515625" style="5" customWidth="1"/>
    <col min="10271" max="10271" width="11.42578125" style="5" customWidth="1"/>
    <col min="10272" max="10272" width="14.42578125" style="5" customWidth="1"/>
    <col min="10273" max="10273" width="1.7109375" style="5" customWidth="1"/>
    <col min="10274" max="10277" width="14.42578125" style="5" customWidth="1"/>
    <col min="10278" max="10278" width="2.7109375" style="5" customWidth="1"/>
    <col min="10279" max="10280" width="13.42578125" style="5" customWidth="1"/>
    <col min="10281" max="10496" width="11" style="5"/>
    <col min="10497" max="10497" width="9.28515625" style="5" customWidth="1"/>
    <col min="10498" max="10498" width="13.28515625" style="5" customWidth="1"/>
    <col min="10499" max="10499" width="2.140625" style="5" customWidth="1"/>
    <col min="10500" max="10500" width="13.5703125" style="5" customWidth="1"/>
    <col min="10501" max="10501" width="1.42578125" style="5" customWidth="1"/>
    <col min="10502" max="10502" width="13.5703125" style="5" customWidth="1"/>
    <col min="10503" max="10503" width="1.7109375" style="5" customWidth="1"/>
    <col min="10504" max="10504" width="16" style="5" customWidth="1"/>
    <col min="10505" max="10505" width="1.7109375" style="5" customWidth="1"/>
    <col min="10506" max="10506" width="10.5703125" style="5" customWidth="1"/>
    <col min="10507" max="10507" width="1.7109375" style="5" customWidth="1"/>
    <col min="10508" max="10508" width="10.42578125" style="5" customWidth="1"/>
    <col min="10509" max="10509" width="14" style="5" customWidth="1"/>
    <col min="10510" max="10510" width="14.42578125" style="5" customWidth="1"/>
    <col min="10511" max="10511" width="12.85546875" style="5" customWidth="1"/>
    <col min="10512" max="10512" width="13" style="5" customWidth="1"/>
    <col min="10513" max="10513" width="13.28515625" style="5" customWidth="1"/>
    <col min="10514" max="10514" width="10.42578125" style="5" customWidth="1"/>
    <col min="10515" max="10515" width="15" style="5" customWidth="1"/>
    <col min="10516" max="10516" width="1.5703125" style="5" customWidth="1"/>
    <col min="10517" max="10520" width="15" style="5" customWidth="1"/>
    <col min="10521" max="10521" width="12" style="5" customWidth="1"/>
    <col min="10522" max="10526" width="13.28515625" style="5" customWidth="1"/>
    <col min="10527" max="10527" width="11.42578125" style="5" customWidth="1"/>
    <col min="10528" max="10528" width="14.42578125" style="5" customWidth="1"/>
    <col min="10529" max="10529" width="1.7109375" style="5" customWidth="1"/>
    <col min="10530" max="10533" width="14.42578125" style="5" customWidth="1"/>
    <col min="10534" max="10534" width="2.7109375" style="5" customWidth="1"/>
    <col min="10535" max="10536" width="13.42578125" style="5" customWidth="1"/>
    <col min="10537" max="10752" width="11" style="5"/>
    <col min="10753" max="10753" width="9.28515625" style="5" customWidth="1"/>
    <col min="10754" max="10754" width="13.28515625" style="5" customWidth="1"/>
    <col min="10755" max="10755" width="2.140625" style="5" customWidth="1"/>
    <col min="10756" max="10756" width="13.5703125" style="5" customWidth="1"/>
    <col min="10757" max="10757" width="1.42578125" style="5" customWidth="1"/>
    <col min="10758" max="10758" width="13.5703125" style="5" customWidth="1"/>
    <col min="10759" max="10759" width="1.7109375" style="5" customWidth="1"/>
    <col min="10760" max="10760" width="16" style="5" customWidth="1"/>
    <col min="10761" max="10761" width="1.7109375" style="5" customWidth="1"/>
    <col min="10762" max="10762" width="10.5703125" style="5" customWidth="1"/>
    <col min="10763" max="10763" width="1.7109375" style="5" customWidth="1"/>
    <col min="10764" max="10764" width="10.42578125" style="5" customWidth="1"/>
    <col min="10765" max="10765" width="14" style="5" customWidth="1"/>
    <col min="10766" max="10766" width="14.42578125" style="5" customWidth="1"/>
    <col min="10767" max="10767" width="12.85546875" style="5" customWidth="1"/>
    <col min="10768" max="10768" width="13" style="5" customWidth="1"/>
    <col min="10769" max="10769" width="13.28515625" style="5" customWidth="1"/>
    <col min="10770" max="10770" width="10.42578125" style="5" customWidth="1"/>
    <col min="10771" max="10771" width="15" style="5" customWidth="1"/>
    <col min="10772" max="10772" width="1.5703125" style="5" customWidth="1"/>
    <col min="10773" max="10776" width="15" style="5" customWidth="1"/>
    <col min="10777" max="10777" width="12" style="5" customWidth="1"/>
    <col min="10778" max="10782" width="13.28515625" style="5" customWidth="1"/>
    <col min="10783" max="10783" width="11.42578125" style="5" customWidth="1"/>
    <col min="10784" max="10784" width="14.42578125" style="5" customWidth="1"/>
    <col min="10785" max="10785" width="1.7109375" style="5" customWidth="1"/>
    <col min="10786" max="10789" width="14.42578125" style="5" customWidth="1"/>
    <col min="10790" max="10790" width="2.7109375" style="5" customWidth="1"/>
    <col min="10791" max="10792" width="13.42578125" style="5" customWidth="1"/>
    <col min="10793" max="11008" width="11" style="5"/>
    <col min="11009" max="11009" width="9.28515625" style="5" customWidth="1"/>
    <col min="11010" max="11010" width="13.28515625" style="5" customWidth="1"/>
    <col min="11011" max="11011" width="2.140625" style="5" customWidth="1"/>
    <col min="11012" max="11012" width="13.5703125" style="5" customWidth="1"/>
    <col min="11013" max="11013" width="1.42578125" style="5" customWidth="1"/>
    <col min="11014" max="11014" width="13.5703125" style="5" customWidth="1"/>
    <col min="11015" max="11015" width="1.7109375" style="5" customWidth="1"/>
    <col min="11016" max="11016" width="16" style="5" customWidth="1"/>
    <col min="11017" max="11017" width="1.7109375" style="5" customWidth="1"/>
    <col min="11018" max="11018" width="10.5703125" style="5" customWidth="1"/>
    <col min="11019" max="11019" width="1.7109375" style="5" customWidth="1"/>
    <col min="11020" max="11020" width="10.42578125" style="5" customWidth="1"/>
    <col min="11021" max="11021" width="14" style="5" customWidth="1"/>
    <col min="11022" max="11022" width="14.42578125" style="5" customWidth="1"/>
    <col min="11023" max="11023" width="12.85546875" style="5" customWidth="1"/>
    <col min="11024" max="11024" width="13" style="5" customWidth="1"/>
    <col min="11025" max="11025" width="13.28515625" style="5" customWidth="1"/>
    <col min="11026" max="11026" width="10.42578125" style="5" customWidth="1"/>
    <col min="11027" max="11027" width="15" style="5" customWidth="1"/>
    <col min="11028" max="11028" width="1.5703125" style="5" customWidth="1"/>
    <col min="11029" max="11032" width="15" style="5" customWidth="1"/>
    <col min="11033" max="11033" width="12" style="5" customWidth="1"/>
    <col min="11034" max="11038" width="13.28515625" style="5" customWidth="1"/>
    <col min="11039" max="11039" width="11.42578125" style="5" customWidth="1"/>
    <col min="11040" max="11040" width="14.42578125" style="5" customWidth="1"/>
    <col min="11041" max="11041" width="1.7109375" style="5" customWidth="1"/>
    <col min="11042" max="11045" width="14.42578125" style="5" customWidth="1"/>
    <col min="11046" max="11046" width="2.7109375" style="5" customWidth="1"/>
    <col min="11047" max="11048" width="13.42578125" style="5" customWidth="1"/>
    <col min="11049" max="11264" width="11" style="5"/>
    <col min="11265" max="11265" width="9.28515625" style="5" customWidth="1"/>
    <col min="11266" max="11266" width="13.28515625" style="5" customWidth="1"/>
    <col min="11267" max="11267" width="2.140625" style="5" customWidth="1"/>
    <col min="11268" max="11268" width="13.5703125" style="5" customWidth="1"/>
    <col min="11269" max="11269" width="1.42578125" style="5" customWidth="1"/>
    <col min="11270" max="11270" width="13.5703125" style="5" customWidth="1"/>
    <col min="11271" max="11271" width="1.7109375" style="5" customWidth="1"/>
    <col min="11272" max="11272" width="16" style="5" customWidth="1"/>
    <col min="11273" max="11273" width="1.7109375" style="5" customWidth="1"/>
    <col min="11274" max="11274" width="10.5703125" style="5" customWidth="1"/>
    <col min="11275" max="11275" width="1.7109375" style="5" customWidth="1"/>
    <col min="11276" max="11276" width="10.42578125" style="5" customWidth="1"/>
    <col min="11277" max="11277" width="14" style="5" customWidth="1"/>
    <col min="11278" max="11278" width="14.42578125" style="5" customWidth="1"/>
    <col min="11279" max="11279" width="12.85546875" style="5" customWidth="1"/>
    <col min="11280" max="11280" width="13" style="5" customWidth="1"/>
    <col min="11281" max="11281" width="13.28515625" style="5" customWidth="1"/>
    <col min="11282" max="11282" width="10.42578125" style="5" customWidth="1"/>
    <col min="11283" max="11283" width="15" style="5" customWidth="1"/>
    <col min="11284" max="11284" width="1.5703125" style="5" customWidth="1"/>
    <col min="11285" max="11288" width="15" style="5" customWidth="1"/>
    <col min="11289" max="11289" width="12" style="5" customWidth="1"/>
    <col min="11290" max="11294" width="13.28515625" style="5" customWidth="1"/>
    <col min="11295" max="11295" width="11.42578125" style="5" customWidth="1"/>
    <col min="11296" max="11296" width="14.42578125" style="5" customWidth="1"/>
    <col min="11297" max="11297" width="1.7109375" style="5" customWidth="1"/>
    <col min="11298" max="11301" width="14.42578125" style="5" customWidth="1"/>
    <col min="11302" max="11302" width="2.7109375" style="5" customWidth="1"/>
    <col min="11303" max="11304" width="13.42578125" style="5" customWidth="1"/>
    <col min="11305" max="11520" width="11" style="5"/>
    <col min="11521" max="11521" width="9.28515625" style="5" customWidth="1"/>
    <col min="11522" max="11522" width="13.28515625" style="5" customWidth="1"/>
    <col min="11523" max="11523" width="2.140625" style="5" customWidth="1"/>
    <col min="11524" max="11524" width="13.5703125" style="5" customWidth="1"/>
    <col min="11525" max="11525" width="1.42578125" style="5" customWidth="1"/>
    <col min="11526" max="11526" width="13.5703125" style="5" customWidth="1"/>
    <col min="11527" max="11527" width="1.7109375" style="5" customWidth="1"/>
    <col min="11528" max="11528" width="16" style="5" customWidth="1"/>
    <col min="11529" max="11529" width="1.7109375" style="5" customWidth="1"/>
    <col min="11530" max="11530" width="10.5703125" style="5" customWidth="1"/>
    <col min="11531" max="11531" width="1.7109375" style="5" customWidth="1"/>
    <col min="11532" max="11532" width="10.42578125" style="5" customWidth="1"/>
    <col min="11533" max="11533" width="14" style="5" customWidth="1"/>
    <col min="11534" max="11534" width="14.42578125" style="5" customWidth="1"/>
    <col min="11535" max="11535" width="12.85546875" style="5" customWidth="1"/>
    <col min="11536" max="11536" width="13" style="5" customWidth="1"/>
    <col min="11537" max="11537" width="13.28515625" style="5" customWidth="1"/>
    <col min="11538" max="11538" width="10.42578125" style="5" customWidth="1"/>
    <col min="11539" max="11539" width="15" style="5" customWidth="1"/>
    <col min="11540" max="11540" width="1.5703125" style="5" customWidth="1"/>
    <col min="11541" max="11544" width="15" style="5" customWidth="1"/>
    <col min="11545" max="11545" width="12" style="5" customWidth="1"/>
    <col min="11546" max="11550" width="13.28515625" style="5" customWidth="1"/>
    <col min="11551" max="11551" width="11.42578125" style="5" customWidth="1"/>
    <col min="11552" max="11552" width="14.42578125" style="5" customWidth="1"/>
    <col min="11553" max="11553" width="1.7109375" style="5" customWidth="1"/>
    <col min="11554" max="11557" width="14.42578125" style="5" customWidth="1"/>
    <col min="11558" max="11558" width="2.7109375" style="5" customWidth="1"/>
    <col min="11559" max="11560" width="13.42578125" style="5" customWidth="1"/>
    <col min="11561" max="11776" width="11" style="5"/>
    <col min="11777" max="11777" width="9.28515625" style="5" customWidth="1"/>
    <col min="11778" max="11778" width="13.28515625" style="5" customWidth="1"/>
    <col min="11779" max="11779" width="2.140625" style="5" customWidth="1"/>
    <col min="11780" max="11780" width="13.5703125" style="5" customWidth="1"/>
    <col min="11781" max="11781" width="1.42578125" style="5" customWidth="1"/>
    <col min="11782" max="11782" width="13.5703125" style="5" customWidth="1"/>
    <col min="11783" max="11783" width="1.7109375" style="5" customWidth="1"/>
    <col min="11784" max="11784" width="16" style="5" customWidth="1"/>
    <col min="11785" max="11785" width="1.7109375" style="5" customWidth="1"/>
    <col min="11786" max="11786" width="10.5703125" style="5" customWidth="1"/>
    <col min="11787" max="11787" width="1.7109375" style="5" customWidth="1"/>
    <col min="11788" max="11788" width="10.42578125" style="5" customWidth="1"/>
    <col min="11789" max="11789" width="14" style="5" customWidth="1"/>
    <col min="11790" max="11790" width="14.42578125" style="5" customWidth="1"/>
    <col min="11791" max="11791" width="12.85546875" style="5" customWidth="1"/>
    <col min="11792" max="11792" width="13" style="5" customWidth="1"/>
    <col min="11793" max="11793" width="13.28515625" style="5" customWidth="1"/>
    <col min="11794" max="11794" width="10.42578125" style="5" customWidth="1"/>
    <col min="11795" max="11795" width="15" style="5" customWidth="1"/>
    <col min="11796" max="11796" width="1.5703125" style="5" customWidth="1"/>
    <col min="11797" max="11800" width="15" style="5" customWidth="1"/>
    <col min="11801" max="11801" width="12" style="5" customWidth="1"/>
    <col min="11802" max="11806" width="13.28515625" style="5" customWidth="1"/>
    <col min="11807" max="11807" width="11.42578125" style="5" customWidth="1"/>
    <col min="11808" max="11808" width="14.42578125" style="5" customWidth="1"/>
    <col min="11809" max="11809" width="1.7109375" style="5" customWidth="1"/>
    <col min="11810" max="11813" width="14.42578125" style="5" customWidth="1"/>
    <col min="11814" max="11814" width="2.7109375" style="5" customWidth="1"/>
    <col min="11815" max="11816" width="13.42578125" style="5" customWidth="1"/>
    <col min="11817" max="12032" width="11" style="5"/>
    <col min="12033" max="12033" width="9.28515625" style="5" customWidth="1"/>
    <col min="12034" max="12034" width="13.28515625" style="5" customWidth="1"/>
    <col min="12035" max="12035" width="2.140625" style="5" customWidth="1"/>
    <col min="12036" max="12036" width="13.5703125" style="5" customWidth="1"/>
    <col min="12037" max="12037" width="1.42578125" style="5" customWidth="1"/>
    <col min="12038" max="12038" width="13.5703125" style="5" customWidth="1"/>
    <col min="12039" max="12039" width="1.7109375" style="5" customWidth="1"/>
    <col min="12040" max="12040" width="16" style="5" customWidth="1"/>
    <col min="12041" max="12041" width="1.7109375" style="5" customWidth="1"/>
    <col min="12042" max="12042" width="10.5703125" style="5" customWidth="1"/>
    <col min="12043" max="12043" width="1.7109375" style="5" customWidth="1"/>
    <col min="12044" max="12044" width="10.42578125" style="5" customWidth="1"/>
    <col min="12045" max="12045" width="14" style="5" customWidth="1"/>
    <col min="12046" max="12046" width="14.42578125" style="5" customWidth="1"/>
    <col min="12047" max="12047" width="12.85546875" style="5" customWidth="1"/>
    <col min="12048" max="12048" width="13" style="5" customWidth="1"/>
    <col min="12049" max="12049" width="13.28515625" style="5" customWidth="1"/>
    <col min="12050" max="12050" width="10.42578125" style="5" customWidth="1"/>
    <col min="12051" max="12051" width="15" style="5" customWidth="1"/>
    <col min="12052" max="12052" width="1.5703125" style="5" customWidth="1"/>
    <col min="12053" max="12056" width="15" style="5" customWidth="1"/>
    <col min="12057" max="12057" width="12" style="5" customWidth="1"/>
    <col min="12058" max="12062" width="13.28515625" style="5" customWidth="1"/>
    <col min="12063" max="12063" width="11.42578125" style="5" customWidth="1"/>
    <col min="12064" max="12064" width="14.42578125" style="5" customWidth="1"/>
    <col min="12065" max="12065" width="1.7109375" style="5" customWidth="1"/>
    <col min="12066" max="12069" width="14.42578125" style="5" customWidth="1"/>
    <col min="12070" max="12070" width="2.7109375" style="5" customWidth="1"/>
    <col min="12071" max="12072" width="13.42578125" style="5" customWidth="1"/>
    <col min="12073" max="12288" width="11" style="5"/>
    <col min="12289" max="12289" width="9.28515625" style="5" customWidth="1"/>
    <col min="12290" max="12290" width="13.28515625" style="5" customWidth="1"/>
    <col min="12291" max="12291" width="2.140625" style="5" customWidth="1"/>
    <col min="12292" max="12292" width="13.5703125" style="5" customWidth="1"/>
    <col min="12293" max="12293" width="1.42578125" style="5" customWidth="1"/>
    <col min="12294" max="12294" width="13.5703125" style="5" customWidth="1"/>
    <col min="12295" max="12295" width="1.7109375" style="5" customWidth="1"/>
    <col min="12296" max="12296" width="16" style="5" customWidth="1"/>
    <col min="12297" max="12297" width="1.7109375" style="5" customWidth="1"/>
    <col min="12298" max="12298" width="10.5703125" style="5" customWidth="1"/>
    <col min="12299" max="12299" width="1.7109375" style="5" customWidth="1"/>
    <col min="12300" max="12300" width="10.42578125" style="5" customWidth="1"/>
    <col min="12301" max="12301" width="14" style="5" customWidth="1"/>
    <col min="12302" max="12302" width="14.42578125" style="5" customWidth="1"/>
    <col min="12303" max="12303" width="12.85546875" style="5" customWidth="1"/>
    <col min="12304" max="12304" width="13" style="5" customWidth="1"/>
    <col min="12305" max="12305" width="13.28515625" style="5" customWidth="1"/>
    <col min="12306" max="12306" width="10.42578125" style="5" customWidth="1"/>
    <col min="12307" max="12307" width="15" style="5" customWidth="1"/>
    <col min="12308" max="12308" width="1.5703125" style="5" customWidth="1"/>
    <col min="12309" max="12312" width="15" style="5" customWidth="1"/>
    <col min="12313" max="12313" width="12" style="5" customWidth="1"/>
    <col min="12314" max="12318" width="13.28515625" style="5" customWidth="1"/>
    <col min="12319" max="12319" width="11.42578125" style="5" customWidth="1"/>
    <col min="12320" max="12320" width="14.42578125" style="5" customWidth="1"/>
    <col min="12321" max="12321" width="1.7109375" style="5" customWidth="1"/>
    <col min="12322" max="12325" width="14.42578125" style="5" customWidth="1"/>
    <col min="12326" max="12326" width="2.7109375" style="5" customWidth="1"/>
    <col min="12327" max="12328" width="13.42578125" style="5" customWidth="1"/>
    <col min="12329" max="12544" width="11" style="5"/>
    <col min="12545" max="12545" width="9.28515625" style="5" customWidth="1"/>
    <col min="12546" max="12546" width="13.28515625" style="5" customWidth="1"/>
    <col min="12547" max="12547" width="2.140625" style="5" customWidth="1"/>
    <col min="12548" max="12548" width="13.5703125" style="5" customWidth="1"/>
    <col min="12549" max="12549" width="1.42578125" style="5" customWidth="1"/>
    <col min="12550" max="12550" width="13.5703125" style="5" customWidth="1"/>
    <col min="12551" max="12551" width="1.7109375" style="5" customWidth="1"/>
    <col min="12552" max="12552" width="16" style="5" customWidth="1"/>
    <col min="12553" max="12553" width="1.7109375" style="5" customWidth="1"/>
    <col min="12554" max="12554" width="10.5703125" style="5" customWidth="1"/>
    <col min="12555" max="12555" width="1.7109375" style="5" customWidth="1"/>
    <col min="12556" max="12556" width="10.42578125" style="5" customWidth="1"/>
    <col min="12557" max="12557" width="14" style="5" customWidth="1"/>
    <col min="12558" max="12558" width="14.42578125" style="5" customWidth="1"/>
    <col min="12559" max="12559" width="12.85546875" style="5" customWidth="1"/>
    <col min="12560" max="12560" width="13" style="5" customWidth="1"/>
    <col min="12561" max="12561" width="13.28515625" style="5" customWidth="1"/>
    <col min="12562" max="12562" width="10.42578125" style="5" customWidth="1"/>
    <col min="12563" max="12563" width="15" style="5" customWidth="1"/>
    <col min="12564" max="12564" width="1.5703125" style="5" customWidth="1"/>
    <col min="12565" max="12568" width="15" style="5" customWidth="1"/>
    <col min="12569" max="12569" width="12" style="5" customWidth="1"/>
    <col min="12570" max="12574" width="13.28515625" style="5" customWidth="1"/>
    <col min="12575" max="12575" width="11.42578125" style="5" customWidth="1"/>
    <col min="12576" max="12576" width="14.42578125" style="5" customWidth="1"/>
    <col min="12577" max="12577" width="1.7109375" style="5" customWidth="1"/>
    <col min="12578" max="12581" width="14.42578125" style="5" customWidth="1"/>
    <col min="12582" max="12582" width="2.7109375" style="5" customWidth="1"/>
    <col min="12583" max="12584" width="13.42578125" style="5" customWidth="1"/>
    <col min="12585" max="12800" width="11" style="5"/>
    <col min="12801" max="12801" width="9.28515625" style="5" customWidth="1"/>
    <col min="12802" max="12802" width="13.28515625" style="5" customWidth="1"/>
    <col min="12803" max="12803" width="2.140625" style="5" customWidth="1"/>
    <col min="12804" max="12804" width="13.5703125" style="5" customWidth="1"/>
    <col min="12805" max="12805" width="1.42578125" style="5" customWidth="1"/>
    <col min="12806" max="12806" width="13.5703125" style="5" customWidth="1"/>
    <col min="12807" max="12807" width="1.7109375" style="5" customWidth="1"/>
    <col min="12808" max="12808" width="16" style="5" customWidth="1"/>
    <col min="12809" max="12809" width="1.7109375" style="5" customWidth="1"/>
    <col min="12810" max="12810" width="10.5703125" style="5" customWidth="1"/>
    <col min="12811" max="12811" width="1.7109375" style="5" customWidth="1"/>
    <col min="12812" max="12812" width="10.42578125" style="5" customWidth="1"/>
    <col min="12813" max="12813" width="14" style="5" customWidth="1"/>
    <col min="12814" max="12814" width="14.42578125" style="5" customWidth="1"/>
    <col min="12815" max="12815" width="12.85546875" style="5" customWidth="1"/>
    <col min="12816" max="12816" width="13" style="5" customWidth="1"/>
    <col min="12817" max="12817" width="13.28515625" style="5" customWidth="1"/>
    <col min="12818" max="12818" width="10.42578125" style="5" customWidth="1"/>
    <col min="12819" max="12819" width="15" style="5" customWidth="1"/>
    <col min="12820" max="12820" width="1.5703125" style="5" customWidth="1"/>
    <col min="12821" max="12824" width="15" style="5" customWidth="1"/>
    <col min="12825" max="12825" width="12" style="5" customWidth="1"/>
    <col min="12826" max="12830" width="13.28515625" style="5" customWidth="1"/>
    <col min="12831" max="12831" width="11.42578125" style="5" customWidth="1"/>
    <col min="12832" max="12832" width="14.42578125" style="5" customWidth="1"/>
    <col min="12833" max="12833" width="1.7109375" style="5" customWidth="1"/>
    <col min="12834" max="12837" width="14.42578125" style="5" customWidth="1"/>
    <col min="12838" max="12838" width="2.7109375" style="5" customWidth="1"/>
    <col min="12839" max="12840" width="13.42578125" style="5" customWidth="1"/>
    <col min="12841" max="13056" width="11" style="5"/>
    <col min="13057" max="13057" width="9.28515625" style="5" customWidth="1"/>
    <col min="13058" max="13058" width="13.28515625" style="5" customWidth="1"/>
    <col min="13059" max="13059" width="2.140625" style="5" customWidth="1"/>
    <col min="13060" max="13060" width="13.5703125" style="5" customWidth="1"/>
    <col min="13061" max="13061" width="1.42578125" style="5" customWidth="1"/>
    <col min="13062" max="13062" width="13.5703125" style="5" customWidth="1"/>
    <col min="13063" max="13063" width="1.7109375" style="5" customWidth="1"/>
    <col min="13064" max="13064" width="16" style="5" customWidth="1"/>
    <col min="13065" max="13065" width="1.7109375" style="5" customWidth="1"/>
    <col min="13066" max="13066" width="10.5703125" style="5" customWidth="1"/>
    <col min="13067" max="13067" width="1.7109375" style="5" customWidth="1"/>
    <col min="13068" max="13068" width="10.42578125" style="5" customWidth="1"/>
    <col min="13069" max="13069" width="14" style="5" customWidth="1"/>
    <col min="13070" max="13070" width="14.42578125" style="5" customWidth="1"/>
    <col min="13071" max="13071" width="12.85546875" style="5" customWidth="1"/>
    <col min="13072" max="13072" width="13" style="5" customWidth="1"/>
    <col min="13073" max="13073" width="13.28515625" style="5" customWidth="1"/>
    <col min="13074" max="13074" width="10.42578125" style="5" customWidth="1"/>
    <col min="13075" max="13075" width="15" style="5" customWidth="1"/>
    <col min="13076" max="13076" width="1.5703125" style="5" customWidth="1"/>
    <col min="13077" max="13080" width="15" style="5" customWidth="1"/>
    <col min="13081" max="13081" width="12" style="5" customWidth="1"/>
    <col min="13082" max="13086" width="13.28515625" style="5" customWidth="1"/>
    <col min="13087" max="13087" width="11.42578125" style="5" customWidth="1"/>
    <col min="13088" max="13088" width="14.42578125" style="5" customWidth="1"/>
    <col min="13089" max="13089" width="1.7109375" style="5" customWidth="1"/>
    <col min="13090" max="13093" width="14.42578125" style="5" customWidth="1"/>
    <col min="13094" max="13094" width="2.7109375" style="5" customWidth="1"/>
    <col min="13095" max="13096" width="13.42578125" style="5" customWidth="1"/>
    <col min="13097" max="13312" width="11" style="5"/>
    <col min="13313" max="13313" width="9.28515625" style="5" customWidth="1"/>
    <col min="13314" max="13314" width="13.28515625" style="5" customWidth="1"/>
    <col min="13315" max="13315" width="2.140625" style="5" customWidth="1"/>
    <col min="13316" max="13316" width="13.5703125" style="5" customWidth="1"/>
    <col min="13317" max="13317" width="1.42578125" style="5" customWidth="1"/>
    <col min="13318" max="13318" width="13.5703125" style="5" customWidth="1"/>
    <col min="13319" max="13319" width="1.7109375" style="5" customWidth="1"/>
    <col min="13320" max="13320" width="16" style="5" customWidth="1"/>
    <col min="13321" max="13321" width="1.7109375" style="5" customWidth="1"/>
    <col min="13322" max="13322" width="10.5703125" style="5" customWidth="1"/>
    <col min="13323" max="13323" width="1.7109375" style="5" customWidth="1"/>
    <col min="13324" max="13324" width="10.42578125" style="5" customWidth="1"/>
    <col min="13325" max="13325" width="14" style="5" customWidth="1"/>
    <col min="13326" max="13326" width="14.42578125" style="5" customWidth="1"/>
    <col min="13327" max="13327" width="12.85546875" style="5" customWidth="1"/>
    <col min="13328" max="13328" width="13" style="5" customWidth="1"/>
    <col min="13329" max="13329" width="13.28515625" style="5" customWidth="1"/>
    <col min="13330" max="13330" width="10.42578125" style="5" customWidth="1"/>
    <col min="13331" max="13331" width="15" style="5" customWidth="1"/>
    <col min="13332" max="13332" width="1.5703125" style="5" customWidth="1"/>
    <col min="13333" max="13336" width="15" style="5" customWidth="1"/>
    <col min="13337" max="13337" width="12" style="5" customWidth="1"/>
    <col min="13338" max="13342" width="13.28515625" style="5" customWidth="1"/>
    <col min="13343" max="13343" width="11.42578125" style="5" customWidth="1"/>
    <col min="13344" max="13344" width="14.42578125" style="5" customWidth="1"/>
    <col min="13345" max="13345" width="1.7109375" style="5" customWidth="1"/>
    <col min="13346" max="13349" width="14.42578125" style="5" customWidth="1"/>
    <col min="13350" max="13350" width="2.7109375" style="5" customWidth="1"/>
    <col min="13351" max="13352" width="13.42578125" style="5" customWidth="1"/>
    <col min="13353" max="13568" width="11" style="5"/>
    <col min="13569" max="13569" width="9.28515625" style="5" customWidth="1"/>
    <col min="13570" max="13570" width="13.28515625" style="5" customWidth="1"/>
    <col min="13571" max="13571" width="2.140625" style="5" customWidth="1"/>
    <col min="13572" max="13572" width="13.5703125" style="5" customWidth="1"/>
    <col min="13573" max="13573" width="1.42578125" style="5" customWidth="1"/>
    <col min="13574" max="13574" width="13.5703125" style="5" customWidth="1"/>
    <col min="13575" max="13575" width="1.7109375" style="5" customWidth="1"/>
    <col min="13576" max="13576" width="16" style="5" customWidth="1"/>
    <col min="13577" max="13577" width="1.7109375" style="5" customWidth="1"/>
    <col min="13578" max="13578" width="10.5703125" style="5" customWidth="1"/>
    <col min="13579" max="13579" width="1.7109375" style="5" customWidth="1"/>
    <col min="13580" max="13580" width="10.42578125" style="5" customWidth="1"/>
    <col min="13581" max="13581" width="14" style="5" customWidth="1"/>
    <col min="13582" max="13582" width="14.42578125" style="5" customWidth="1"/>
    <col min="13583" max="13583" width="12.85546875" style="5" customWidth="1"/>
    <col min="13584" max="13584" width="13" style="5" customWidth="1"/>
    <col min="13585" max="13585" width="13.28515625" style="5" customWidth="1"/>
    <col min="13586" max="13586" width="10.42578125" style="5" customWidth="1"/>
    <col min="13587" max="13587" width="15" style="5" customWidth="1"/>
    <col min="13588" max="13588" width="1.5703125" style="5" customWidth="1"/>
    <col min="13589" max="13592" width="15" style="5" customWidth="1"/>
    <col min="13593" max="13593" width="12" style="5" customWidth="1"/>
    <col min="13594" max="13598" width="13.28515625" style="5" customWidth="1"/>
    <col min="13599" max="13599" width="11.42578125" style="5" customWidth="1"/>
    <col min="13600" max="13600" width="14.42578125" style="5" customWidth="1"/>
    <col min="13601" max="13601" width="1.7109375" style="5" customWidth="1"/>
    <col min="13602" max="13605" width="14.42578125" style="5" customWidth="1"/>
    <col min="13606" max="13606" width="2.7109375" style="5" customWidth="1"/>
    <col min="13607" max="13608" width="13.42578125" style="5" customWidth="1"/>
    <col min="13609" max="13824" width="11" style="5"/>
    <col min="13825" max="13825" width="9.28515625" style="5" customWidth="1"/>
    <col min="13826" max="13826" width="13.28515625" style="5" customWidth="1"/>
    <col min="13827" max="13827" width="2.140625" style="5" customWidth="1"/>
    <col min="13828" max="13828" width="13.5703125" style="5" customWidth="1"/>
    <col min="13829" max="13829" width="1.42578125" style="5" customWidth="1"/>
    <col min="13830" max="13830" width="13.5703125" style="5" customWidth="1"/>
    <col min="13831" max="13831" width="1.7109375" style="5" customWidth="1"/>
    <col min="13832" max="13832" width="16" style="5" customWidth="1"/>
    <col min="13833" max="13833" width="1.7109375" style="5" customWidth="1"/>
    <col min="13834" max="13834" width="10.5703125" style="5" customWidth="1"/>
    <col min="13835" max="13835" width="1.7109375" style="5" customWidth="1"/>
    <col min="13836" max="13836" width="10.42578125" style="5" customWidth="1"/>
    <col min="13837" max="13837" width="14" style="5" customWidth="1"/>
    <col min="13838" max="13838" width="14.42578125" style="5" customWidth="1"/>
    <col min="13839" max="13839" width="12.85546875" style="5" customWidth="1"/>
    <col min="13840" max="13840" width="13" style="5" customWidth="1"/>
    <col min="13841" max="13841" width="13.28515625" style="5" customWidth="1"/>
    <col min="13842" max="13842" width="10.42578125" style="5" customWidth="1"/>
    <col min="13843" max="13843" width="15" style="5" customWidth="1"/>
    <col min="13844" max="13844" width="1.5703125" style="5" customWidth="1"/>
    <col min="13845" max="13848" width="15" style="5" customWidth="1"/>
    <col min="13849" max="13849" width="12" style="5" customWidth="1"/>
    <col min="13850" max="13854" width="13.28515625" style="5" customWidth="1"/>
    <col min="13855" max="13855" width="11.42578125" style="5" customWidth="1"/>
    <col min="13856" max="13856" width="14.42578125" style="5" customWidth="1"/>
    <col min="13857" max="13857" width="1.7109375" style="5" customWidth="1"/>
    <col min="13858" max="13861" width="14.42578125" style="5" customWidth="1"/>
    <col min="13862" max="13862" width="2.7109375" style="5" customWidth="1"/>
    <col min="13863" max="13864" width="13.42578125" style="5" customWidth="1"/>
    <col min="13865" max="14080" width="11" style="5"/>
    <col min="14081" max="14081" width="9.28515625" style="5" customWidth="1"/>
    <col min="14082" max="14082" width="13.28515625" style="5" customWidth="1"/>
    <col min="14083" max="14083" width="2.140625" style="5" customWidth="1"/>
    <col min="14084" max="14084" width="13.5703125" style="5" customWidth="1"/>
    <col min="14085" max="14085" width="1.42578125" style="5" customWidth="1"/>
    <col min="14086" max="14086" width="13.5703125" style="5" customWidth="1"/>
    <col min="14087" max="14087" width="1.7109375" style="5" customWidth="1"/>
    <col min="14088" max="14088" width="16" style="5" customWidth="1"/>
    <col min="14089" max="14089" width="1.7109375" style="5" customWidth="1"/>
    <col min="14090" max="14090" width="10.5703125" style="5" customWidth="1"/>
    <col min="14091" max="14091" width="1.7109375" style="5" customWidth="1"/>
    <col min="14092" max="14092" width="10.42578125" style="5" customWidth="1"/>
    <col min="14093" max="14093" width="14" style="5" customWidth="1"/>
    <col min="14094" max="14094" width="14.42578125" style="5" customWidth="1"/>
    <col min="14095" max="14095" width="12.85546875" style="5" customWidth="1"/>
    <col min="14096" max="14096" width="13" style="5" customWidth="1"/>
    <col min="14097" max="14097" width="13.28515625" style="5" customWidth="1"/>
    <col min="14098" max="14098" width="10.42578125" style="5" customWidth="1"/>
    <col min="14099" max="14099" width="15" style="5" customWidth="1"/>
    <col min="14100" max="14100" width="1.5703125" style="5" customWidth="1"/>
    <col min="14101" max="14104" width="15" style="5" customWidth="1"/>
    <col min="14105" max="14105" width="12" style="5" customWidth="1"/>
    <col min="14106" max="14110" width="13.28515625" style="5" customWidth="1"/>
    <col min="14111" max="14111" width="11.42578125" style="5" customWidth="1"/>
    <col min="14112" max="14112" width="14.42578125" style="5" customWidth="1"/>
    <col min="14113" max="14113" width="1.7109375" style="5" customWidth="1"/>
    <col min="14114" max="14117" width="14.42578125" style="5" customWidth="1"/>
    <col min="14118" max="14118" width="2.7109375" style="5" customWidth="1"/>
    <col min="14119" max="14120" width="13.42578125" style="5" customWidth="1"/>
    <col min="14121" max="14336" width="11" style="5"/>
    <col min="14337" max="14337" width="9.28515625" style="5" customWidth="1"/>
    <col min="14338" max="14338" width="13.28515625" style="5" customWidth="1"/>
    <col min="14339" max="14339" width="2.140625" style="5" customWidth="1"/>
    <col min="14340" max="14340" width="13.5703125" style="5" customWidth="1"/>
    <col min="14341" max="14341" width="1.42578125" style="5" customWidth="1"/>
    <col min="14342" max="14342" width="13.5703125" style="5" customWidth="1"/>
    <col min="14343" max="14343" width="1.7109375" style="5" customWidth="1"/>
    <col min="14344" max="14344" width="16" style="5" customWidth="1"/>
    <col min="14345" max="14345" width="1.7109375" style="5" customWidth="1"/>
    <col min="14346" max="14346" width="10.5703125" style="5" customWidth="1"/>
    <col min="14347" max="14347" width="1.7109375" style="5" customWidth="1"/>
    <col min="14348" max="14348" width="10.42578125" style="5" customWidth="1"/>
    <col min="14349" max="14349" width="14" style="5" customWidth="1"/>
    <col min="14350" max="14350" width="14.42578125" style="5" customWidth="1"/>
    <col min="14351" max="14351" width="12.85546875" style="5" customWidth="1"/>
    <col min="14352" max="14352" width="13" style="5" customWidth="1"/>
    <col min="14353" max="14353" width="13.28515625" style="5" customWidth="1"/>
    <col min="14354" max="14354" width="10.42578125" style="5" customWidth="1"/>
    <col min="14355" max="14355" width="15" style="5" customWidth="1"/>
    <col min="14356" max="14356" width="1.5703125" style="5" customWidth="1"/>
    <col min="14357" max="14360" width="15" style="5" customWidth="1"/>
    <col min="14361" max="14361" width="12" style="5" customWidth="1"/>
    <col min="14362" max="14366" width="13.28515625" style="5" customWidth="1"/>
    <col min="14367" max="14367" width="11.42578125" style="5" customWidth="1"/>
    <col min="14368" max="14368" width="14.42578125" style="5" customWidth="1"/>
    <col min="14369" max="14369" width="1.7109375" style="5" customWidth="1"/>
    <col min="14370" max="14373" width="14.42578125" style="5" customWidth="1"/>
    <col min="14374" max="14374" width="2.7109375" style="5" customWidth="1"/>
    <col min="14375" max="14376" width="13.42578125" style="5" customWidth="1"/>
    <col min="14377" max="14592" width="11" style="5"/>
    <col min="14593" max="14593" width="9.28515625" style="5" customWidth="1"/>
    <col min="14594" max="14594" width="13.28515625" style="5" customWidth="1"/>
    <col min="14595" max="14595" width="2.140625" style="5" customWidth="1"/>
    <col min="14596" max="14596" width="13.5703125" style="5" customWidth="1"/>
    <col min="14597" max="14597" width="1.42578125" style="5" customWidth="1"/>
    <col min="14598" max="14598" width="13.5703125" style="5" customWidth="1"/>
    <col min="14599" max="14599" width="1.7109375" style="5" customWidth="1"/>
    <col min="14600" max="14600" width="16" style="5" customWidth="1"/>
    <col min="14601" max="14601" width="1.7109375" style="5" customWidth="1"/>
    <col min="14602" max="14602" width="10.5703125" style="5" customWidth="1"/>
    <col min="14603" max="14603" width="1.7109375" style="5" customWidth="1"/>
    <col min="14604" max="14604" width="10.42578125" style="5" customWidth="1"/>
    <col min="14605" max="14605" width="14" style="5" customWidth="1"/>
    <col min="14606" max="14606" width="14.42578125" style="5" customWidth="1"/>
    <col min="14607" max="14607" width="12.85546875" style="5" customWidth="1"/>
    <col min="14608" max="14608" width="13" style="5" customWidth="1"/>
    <col min="14609" max="14609" width="13.28515625" style="5" customWidth="1"/>
    <col min="14610" max="14610" width="10.42578125" style="5" customWidth="1"/>
    <col min="14611" max="14611" width="15" style="5" customWidth="1"/>
    <col min="14612" max="14612" width="1.5703125" style="5" customWidth="1"/>
    <col min="14613" max="14616" width="15" style="5" customWidth="1"/>
    <col min="14617" max="14617" width="12" style="5" customWidth="1"/>
    <col min="14618" max="14622" width="13.28515625" style="5" customWidth="1"/>
    <col min="14623" max="14623" width="11.42578125" style="5" customWidth="1"/>
    <col min="14624" max="14624" width="14.42578125" style="5" customWidth="1"/>
    <col min="14625" max="14625" width="1.7109375" style="5" customWidth="1"/>
    <col min="14626" max="14629" width="14.42578125" style="5" customWidth="1"/>
    <col min="14630" max="14630" width="2.7109375" style="5" customWidth="1"/>
    <col min="14631" max="14632" width="13.42578125" style="5" customWidth="1"/>
    <col min="14633" max="14848" width="11" style="5"/>
    <col min="14849" max="14849" width="9.28515625" style="5" customWidth="1"/>
    <col min="14850" max="14850" width="13.28515625" style="5" customWidth="1"/>
    <col min="14851" max="14851" width="2.140625" style="5" customWidth="1"/>
    <col min="14852" max="14852" width="13.5703125" style="5" customWidth="1"/>
    <col min="14853" max="14853" width="1.42578125" style="5" customWidth="1"/>
    <col min="14854" max="14854" width="13.5703125" style="5" customWidth="1"/>
    <col min="14855" max="14855" width="1.7109375" style="5" customWidth="1"/>
    <col min="14856" max="14856" width="16" style="5" customWidth="1"/>
    <col min="14857" max="14857" width="1.7109375" style="5" customWidth="1"/>
    <col min="14858" max="14858" width="10.5703125" style="5" customWidth="1"/>
    <col min="14859" max="14859" width="1.7109375" style="5" customWidth="1"/>
    <col min="14860" max="14860" width="10.42578125" style="5" customWidth="1"/>
    <col min="14861" max="14861" width="14" style="5" customWidth="1"/>
    <col min="14862" max="14862" width="14.42578125" style="5" customWidth="1"/>
    <col min="14863" max="14863" width="12.85546875" style="5" customWidth="1"/>
    <col min="14864" max="14864" width="13" style="5" customWidth="1"/>
    <col min="14865" max="14865" width="13.28515625" style="5" customWidth="1"/>
    <col min="14866" max="14866" width="10.42578125" style="5" customWidth="1"/>
    <col min="14867" max="14867" width="15" style="5" customWidth="1"/>
    <col min="14868" max="14868" width="1.5703125" style="5" customWidth="1"/>
    <col min="14869" max="14872" width="15" style="5" customWidth="1"/>
    <col min="14873" max="14873" width="12" style="5" customWidth="1"/>
    <col min="14874" max="14878" width="13.28515625" style="5" customWidth="1"/>
    <col min="14879" max="14879" width="11.42578125" style="5" customWidth="1"/>
    <col min="14880" max="14880" width="14.42578125" style="5" customWidth="1"/>
    <col min="14881" max="14881" width="1.7109375" style="5" customWidth="1"/>
    <col min="14882" max="14885" width="14.42578125" style="5" customWidth="1"/>
    <col min="14886" max="14886" width="2.7109375" style="5" customWidth="1"/>
    <col min="14887" max="14888" width="13.42578125" style="5" customWidth="1"/>
    <col min="14889" max="15104" width="11" style="5"/>
    <col min="15105" max="15105" width="9.28515625" style="5" customWidth="1"/>
    <col min="15106" max="15106" width="13.28515625" style="5" customWidth="1"/>
    <col min="15107" max="15107" width="2.140625" style="5" customWidth="1"/>
    <col min="15108" max="15108" width="13.5703125" style="5" customWidth="1"/>
    <col min="15109" max="15109" width="1.42578125" style="5" customWidth="1"/>
    <col min="15110" max="15110" width="13.5703125" style="5" customWidth="1"/>
    <col min="15111" max="15111" width="1.7109375" style="5" customWidth="1"/>
    <col min="15112" max="15112" width="16" style="5" customWidth="1"/>
    <col min="15113" max="15113" width="1.7109375" style="5" customWidth="1"/>
    <col min="15114" max="15114" width="10.5703125" style="5" customWidth="1"/>
    <col min="15115" max="15115" width="1.7109375" style="5" customWidth="1"/>
    <col min="15116" max="15116" width="10.42578125" style="5" customWidth="1"/>
    <col min="15117" max="15117" width="14" style="5" customWidth="1"/>
    <col min="15118" max="15118" width="14.42578125" style="5" customWidth="1"/>
    <col min="15119" max="15119" width="12.85546875" style="5" customWidth="1"/>
    <col min="15120" max="15120" width="13" style="5" customWidth="1"/>
    <col min="15121" max="15121" width="13.28515625" style="5" customWidth="1"/>
    <col min="15122" max="15122" width="10.42578125" style="5" customWidth="1"/>
    <col min="15123" max="15123" width="15" style="5" customWidth="1"/>
    <col min="15124" max="15124" width="1.5703125" style="5" customWidth="1"/>
    <col min="15125" max="15128" width="15" style="5" customWidth="1"/>
    <col min="15129" max="15129" width="12" style="5" customWidth="1"/>
    <col min="15130" max="15134" width="13.28515625" style="5" customWidth="1"/>
    <col min="15135" max="15135" width="11.42578125" style="5" customWidth="1"/>
    <col min="15136" max="15136" width="14.42578125" style="5" customWidth="1"/>
    <col min="15137" max="15137" width="1.7109375" style="5" customWidth="1"/>
    <col min="15138" max="15141" width="14.42578125" style="5" customWidth="1"/>
    <col min="15142" max="15142" width="2.7109375" style="5" customWidth="1"/>
    <col min="15143" max="15144" width="13.42578125" style="5" customWidth="1"/>
    <col min="15145" max="15360" width="11" style="5"/>
    <col min="15361" max="15361" width="9.28515625" style="5" customWidth="1"/>
    <col min="15362" max="15362" width="13.28515625" style="5" customWidth="1"/>
    <col min="15363" max="15363" width="2.140625" style="5" customWidth="1"/>
    <col min="15364" max="15364" width="13.5703125" style="5" customWidth="1"/>
    <col min="15365" max="15365" width="1.42578125" style="5" customWidth="1"/>
    <col min="15366" max="15366" width="13.5703125" style="5" customWidth="1"/>
    <col min="15367" max="15367" width="1.7109375" style="5" customWidth="1"/>
    <col min="15368" max="15368" width="16" style="5" customWidth="1"/>
    <col min="15369" max="15369" width="1.7109375" style="5" customWidth="1"/>
    <col min="15370" max="15370" width="10.5703125" style="5" customWidth="1"/>
    <col min="15371" max="15371" width="1.7109375" style="5" customWidth="1"/>
    <col min="15372" max="15372" width="10.42578125" style="5" customWidth="1"/>
    <col min="15373" max="15373" width="14" style="5" customWidth="1"/>
    <col min="15374" max="15374" width="14.42578125" style="5" customWidth="1"/>
    <col min="15375" max="15375" width="12.85546875" style="5" customWidth="1"/>
    <col min="15376" max="15376" width="13" style="5" customWidth="1"/>
    <col min="15377" max="15377" width="13.28515625" style="5" customWidth="1"/>
    <col min="15378" max="15378" width="10.42578125" style="5" customWidth="1"/>
    <col min="15379" max="15379" width="15" style="5" customWidth="1"/>
    <col min="15380" max="15380" width="1.5703125" style="5" customWidth="1"/>
    <col min="15381" max="15384" width="15" style="5" customWidth="1"/>
    <col min="15385" max="15385" width="12" style="5" customWidth="1"/>
    <col min="15386" max="15390" width="13.28515625" style="5" customWidth="1"/>
    <col min="15391" max="15391" width="11.42578125" style="5" customWidth="1"/>
    <col min="15392" max="15392" width="14.42578125" style="5" customWidth="1"/>
    <col min="15393" max="15393" width="1.7109375" style="5" customWidth="1"/>
    <col min="15394" max="15397" width="14.42578125" style="5" customWidth="1"/>
    <col min="15398" max="15398" width="2.7109375" style="5" customWidth="1"/>
    <col min="15399" max="15400" width="13.42578125" style="5" customWidth="1"/>
    <col min="15401" max="15616" width="11" style="5"/>
    <col min="15617" max="15617" width="9.28515625" style="5" customWidth="1"/>
    <col min="15618" max="15618" width="13.28515625" style="5" customWidth="1"/>
    <col min="15619" max="15619" width="2.140625" style="5" customWidth="1"/>
    <col min="15620" max="15620" width="13.5703125" style="5" customWidth="1"/>
    <col min="15621" max="15621" width="1.42578125" style="5" customWidth="1"/>
    <col min="15622" max="15622" width="13.5703125" style="5" customWidth="1"/>
    <col min="15623" max="15623" width="1.7109375" style="5" customWidth="1"/>
    <col min="15624" max="15624" width="16" style="5" customWidth="1"/>
    <col min="15625" max="15625" width="1.7109375" style="5" customWidth="1"/>
    <col min="15626" max="15626" width="10.5703125" style="5" customWidth="1"/>
    <col min="15627" max="15627" width="1.7109375" style="5" customWidth="1"/>
    <col min="15628" max="15628" width="10.42578125" style="5" customWidth="1"/>
    <col min="15629" max="15629" width="14" style="5" customWidth="1"/>
    <col min="15630" max="15630" width="14.42578125" style="5" customWidth="1"/>
    <col min="15631" max="15631" width="12.85546875" style="5" customWidth="1"/>
    <col min="15632" max="15632" width="13" style="5" customWidth="1"/>
    <col min="15633" max="15633" width="13.28515625" style="5" customWidth="1"/>
    <col min="15634" max="15634" width="10.42578125" style="5" customWidth="1"/>
    <col min="15635" max="15635" width="15" style="5" customWidth="1"/>
    <col min="15636" max="15636" width="1.5703125" style="5" customWidth="1"/>
    <col min="15637" max="15640" width="15" style="5" customWidth="1"/>
    <col min="15641" max="15641" width="12" style="5" customWidth="1"/>
    <col min="15642" max="15646" width="13.28515625" style="5" customWidth="1"/>
    <col min="15647" max="15647" width="11.42578125" style="5" customWidth="1"/>
    <col min="15648" max="15648" width="14.42578125" style="5" customWidth="1"/>
    <col min="15649" max="15649" width="1.7109375" style="5" customWidth="1"/>
    <col min="15650" max="15653" width="14.42578125" style="5" customWidth="1"/>
    <col min="15654" max="15654" width="2.7109375" style="5" customWidth="1"/>
    <col min="15655" max="15656" width="13.42578125" style="5" customWidth="1"/>
    <col min="15657" max="15872" width="11" style="5"/>
    <col min="15873" max="15873" width="9.28515625" style="5" customWidth="1"/>
    <col min="15874" max="15874" width="13.28515625" style="5" customWidth="1"/>
    <col min="15875" max="15875" width="2.140625" style="5" customWidth="1"/>
    <col min="15876" max="15876" width="13.5703125" style="5" customWidth="1"/>
    <col min="15877" max="15877" width="1.42578125" style="5" customWidth="1"/>
    <col min="15878" max="15878" width="13.5703125" style="5" customWidth="1"/>
    <col min="15879" max="15879" width="1.7109375" style="5" customWidth="1"/>
    <col min="15880" max="15880" width="16" style="5" customWidth="1"/>
    <col min="15881" max="15881" width="1.7109375" style="5" customWidth="1"/>
    <col min="15882" max="15882" width="10.5703125" style="5" customWidth="1"/>
    <col min="15883" max="15883" width="1.7109375" style="5" customWidth="1"/>
    <col min="15884" max="15884" width="10.42578125" style="5" customWidth="1"/>
    <col min="15885" max="15885" width="14" style="5" customWidth="1"/>
    <col min="15886" max="15886" width="14.42578125" style="5" customWidth="1"/>
    <col min="15887" max="15887" width="12.85546875" style="5" customWidth="1"/>
    <col min="15888" max="15888" width="13" style="5" customWidth="1"/>
    <col min="15889" max="15889" width="13.28515625" style="5" customWidth="1"/>
    <col min="15890" max="15890" width="10.42578125" style="5" customWidth="1"/>
    <col min="15891" max="15891" width="15" style="5" customWidth="1"/>
    <col min="15892" max="15892" width="1.5703125" style="5" customWidth="1"/>
    <col min="15893" max="15896" width="15" style="5" customWidth="1"/>
    <col min="15897" max="15897" width="12" style="5" customWidth="1"/>
    <col min="15898" max="15902" width="13.28515625" style="5" customWidth="1"/>
    <col min="15903" max="15903" width="11.42578125" style="5" customWidth="1"/>
    <col min="15904" max="15904" width="14.42578125" style="5" customWidth="1"/>
    <col min="15905" max="15905" width="1.7109375" style="5" customWidth="1"/>
    <col min="15906" max="15909" width="14.42578125" style="5" customWidth="1"/>
    <col min="15910" max="15910" width="2.7109375" style="5" customWidth="1"/>
    <col min="15911" max="15912" width="13.42578125" style="5" customWidth="1"/>
    <col min="15913" max="16128" width="11" style="5"/>
    <col min="16129" max="16129" width="9.28515625" style="5" customWidth="1"/>
    <col min="16130" max="16130" width="13.28515625" style="5" customWidth="1"/>
    <col min="16131" max="16131" width="2.140625" style="5" customWidth="1"/>
    <col min="16132" max="16132" width="13.5703125" style="5" customWidth="1"/>
    <col min="16133" max="16133" width="1.42578125" style="5" customWidth="1"/>
    <col min="16134" max="16134" width="13.5703125" style="5" customWidth="1"/>
    <col min="16135" max="16135" width="1.7109375" style="5" customWidth="1"/>
    <col min="16136" max="16136" width="16" style="5" customWidth="1"/>
    <col min="16137" max="16137" width="1.7109375" style="5" customWidth="1"/>
    <col min="16138" max="16138" width="10.5703125" style="5" customWidth="1"/>
    <col min="16139" max="16139" width="1.7109375" style="5" customWidth="1"/>
    <col min="16140" max="16140" width="10.42578125" style="5" customWidth="1"/>
    <col min="16141" max="16141" width="14" style="5" customWidth="1"/>
    <col min="16142" max="16142" width="14.42578125" style="5" customWidth="1"/>
    <col min="16143" max="16143" width="12.85546875" style="5" customWidth="1"/>
    <col min="16144" max="16144" width="13" style="5" customWidth="1"/>
    <col min="16145" max="16145" width="13.28515625" style="5" customWidth="1"/>
    <col min="16146" max="16146" width="10.42578125" style="5" customWidth="1"/>
    <col min="16147" max="16147" width="15" style="5" customWidth="1"/>
    <col min="16148" max="16148" width="1.5703125" style="5" customWidth="1"/>
    <col min="16149" max="16152" width="15" style="5" customWidth="1"/>
    <col min="16153" max="16153" width="12" style="5" customWidth="1"/>
    <col min="16154" max="16158" width="13.28515625" style="5" customWidth="1"/>
    <col min="16159" max="16159" width="11.42578125" style="5" customWidth="1"/>
    <col min="16160" max="16160" width="14.42578125" style="5" customWidth="1"/>
    <col min="16161" max="16161" width="1.7109375" style="5" customWidth="1"/>
    <col min="16162" max="16165" width="14.42578125" style="5" customWidth="1"/>
    <col min="16166" max="16166" width="2.7109375" style="5" customWidth="1"/>
    <col min="16167" max="16168" width="13.42578125" style="5" customWidth="1"/>
    <col min="16169" max="16384" width="11" style="5"/>
  </cols>
  <sheetData>
    <row r="1" spans="1:40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 t="s">
        <v>1</v>
      </c>
      <c r="S1" s="1"/>
      <c r="U1" s="1"/>
      <c r="V1" s="1"/>
      <c r="W1" s="1"/>
      <c r="X1" s="2"/>
      <c r="Y1" s="1" t="s">
        <v>2</v>
      </c>
      <c r="Z1" s="1"/>
      <c r="AA1" s="1"/>
      <c r="AB1" s="1"/>
      <c r="AC1" s="1"/>
      <c r="AD1" s="1"/>
      <c r="AE1" s="1" t="s">
        <v>3</v>
      </c>
      <c r="AF1" s="1"/>
      <c r="AG1" s="1"/>
      <c r="AH1" s="1"/>
      <c r="AI1" s="1"/>
      <c r="AJ1" s="1"/>
      <c r="AK1" s="1"/>
      <c r="AL1" s="1"/>
    </row>
    <row r="2" spans="1:40" x14ac:dyDescent="0.2">
      <c r="A2" s="4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</v>
      </c>
      <c r="M2" s="1"/>
      <c r="N2" s="1"/>
      <c r="O2" s="1"/>
      <c r="P2" s="1"/>
      <c r="Q2" s="2"/>
      <c r="R2" s="4" t="s">
        <v>6</v>
      </c>
      <c r="S2" s="1"/>
      <c r="T2" s="3"/>
      <c r="U2" s="1"/>
      <c r="V2" s="1"/>
      <c r="W2" s="1"/>
      <c r="X2" s="2"/>
      <c r="Y2" s="4" t="s">
        <v>7</v>
      </c>
      <c r="Z2" s="1"/>
      <c r="AA2" s="1"/>
      <c r="AB2" s="1"/>
      <c r="AC2" s="1"/>
      <c r="AD2" s="1"/>
      <c r="AE2" s="4" t="s">
        <v>7</v>
      </c>
      <c r="AF2" s="1"/>
      <c r="AG2" s="1"/>
      <c r="AH2" s="1"/>
      <c r="AI2" s="1"/>
      <c r="AJ2" s="1"/>
      <c r="AK2" s="1"/>
      <c r="AL2" s="1"/>
    </row>
    <row r="3" spans="1:40" x14ac:dyDescent="0.2">
      <c r="A3" s="4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9</v>
      </c>
      <c r="M3" s="1"/>
      <c r="N3" s="1"/>
      <c r="O3" s="1"/>
      <c r="P3" s="1"/>
      <c r="Q3" s="2"/>
      <c r="R3" s="4" t="s">
        <v>8</v>
      </c>
      <c r="S3" s="1"/>
      <c r="T3" s="3"/>
      <c r="U3" s="1"/>
      <c r="V3" s="1"/>
      <c r="W3" s="1"/>
      <c r="X3" s="2"/>
      <c r="Y3" s="4" t="s">
        <v>8</v>
      </c>
      <c r="Z3" s="1"/>
      <c r="AA3" s="1"/>
      <c r="AB3" s="1"/>
      <c r="AC3" s="1"/>
      <c r="AD3" s="1"/>
      <c r="AE3" s="4" t="s">
        <v>8</v>
      </c>
      <c r="AF3" s="1"/>
      <c r="AG3" s="1"/>
      <c r="AH3" s="1"/>
      <c r="AI3" s="1"/>
      <c r="AJ3" s="1"/>
      <c r="AK3" s="1"/>
      <c r="AL3" s="1"/>
      <c r="AM3" s="3" t="s">
        <v>10</v>
      </c>
    </row>
    <row r="4" spans="1:40" x14ac:dyDescent="0.2">
      <c r="A4" s="4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8</v>
      </c>
      <c r="M4" s="1"/>
      <c r="N4" s="1"/>
      <c r="O4" s="1"/>
      <c r="P4" s="1"/>
      <c r="Q4" s="2"/>
      <c r="R4" s="4" t="s">
        <v>11</v>
      </c>
      <c r="S4" s="1"/>
      <c r="T4" s="3"/>
      <c r="U4" s="1"/>
      <c r="V4" s="1"/>
      <c r="W4" s="1"/>
      <c r="X4" s="2"/>
      <c r="Y4" s="4" t="s">
        <v>11</v>
      </c>
      <c r="Z4" s="1"/>
      <c r="AA4" s="1"/>
      <c r="AB4" s="1"/>
      <c r="AC4" s="1"/>
      <c r="AD4" s="1"/>
      <c r="AE4" s="4" t="s">
        <v>12</v>
      </c>
      <c r="AF4" s="1"/>
      <c r="AG4" s="1"/>
      <c r="AH4" s="1"/>
      <c r="AI4" s="1"/>
      <c r="AJ4" s="1"/>
      <c r="AK4" s="1"/>
      <c r="AL4" s="1"/>
      <c r="AM4" s="3" t="s">
        <v>13</v>
      </c>
    </row>
    <row r="5" spans="1:40" ht="13.5" thickBot="1" x14ac:dyDescent="0.25">
      <c r="A5" s="6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7" t="s">
        <v>14</v>
      </c>
      <c r="M5" s="3"/>
      <c r="N5" s="3"/>
      <c r="O5" s="3"/>
      <c r="P5" s="3"/>
      <c r="Q5" s="8"/>
      <c r="R5" s="7" t="s">
        <v>14</v>
      </c>
      <c r="S5" s="3"/>
      <c r="T5" s="3"/>
      <c r="U5" s="3"/>
      <c r="V5" s="3"/>
      <c r="W5" s="3"/>
      <c r="X5" s="8"/>
      <c r="Y5" s="7" t="s">
        <v>14</v>
      </c>
      <c r="Z5" s="3"/>
      <c r="AA5" s="3"/>
      <c r="AB5" s="3"/>
      <c r="AC5" s="3"/>
      <c r="AD5" s="3"/>
      <c r="AE5" s="7" t="s">
        <v>14</v>
      </c>
      <c r="AF5" s="3"/>
      <c r="AG5" s="3"/>
      <c r="AH5" s="3"/>
      <c r="AI5" s="3"/>
      <c r="AJ5" s="3"/>
      <c r="AK5" s="3"/>
      <c r="AL5" s="3"/>
    </row>
    <row r="6" spans="1:40" s="10" customFormat="1" ht="16.5" customHeight="1" x14ac:dyDescent="0.25">
      <c r="A6" s="178" t="s">
        <v>15</v>
      </c>
      <c r="B6" s="180" t="s">
        <v>16</v>
      </c>
      <c r="C6" s="181"/>
      <c r="D6" s="181"/>
      <c r="E6" s="181"/>
      <c r="F6" s="181"/>
      <c r="G6" s="181"/>
      <c r="H6" s="181"/>
      <c r="I6" s="182"/>
      <c r="J6" s="183" t="s">
        <v>17</v>
      </c>
      <c r="K6" s="184"/>
      <c r="L6" s="170" t="s">
        <v>15</v>
      </c>
      <c r="M6" s="172" t="s">
        <v>16</v>
      </c>
      <c r="N6" s="172"/>
      <c r="O6" s="172"/>
      <c r="P6" s="187"/>
      <c r="Q6" s="188" t="s">
        <v>17</v>
      </c>
      <c r="R6" s="170" t="s">
        <v>15</v>
      </c>
      <c r="S6" s="172" t="s">
        <v>16</v>
      </c>
      <c r="T6" s="172"/>
      <c r="U6" s="172"/>
      <c r="V6" s="172"/>
      <c r="W6" s="172"/>
      <c r="X6" s="173" t="s">
        <v>17</v>
      </c>
      <c r="Y6" s="170" t="s">
        <v>15</v>
      </c>
      <c r="Z6" s="172" t="s">
        <v>16</v>
      </c>
      <c r="AA6" s="172"/>
      <c r="AB6" s="172"/>
      <c r="AC6" s="172"/>
      <c r="AD6" s="173" t="s">
        <v>17</v>
      </c>
      <c r="AE6" s="170" t="s">
        <v>15</v>
      </c>
      <c r="AF6" s="172" t="s">
        <v>16</v>
      </c>
      <c r="AG6" s="172"/>
      <c r="AH6" s="172"/>
      <c r="AI6" s="172"/>
      <c r="AJ6" s="172"/>
      <c r="AK6" s="173" t="s">
        <v>17</v>
      </c>
      <c r="AL6" s="9"/>
      <c r="AM6" s="10" t="s">
        <v>18</v>
      </c>
      <c r="AN6" s="10" t="s">
        <v>19</v>
      </c>
    </row>
    <row r="7" spans="1:40" s="10" customFormat="1" ht="16.5" thickBot="1" x14ac:dyDescent="0.3">
      <c r="A7" s="179"/>
      <c r="B7" s="11" t="s">
        <v>20</v>
      </c>
      <c r="C7" s="12"/>
      <c r="D7" s="175" t="s">
        <v>21</v>
      </c>
      <c r="E7" s="176"/>
      <c r="F7" s="175" t="s">
        <v>22</v>
      </c>
      <c r="G7" s="176"/>
      <c r="H7" s="175" t="s">
        <v>23</v>
      </c>
      <c r="I7" s="177"/>
      <c r="J7" s="185"/>
      <c r="K7" s="186"/>
      <c r="L7" s="171"/>
      <c r="M7" s="13" t="s">
        <v>20</v>
      </c>
      <c r="N7" s="13" t="s">
        <v>21</v>
      </c>
      <c r="O7" s="13" t="s">
        <v>22</v>
      </c>
      <c r="P7" s="14" t="s">
        <v>23</v>
      </c>
      <c r="Q7" s="189"/>
      <c r="R7" s="171"/>
      <c r="S7" s="14" t="s">
        <v>20</v>
      </c>
      <c r="T7" s="12"/>
      <c r="U7" s="12" t="s">
        <v>21</v>
      </c>
      <c r="V7" s="13" t="s">
        <v>22</v>
      </c>
      <c r="W7" s="13" t="s">
        <v>23</v>
      </c>
      <c r="X7" s="174"/>
      <c r="Y7" s="171"/>
      <c r="Z7" s="13" t="s">
        <v>20</v>
      </c>
      <c r="AA7" s="13" t="s">
        <v>21</v>
      </c>
      <c r="AB7" s="13" t="s">
        <v>22</v>
      </c>
      <c r="AC7" s="13" t="s">
        <v>23</v>
      </c>
      <c r="AD7" s="174"/>
      <c r="AE7" s="171"/>
      <c r="AF7" s="175" t="s">
        <v>20</v>
      </c>
      <c r="AG7" s="176"/>
      <c r="AH7" s="13" t="s">
        <v>21</v>
      </c>
      <c r="AI7" s="13" t="s">
        <v>22</v>
      </c>
      <c r="AJ7" s="13" t="s">
        <v>23</v>
      </c>
      <c r="AK7" s="174"/>
      <c r="AL7" s="9"/>
      <c r="AM7" s="10" t="s">
        <v>24</v>
      </c>
      <c r="AN7" s="10" t="s">
        <v>25</v>
      </c>
    </row>
    <row r="8" spans="1:40" ht="14.25" hidden="1" thickTop="1" thickBot="1" x14ac:dyDescent="0.25">
      <c r="A8" s="15" t="s">
        <v>26</v>
      </c>
      <c r="B8" s="16">
        <f>100*([1]GRq2q!B8/[1]GRq2q!B$8)</f>
        <v>100</v>
      </c>
      <c r="C8" s="16"/>
      <c r="D8" s="16">
        <f>100*([1]GRq2q!C8/[1]GRq2q!C$8)</f>
        <v>100</v>
      </c>
      <c r="E8" s="16"/>
      <c r="F8" s="16">
        <f>100*([1]GRq2q!D8/[1]GRq2q!D$8)</f>
        <v>100</v>
      </c>
      <c r="G8" s="16"/>
      <c r="H8" s="16">
        <f>100*([1]GRq2q!E8/[1]GRq2q!E$8)</f>
        <v>100</v>
      </c>
      <c r="I8" s="16"/>
      <c r="J8" s="16">
        <f>100*([1]GRq2q!F8/[1]GRq2q!F$8)</f>
        <v>100</v>
      </c>
      <c r="K8" s="17"/>
      <c r="L8" s="15" t="s">
        <v>26</v>
      </c>
      <c r="M8" s="18">
        <f>100*([1]GRq2q!P8/[1]GRq2q!P$8)</f>
        <v>100</v>
      </c>
      <c r="N8" s="16">
        <f>100*([1]GRq2q!Q8/[1]GRq2q!Q$8)</f>
        <v>100</v>
      </c>
      <c r="O8" s="16">
        <f>100*([1]GRq2q!R8/[1]GRq2q!R$8)</f>
        <v>100</v>
      </c>
      <c r="P8" s="16">
        <f>100*([1]GRq2q!S8/[1]GRq2q!S$8)</f>
        <v>100</v>
      </c>
      <c r="Q8" s="17">
        <f>100*([1]GRq2q!T8/[1]GRq2q!T$8)</f>
        <v>100</v>
      </c>
      <c r="R8" s="15" t="s">
        <v>26</v>
      </c>
      <c r="S8" s="18">
        <f>100*([1]GRq2q!AD8/[1]GRq2q!AD$8)</f>
        <v>100</v>
      </c>
      <c r="T8" s="18"/>
      <c r="U8" s="18">
        <f>100*([1]GRq2q!AE8/[1]GRq2q!AE$8)</f>
        <v>100</v>
      </c>
      <c r="V8" s="18">
        <f>100*([1]GRq2q!AF8/[1]GRq2q!AF$8)</f>
        <v>100</v>
      </c>
      <c r="W8" s="18">
        <f>100*([1]GRq2q!AG8/[1]GRq2q!AG$8)</f>
        <v>100</v>
      </c>
      <c r="X8" s="17">
        <f>100*([1]GRq2q!AH8/[1]GRq2q!AH$8)</f>
        <v>100</v>
      </c>
      <c r="Y8" s="15" t="s">
        <v>26</v>
      </c>
      <c r="Z8" s="18">
        <f>(S8/M8)*100</f>
        <v>100</v>
      </c>
      <c r="AA8" s="18">
        <f t="shared" ref="AA8:AD12" si="0">(U8/N8)*100</f>
        <v>100</v>
      </c>
      <c r="AB8" s="18">
        <f t="shared" si="0"/>
        <v>100</v>
      </c>
      <c r="AC8" s="18">
        <f t="shared" si="0"/>
        <v>100</v>
      </c>
      <c r="AD8" s="19">
        <f t="shared" si="0"/>
        <v>100</v>
      </c>
      <c r="AE8" s="15" t="s">
        <v>26</v>
      </c>
      <c r="AF8" s="18">
        <f>(Z8/$AN8)*100</f>
        <v>100</v>
      </c>
      <c r="AG8" s="18"/>
      <c r="AH8" s="18">
        <f t="shared" ref="AH8:AK12" si="1">(AA8/$AN8)*100</f>
        <v>100</v>
      </c>
      <c r="AI8" s="18">
        <f t="shared" si="1"/>
        <v>100</v>
      </c>
      <c r="AJ8" s="18">
        <f t="shared" si="1"/>
        <v>100</v>
      </c>
      <c r="AK8" s="19">
        <f t="shared" si="1"/>
        <v>100</v>
      </c>
      <c r="AL8" s="20"/>
      <c r="AM8" s="3" t="s">
        <v>26</v>
      </c>
      <c r="AN8" s="5">
        <v>100</v>
      </c>
    </row>
    <row r="9" spans="1:40" ht="14.25" hidden="1" thickTop="1" thickBot="1" x14ac:dyDescent="0.25">
      <c r="A9" s="15" t="s">
        <v>27</v>
      </c>
      <c r="B9" s="16">
        <f>100*[1]GRq2q!B9/([1]GRq2q!B$8/4)</f>
        <v>0</v>
      </c>
      <c r="C9" s="16"/>
      <c r="D9" s="16">
        <f>100*[1]GRq2q!C9/([1]GRq2q!C$8/4)</f>
        <v>0</v>
      </c>
      <c r="E9" s="16"/>
      <c r="F9" s="16">
        <f>100*[1]GRq2q!D9/([1]GRq2q!D$8/4)</f>
        <v>0</v>
      </c>
      <c r="G9" s="16"/>
      <c r="H9" s="16">
        <f>100*[1]GRq2q!E9/([1]GRq2q!E$8/4)</f>
        <v>0</v>
      </c>
      <c r="I9" s="16"/>
      <c r="J9" s="16">
        <f>100*([1]GRq2q!F9/([1]GRq2q!F$8/4))</f>
        <v>0</v>
      </c>
      <c r="K9" s="17"/>
      <c r="L9" s="15" t="s">
        <v>27</v>
      </c>
      <c r="M9" s="18">
        <f>100*([1]GRq2q!P9/[1]GRq2q!P$8)</f>
        <v>0</v>
      </c>
      <c r="N9" s="16">
        <f>100*([1]GRq2q!Q9/[1]GRq2q!Q$8)</f>
        <v>0</v>
      </c>
      <c r="O9" s="16">
        <f>100*([1]GRq2q!R9/[1]GRq2q!R$8)</f>
        <v>0</v>
      </c>
      <c r="P9" s="16">
        <f>100*([1]GRq2q!S9/[1]GRq2q!S$8)</f>
        <v>0</v>
      </c>
      <c r="Q9" s="17">
        <f>100*([1]GRq2q!T9/[1]GRq2q!T$8)</f>
        <v>0</v>
      </c>
      <c r="R9" s="15" t="s">
        <v>27</v>
      </c>
      <c r="S9" s="18">
        <f>100*[1]GRq2q!AD9/([1]GRq2q!AD$8/4)</f>
        <v>0</v>
      </c>
      <c r="T9" s="18"/>
      <c r="U9" s="18">
        <f>100*[1]GRq2q!AE9/([1]GRq2q!AE$8/4)</f>
        <v>0</v>
      </c>
      <c r="V9" s="18">
        <f>100*[1]GRq2q!AF9/([1]GRq2q!AF$8/4)</f>
        <v>0</v>
      </c>
      <c r="W9" s="18">
        <f>100*[1]GRq2q!AG9/([1]GRq2q!AG$8/4)</f>
        <v>0</v>
      </c>
      <c r="X9" s="17">
        <f>100*[1]GRq2q!AH9/([1]GRq2q!AH$8/4)</f>
        <v>0</v>
      </c>
      <c r="Y9" s="15" t="s">
        <v>27</v>
      </c>
      <c r="Z9" s="18" t="e">
        <f>(S9/M9)*100</f>
        <v>#DIV/0!</v>
      </c>
      <c r="AA9" s="18" t="e">
        <f t="shared" si="0"/>
        <v>#DIV/0!</v>
      </c>
      <c r="AB9" s="18" t="e">
        <f t="shared" si="0"/>
        <v>#DIV/0!</v>
      </c>
      <c r="AC9" s="18" t="e">
        <f t="shared" si="0"/>
        <v>#DIV/0!</v>
      </c>
      <c r="AD9" s="19" t="e">
        <f t="shared" si="0"/>
        <v>#DIV/0!</v>
      </c>
      <c r="AE9" s="15" t="s">
        <v>27</v>
      </c>
      <c r="AF9" s="18" t="e">
        <f>(Z9/$AN9)*100</f>
        <v>#DIV/0!</v>
      </c>
      <c r="AG9" s="18"/>
      <c r="AH9" s="18" t="e">
        <f t="shared" si="1"/>
        <v>#DIV/0!</v>
      </c>
      <c r="AI9" s="18" t="e">
        <f t="shared" si="1"/>
        <v>#DIV/0!</v>
      </c>
      <c r="AJ9" s="18" t="e">
        <f t="shared" si="1"/>
        <v>#DIV/0!</v>
      </c>
      <c r="AK9" s="19" t="e">
        <f t="shared" si="1"/>
        <v>#DIV/0!</v>
      </c>
      <c r="AL9" s="21"/>
      <c r="AM9" s="3" t="s">
        <v>28</v>
      </c>
      <c r="AN9" s="5">
        <v>98</v>
      </c>
    </row>
    <row r="10" spans="1:40" ht="14.25" hidden="1" thickTop="1" thickBot="1" x14ac:dyDescent="0.25">
      <c r="A10" s="15" t="s">
        <v>29</v>
      </c>
      <c r="B10" s="16">
        <f>100*[1]GRq2q!B10/([1]GRq2q!B$8/4)</f>
        <v>0</v>
      </c>
      <c r="C10" s="16"/>
      <c r="D10" s="16">
        <f>100*[1]GRq2q!C10/([1]GRq2q!C$8/4)</f>
        <v>0</v>
      </c>
      <c r="E10" s="16"/>
      <c r="F10" s="16">
        <f>100*[1]GRq2q!D10/([1]GRq2q!D$8/4)</f>
        <v>0</v>
      </c>
      <c r="G10" s="16"/>
      <c r="H10" s="16">
        <f>100*[1]GRq2q!E10/([1]GRq2q!E$8/4)</f>
        <v>0</v>
      </c>
      <c r="I10" s="16"/>
      <c r="J10" s="16">
        <f>100*([1]GRq2q!F10/([1]GRq2q!F$8/4))</f>
        <v>0</v>
      </c>
      <c r="K10" s="17"/>
      <c r="L10" s="15" t="s">
        <v>29</v>
      </c>
      <c r="M10" s="18">
        <f>100*([1]GRq2q!P10/[1]GRq2q!P$8)</f>
        <v>0</v>
      </c>
      <c r="N10" s="16">
        <f>100*([1]GRq2q!Q10/[1]GRq2q!Q$8)</f>
        <v>0</v>
      </c>
      <c r="O10" s="16">
        <f>100*([1]GRq2q!R10/[1]GRq2q!R$8)</f>
        <v>0</v>
      </c>
      <c r="P10" s="16">
        <f>100*([1]GRq2q!S10/[1]GRq2q!S$8)</f>
        <v>0</v>
      </c>
      <c r="Q10" s="17">
        <f>100*([1]GRq2q!T10/[1]GRq2q!T$8)</f>
        <v>0</v>
      </c>
      <c r="R10" s="15" t="s">
        <v>29</v>
      </c>
      <c r="S10" s="18">
        <f>100*[1]GRq2q!AD10/([1]GRq2q!AD$8/4)</f>
        <v>0</v>
      </c>
      <c r="T10" s="18"/>
      <c r="U10" s="18">
        <f>100*[1]GRq2q!AE10/([1]GRq2q!AE$8/4)</f>
        <v>0</v>
      </c>
      <c r="V10" s="18">
        <f>100*[1]GRq2q!AF10/([1]GRq2q!AF$8/4)</f>
        <v>0</v>
      </c>
      <c r="W10" s="18">
        <f>100*[1]GRq2q!AG10/([1]GRq2q!AG$8/4)</f>
        <v>0</v>
      </c>
      <c r="X10" s="17">
        <f>100*[1]GRq2q!AH10/([1]GRq2q!AH$8/4)</f>
        <v>0</v>
      </c>
      <c r="Y10" s="15" t="s">
        <v>29</v>
      </c>
      <c r="Z10" s="18" t="e">
        <f>(S10/M10)*100</f>
        <v>#DIV/0!</v>
      </c>
      <c r="AA10" s="18" t="e">
        <f t="shared" si="0"/>
        <v>#DIV/0!</v>
      </c>
      <c r="AB10" s="18" t="e">
        <f t="shared" si="0"/>
        <v>#DIV/0!</v>
      </c>
      <c r="AC10" s="18" t="e">
        <f t="shared" si="0"/>
        <v>#DIV/0!</v>
      </c>
      <c r="AD10" s="19" t="e">
        <f t="shared" si="0"/>
        <v>#DIV/0!</v>
      </c>
      <c r="AE10" s="15" t="s">
        <v>29</v>
      </c>
      <c r="AF10" s="18" t="e">
        <f>(Z10/$AN10)*100</f>
        <v>#DIV/0!</v>
      </c>
      <c r="AG10" s="18"/>
      <c r="AH10" s="18" t="e">
        <f t="shared" si="1"/>
        <v>#DIV/0!</v>
      </c>
      <c r="AI10" s="18" t="e">
        <f t="shared" si="1"/>
        <v>#DIV/0!</v>
      </c>
      <c r="AJ10" s="18" t="e">
        <f t="shared" si="1"/>
        <v>#DIV/0!</v>
      </c>
      <c r="AK10" s="19" t="e">
        <f t="shared" si="1"/>
        <v>#DIV/0!</v>
      </c>
      <c r="AL10" s="21"/>
      <c r="AM10" s="3" t="s">
        <v>30</v>
      </c>
      <c r="AN10" s="5">
        <v>98.17</v>
      </c>
    </row>
    <row r="11" spans="1:40" ht="14.25" hidden="1" thickTop="1" thickBot="1" x14ac:dyDescent="0.25">
      <c r="A11" s="15" t="s">
        <v>31</v>
      </c>
      <c r="B11" s="16">
        <f>100*[1]GRq2q!B11/([1]GRq2q!B$8/4)</f>
        <v>0</v>
      </c>
      <c r="C11" s="16"/>
      <c r="D11" s="16">
        <f>100*[1]GRq2q!C11/([1]GRq2q!C$8/4)</f>
        <v>0</v>
      </c>
      <c r="E11" s="16"/>
      <c r="F11" s="16">
        <f>100*[1]GRq2q!D11/([1]GRq2q!D$8/4)</f>
        <v>0</v>
      </c>
      <c r="G11" s="16"/>
      <c r="H11" s="16">
        <f>100*[1]GRq2q!E11/([1]GRq2q!E$8/4)</f>
        <v>0</v>
      </c>
      <c r="I11" s="16"/>
      <c r="J11" s="16">
        <f>100*([1]GRq2q!F11/([1]GRq2q!F$8/4))</f>
        <v>0</v>
      </c>
      <c r="K11" s="17"/>
      <c r="L11" s="15" t="s">
        <v>31</v>
      </c>
      <c r="M11" s="18">
        <f>100*([1]GRq2q!P11/[1]GRq2q!P$8)</f>
        <v>0</v>
      </c>
      <c r="N11" s="16">
        <f>100*([1]GRq2q!Q11/[1]GRq2q!Q$8)</f>
        <v>0</v>
      </c>
      <c r="O11" s="16">
        <f>100*([1]GRq2q!R11/[1]GRq2q!R$8)</f>
        <v>0</v>
      </c>
      <c r="P11" s="16">
        <f>100*([1]GRq2q!S11/[1]GRq2q!S$8)</f>
        <v>0</v>
      </c>
      <c r="Q11" s="17">
        <f>100*([1]GRq2q!T11/[1]GRq2q!T$8)</f>
        <v>0</v>
      </c>
      <c r="R11" s="15" t="s">
        <v>31</v>
      </c>
      <c r="S11" s="18">
        <f>100*[1]GRq2q!AD11/([1]GRq2q!AD$8/4)</f>
        <v>0</v>
      </c>
      <c r="T11" s="18"/>
      <c r="U11" s="18">
        <f>100*[1]GRq2q!AE11/([1]GRq2q!AE$8/4)</f>
        <v>0</v>
      </c>
      <c r="V11" s="18">
        <f>100*[1]GRq2q!AF11/([1]GRq2q!AF$8/4)</f>
        <v>0</v>
      </c>
      <c r="W11" s="18">
        <f>100*[1]GRq2q!AG11/([1]GRq2q!AG$8/4)</f>
        <v>0</v>
      </c>
      <c r="X11" s="17">
        <f>100*[1]GRq2q!AH11/([1]GRq2q!AH$8/4)</f>
        <v>0</v>
      </c>
      <c r="Y11" s="15" t="s">
        <v>31</v>
      </c>
      <c r="Z11" s="18" t="e">
        <f>(S11/M11)*100</f>
        <v>#DIV/0!</v>
      </c>
      <c r="AA11" s="18" t="e">
        <f t="shared" si="0"/>
        <v>#DIV/0!</v>
      </c>
      <c r="AB11" s="18" t="e">
        <f t="shared" si="0"/>
        <v>#DIV/0!</v>
      </c>
      <c r="AC11" s="18" t="e">
        <f t="shared" si="0"/>
        <v>#DIV/0!</v>
      </c>
      <c r="AD11" s="19" t="e">
        <f t="shared" si="0"/>
        <v>#DIV/0!</v>
      </c>
      <c r="AE11" s="15" t="s">
        <v>31</v>
      </c>
      <c r="AF11" s="18" t="e">
        <f>(Z11/$AN11)*100</f>
        <v>#DIV/0!</v>
      </c>
      <c r="AG11" s="18"/>
      <c r="AH11" s="18" t="e">
        <f t="shared" si="1"/>
        <v>#DIV/0!</v>
      </c>
      <c r="AI11" s="18" t="e">
        <f t="shared" si="1"/>
        <v>#DIV/0!</v>
      </c>
      <c r="AJ11" s="18" t="e">
        <f t="shared" si="1"/>
        <v>#DIV/0!</v>
      </c>
      <c r="AK11" s="19" t="e">
        <f t="shared" si="1"/>
        <v>#DIV/0!</v>
      </c>
      <c r="AL11" s="21"/>
      <c r="AM11" s="3" t="s">
        <v>32</v>
      </c>
      <c r="AN11" s="5">
        <v>100.6</v>
      </c>
    </row>
    <row r="12" spans="1:40" ht="14.25" hidden="1" thickTop="1" thickBot="1" x14ac:dyDescent="0.25">
      <c r="A12" s="15" t="s">
        <v>33</v>
      </c>
      <c r="B12" s="16">
        <f>100*[1]GRq2q!B12/([1]GRq2q!B$8/4)</f>
        <v>0</v>
      </c>
      <c r="C12" s="16"/>
      <c r="D12" s="16">
        <f>100*[1]GRq2q!C12/([1]GRq2q!C$8/4)</f>
        <v>0</v>
      </c>
      <c r="E12" s="16"/>
      <c r="F12" s="16">
        <f>100*[1]GRq2q!D12/([1]GRq2q!D$8/4)</f>
        <v>0</v>
      </c>
      <c r="G12" s="16"/>
      <c r="H12" s="16">
        <f>100*[1]GRq2q!E12/([1]GRq2q!E$8/4)</f>
        <v>0</v>
      </c>
      <c r="I12" s="16"/>
      <c r="J12" s="16">
        <f>100*([1]GRq2q!F12/([1]GRq2q!F$8/4))</f>
        <v>0</v>
      </c>
      <c r="K12" s="17"/>
      <c r="L12" s="15" t="s">
        <v>33</v>
      </c>
      <c r="M12" s="18">
        <f>100*([1]GRq2q!P12/[1]GRq2q!P$8)</f>
        <v>0</v>
      </c>
      <c r="N12" s="16">
        <f>100*([1]GRq2q!Q12/[1]GRq2q!Q$8)</f>
        <v>0</v>
      </c>
      <c r="O12" s="16">
        <f>100*([1]GRq2q!R12/[1]GRq2q!R$8)</f>
        <v>0</v>
      </c>
      <c r="P12" s="16">
        <f>100*([1]GRq2q!S12/[1]GRq2q!S$8)</f>
        <v>0</v>
      </c>
      <c r="Q12" s="17">
        <f>100*([1]GRq2q!T12/[1]GRq2q!T$8)</f>
        <v>0</v>
      </c>
      <c r="R12" s="15" t="s">
        <v>33</v>
      </c>
      <c r="S12" s="18">
        <f>100*[1]GRq2q!AD12/([1]GRq2q!AD$8/4)</f>
        <v>0</v>
      </c>
      <c r="T12" s="18"/>
      <c r="U12" s="18">
        <f>100*[1]GRq2q!AE12/([1]GRq2q!AE$8/4)</f>
        <v>0</v>
      </c>
      <c r="V12" s="18">
        <f>100*[1]GRq2q!AF12/([1]GRq2q!AF$8/4)</f>
        <v>0</v>
      </c>
      <c r="W12" s="18">
        <f>100*[1]GRq2q!AG12/([1]GRq2q!AG$8/4)</f>
        <v>0</v>
      </c>
      <c r="X12" s="17">
        <f>100*[1]GRq2q!AH12/([1]GRq2q!AH$8/4)</f>
        <v>0</v>
      </c>
      <c r="Y12" s="15" t="s">
        <v>33</v>
      </c>
      <c r="Z12" s="18" t="e">
        <f>(S12/M12)*100</f>
        <v>#DIV/0!</v>
      </c>
      <c r="AA12" s="18" t="e">
        <f t="shared" si="0"/>
        <v>#DIV/0!</v>
      </c>
      <c r="AB12" s="18" t="e">
        <f t="shared" si="0"/>
        <v>#DIV/0!</v>
      </c>
      <c r="AC12" s="18" t="e">
        <f t="shared" si="0"/>
        <v>#DIV/0!</v>
      </c>
      <c r="AD12" s="19" t="e">
        <f t="shared" si="0"/>
        <v>#DIV/0!</v>
      </c>
      <c r="AE12" s="15" t="s">
        <v>33</v>
      </c>
      <c r="AF12" s="18" t="e">
        <f>(Z12/$AN12)*100</f>
        <v>#DIV/0!</v>
      </c>
      <c r="AG12" s="18"/>
      <c r="AH12" s="18" t="e">
        <f t="shared" si="1"/>
        <v>#DIV/0!</v>
      </c>
      <c r="AI12" s="18" t="e">
        <f t="shared" si="1"/>
        <v>#DIV/0!</v>
      </c>
      <c r="AJ12" s="18" t="e">
        <f t="shared" si="1"/>
        <v>#DIV/0!</v>
      </c>
      <c r="AK12" s="19" t="e">
        <f t="shared" si="1"/>
        <v>#DIV/0!</v>
      </c>
      <c r="AL12" s="21"/>
      <c r="AM12" s="3" t="s">
        <v>34</v>
      </c>
      <c r="AN12" s="5">
        <v>103.3</v>
      </c>
    </row>
    <row r="13" spans="1:40" ht="14.25" hidden="1" thickTop="1" thickBot="1" x14ac:dyDescent="0.25">
      <c r="A13" s="22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22"/>
      <c r="M13" s="18"/>
      <c r="N13" s="16"/>
      <c r="O13" s="16"/>
      <c r="P13" s="16"/>
      <c r="Q13" s="17"/>
      <c r="R13" s="22"/>
      <c r="S13" s="18"/>
      <c r="T13" s="18"/>
      <c r="U13" s="18"/>
      <c r="V13" s="18"/>
      <c r="W13" s="18"/>
      <c r="X13" s="17"/>
      <c r="Y13" s="22"/>
      <c r="Z13" s="18"/>
      <c r="AA13" s="18"/>
      <c r="AB13" s="18"/>
      <c r="AC13" s="18"/>
      <c r="AD13" s="19"/>
      <c r="AE13" s="22"/>
      <c r="AF13" s="18"/>
      <c r="AG13" s="18"/>
      <c r="AH13" s="18"/>
      <c r="AI13" s="18"/>
      <c r="AJ13" s="18"/>
      <c r="AK13" s="19"/>
      <c r="AL13" s="21"/>
      <c r="AM13" s="3" t="s">
        <v>35</v>
      </c>
    </row>
    <row r="14" spans="1:40" ht="14.25" hidden="1" thickTop="1" thickBot="1" x14ac:dyDescent="0.25">
      <c r="A14" s="15" t="s">
        <v>36</v>
      </c>
      <c r="B14" s="16">
        <f>100*([1]GRq2q!B14/[1]GRq2q!B$8)</f>
        <v>0</v>
      </c>
      <c r="C14" s="16"/>
      <c r="D14" s="16">
        <f>100*([1]GRq2q!C14/[1]GRq2q!C$8)</f>
        <v>0</v>
      </c>
      <c r="E14" s="16"/>
      <c r="F14" s="16">
        <f>100*([1]GRq2q!D14/[1]GRq2q!D$8)</f>
        <v>0</v>
      </c>
      <c r="G14" s="16"/>
      <c r="H14" s="16">
        <f>100*([1]GRq2q!E14/[1]GRq2q!E$8)</f>
        <v>0</v>
      </c>
      <c r="I14" s="16"/>
      <c r="J14" s="16">
        <f>100*([1]GRq2q!F14/[1]GRq2q!F$8)</f>
        <v>0</v>
      </c>
      <c r="K14" s="17"/>
      <c r="L14" s="15" t="s">
        <v>36</v>
      </c>
      <c r="M14" s="18">
        <f>100*([1]GRq2q!P14/[1]GRq2q!P$8)</f>
        <v>0</v>
      </c>
      <c r="N14" s="16">
        <f>100*([1]GRq2q!Q14/[1]GRq2q!Q$8)</f>
        <v>0</v>
      </c>
      <c r="O14" s="16">
        <f>100*([1]GRq2q!R14/[1]GRq2q!R$8)</f>
        <v>0</v>
      </c>
      <c r="P14" s="16">
        <f>100*([1]GRq2q!S14/[1]GRq2q!S$8)</f>
        <v>0</v>
      </c>
      <c r="Q14" s="17">
        <f>100*([1]GRq2q!T14/[1]GRq2q!T$8)</f>
        <v>0</v>
      </c>
      <c r="R14" s="15" t="s">
        <v>36</v>
      </c>
      <c r="S14" s="18">
        <f>100*([1]GRq2q!AD14/[1]GRq2q!AD$8)</f>
        <v>0</v>
      </c>
      <c r="T14" s="18"/>
      <c r="U14" s="18">
        <f>100*([1]GRq2q!AE14/[1]GRq2q!AE$8)</f>
        <v>0</v>
      </c>
      <c r="V14" s="18">
        <f>100*([1]GRq2q!AF14/[1]GRq2q!AF$8)</f>
        <v>0</v>
      </c>
      <c r="W14" s="18">
        <f>100*([1]GRq2q!AG14/[1]GRq2q!AG$8)</f>
        <v>0</v>
      </c>
      <c r="X14" s="17">
        <f>100*([1]GRq2q!AH14/[1]GRq2q!AH$8)</f>
        <v>0</v>
      </c>
      <c r="Y14" s="15" t="s">
        <v>36</v>
      </c>
      <c r="Z14" s="18" t="e">
        <f>(S14/M14)*100</f>
        <v>#DIV/0!</v>
      </c>
      <c r="AA14" s="18" t="e">
        <f t="shared" ref="AA14:AD18" si="2">(U14/N14)*100</f>
        <v>#DIV/0!</v>
      </c>
      <c r="AB14" s="18" t="e">
        <f t="shared" si="2"/>
        <v>#DIV/0!</v>
      </c>
      <c r="AC14" s="18" t="e">
        <f t="shared" si="2"/>
        <v>#DIV/0!</v>
      </c>
      <c r="AD14" s="19" t="e">
        <f t="shared" si="2"/>
        <v>#DIV/0!</v>
      </c>
      <c r="AE14" s="15" t="s">
        <v>36</v>
      </c>
      <c r="AF14" s="18" t="e">
        <f>(Z14/$AN14)*100</f>
        <v>#DIV/0!</v>
      </c>
      <c r="AG14" s="18"/>
      <c r="AH14" s="18" t="e">
        <f t="shared" ref="AH14:AK18" si="3">(AA14/$AN14)*100</f>
        <v>#DIV/0!</v>
      </c>
      <c r="AI14" s="18" t="e">
        <f t="shared" si="3"/>
        <v>#DIV/0!</v>
      </c>
      <c r="AJ14" s="18" t="e">
        <f t="shared" si="3"/>
        <v>#DIV/0!</v>
      </c>
      <c r="AK14" s="19" t="e">
        <f t="shared" si="3"/>
        <v>#DIV/0!</v>
      </c>
      <c r="AL14" s="21"/>
      <c r="AM14" s="3" t="s">
        <v>36</v>
      </c>
      <c r="AN14" s="5">
        <f>AVERAGEA(AN15:AN18)</f>
        <v>117.5325</v>
      </c>
    </row>
    <row r="15" spans="1:40" ht="14.25" hidden="1" thickTop="1" thickBot="1" x14ac:dyDescent="0.25">
      <c r="A15" s="15" t="s">
        <v>27</v>
      </c>
      <c r="B15" s="16">
        <f>100*[1]GRq2q!B15/([1]GRq2q!B$8/4)</f>
        <v>0</v>
      </c>
      <c r="C15" s="16"/>
      <c r="D15" s="16">
        <f>100*[1]GRq2q!C15/([1]GRq2q!C$8/4)</f>
        <v>0</v>
      </c>
      <c r="E15" s="16"/>
      <c r="F15" s="16">
        <f>100*[1]GRq2q!D15/([1]GRq2q!D$8/4)</f>
        <v>0</v>
      </c>
      <c r="G15" s="16"/>
      <c r="H15" s="16">
        <f>100*[1]GRq2q!E15/([1]GRq2q!E$8/4)</f>
        <v>0</v>
      </c>
      <c r="I15" s="16"/>
      <c r="J15" s="16">
        <f>100*([1]GRq2q!F15/([1]GRq2q!F$8/4))</f>
        <v>0</v>
      </c>
      <c r="K15" s="17"/>
      <c r="L15" s="15" t="s">
        <v>27</v>
      </c>
      <c r="M15" s="18">
        <f>100*([1]GRq2q!P15/[1]GRq2q!P$8)</f>
        <v>0</v>
      </c>
      <c r="N15" s="16">
        <f>100*([1]GRq2q!Q15/[1]GRq2q!Q$8)</f>
        <v>0</v>
      </c>
      <c r="O15" s="16">
        <f>100*([1]GRq2q!R15/[1]GRq2q!R$8)</f>
        <v>0</v>
      </c>
      <c r="P15" s="16">
        <f>100*([1]GRq2q!S15/[1]GRq2q!S$8)</f>
        <v>0</v>
      </c>
      <c r="Q15" s="17">
        <f>100*([1]GRq2q!T15/[1]GRq2q!T$8)</f>
        <v>0</v>
      </c>
      <c r="R15" s="15" t="s">
        <v>27</v>
      </c>
      <c r="S15" s="18">
        <f>100*[1]GRq2q!AD15/([1]GRq2q!AD$8/4)</f>
        <v>0</v>
      </c>
      <c r="T15" s="18"/>
      <c r="U15" s="18">
        <f>100*[1]GRq2q!AE15/([1]GRq2q!AE$8/4)</f>
        <v>0</v>
      </c>
      <c r="V15" s="18">
        <f>100*[1]GRq2q!AF15/([1]GRq2q!AF$8/4)</f>
        <v>0</v>
      </c>
      <c r="W15" s="18">
        <f>100*[1]GRq2q!AG15/([1]GRq2q!AG$8/4)</f>
        <v>0</v>
      </c>
      <c r="X15" s="17">
        <f>100*[1]GRq2q!AH15/([1]GRq2q!AH$8/4)</f>
        <v>0</v>
      </c>
      <c r="Y15" s="15" t="s">
        <v>27</v>
      </c>
      <c r="Z15" s="18" t="e">
        <f>(S15/M15)*100</f>
        <v>#DIV/0!</v>
      </c>
      <c r="AA15" s="18" t="e">
        <f t="shared" si="2"/>
        <v>#DIV/0!</v>
      </c>
      <c r="AB15" s="18" t="e">
        <f t="shared" si="2"/>
        <v>#DIV/0!</v>
      </c>
      <c r="AC15" s="18" t="e">
        <f t="shared" si="2"/>
        <v>#DIV/0!</v>
      </c>
      <c r="AD15" s="19" t="e">
        <f t="shared" si="2"/>
        <v>#DIV/0!</v>
      </c>
      <c r="AE15" s="15" t="s">
        <v>27</v>
      </c>
      <c r="AF15" s="18" t="e">
        <f>(Z15/$AN15)*100</f>
        <v>#DIV/0!</v>
      </c>
      <c r="AG15" s="18"/>
      <c r="AH15" s="18" t="e">
        <f t="shared" si="3"/>
        <v>#DIV/0!</v>
      </c>
      <c r="AI15" s="18" t="e">
        <f t="shared" si="3"/>
        <v>#DIV/0!</v>
      </c>
      <c r="AJ15" s="18" t="e">
        <f t="shared" si="3"/>
        <v>#DIV/0!</v>
      </c>
      <c r="AK15" s="19" t="e">
        <f t="shared" si="3"/>
        <v>#DIV/0!</v>
      </c>
      <c r="AL15" s="21"/>
      <c r="AM15" s="3" t="s">
        <v>28</v>
      </c>
      <c r="AN15" s="5">
        <v>107.73</v>
      </c>
    </row>
    <row r="16" spans="1:40" ht="14.25" hidden="1" thickTop="1" thickBot="1" x14ac:dyDescent="0.25">
      <c r="A16" s="15" t="s">
        <v>29</v>
      </c>
      <c r="B16" s="16">
        <f>100*[1]GRq2q!B16/([1]GRq2q!B$8/4)</f>
        <v>0</v>
      </c>
      <c r="C16" s="16"/>
      <c r="D16" s="16">
        <f>100*[1]GRq2q!C16/([1]GRq2q!C$8/4)</f>
        <v>0</v>
      </c>
      <c r="E16" s="16"/>
      <c r="F16" s="16">
        <f>100*[1]GRq2q!D16/([1]GRq2q!D$8/4)</f>
        <v>0</v>
      </c>
      <c r="G16" s="16"/>
      <c r="H16" s="16">
        <f>100*[1]GRq2q!E16/([1]GRq2q!E$8/4)</f>
        <v>0</v>
      </c>
      <c r="I16" s="16"/>
      <c r="J16" s="16">
        <f>100*([1]GRq2q!F16/([1]GRq2q!F$8/4))</f>
        <v>0</v>
      </c>
      <c r="K16" s="17"/>
      <c r="L16" s="15" t="s">
        <v>29</v>
      </c>
      <c r="M16" s="18">
        <f>100*([1]GRq2q!P16/[1]GRq2q!P$8)</f>
        <v>0</v>
      </c>
      <c r="N16" s="16">
        <f>100*([1]GRq2q!Q16/[1]GRq2q!Q$8)</f>
        <v>0</v>
      </c>
      <c r="O16" s="16">
        <f>100*([1]GRq2q!R16/[1]GRq2q!R$8)</f>
        <v>0</v>
      </c>
      <c r="P16" s="16">
        <f>100*([1]GRq2q!S16/[1]GRq2q!S$8)</f>
        <v>0</v>
      </c>
      <c r="Q16" s="17">
        <f>100*([1]GRq2q!T16/[1]GRq2q!T$8)</f>
        <v>0</v>
      </c>
      <c r="R16" s="15" t="s">
        <v>29</v>
      </c>
      <c r="S16" s="18">
        <f>100*[1]GRq2q!AD16/([1]GRq2q!AD$8/4)</f>
        <v>0</v>
      </c>
      <c r="T16" s="18"/>
      <c r="U16" s="18">
        <f>100*[1]GRq2q!AE16/([1]GRq2q!AE$8/4)</f>
        <v>0</v>
      </c>
      <c r="V16" s="18">
        <f>100*[1]GRq2q!AF16/([1]GRq2q!AF$8/4)</f>
        <v>0</v>
      </c>
      <c r="W16" s="18">
        <f>100*[1]GRq2q!AG16/([1]GRq2q!AG$8/4)</f>
        <v>0</v>
      </c>
      <c r="X16" s="17">
        <f>100*[1]GRq2q!AH16/([1]GRq2q!AH$8/4)</f>
        <v>0</v>
      </c>
      <c r="Y16" s="15" t="s">
        <v>29</v>
      </c>
      <c r="Z16" s="18" t="e">
        <f>(S16/M16)*100</f>
        <v>#DIV/0!</v>
      </c>
      <c r="AA16" s="18" t="e">
        <f t="shared" si="2"/>
        <v>#DIV/0!</v>
      </c>
      <c r="AB16" s="18" t="e">
        <f t="shared" si="2"/>
        <v>#DIV/0!</v>
      </c>
      <c r="AC16" s="18" t="e">
        <f t="shared" si="2"/>
        <v>#DIV/0!</v>
      </c>
      <c r="AD16" s="19" t="e">
        <f t="shared" si="2"/>
        <v>#DIV/0!</v>
      </c>
      <c r="AE16" s="15" t="s">
        <v>29</v>
      </c>
      <c r="AF16" s="18" t="e">
        <f>(Z16/$AN16)*100</f>
        <v>#DIV/0!</v>
      </c>
      <c r="AG16" s="18"/>
      <c r="AH16" s="18" t="e">
        <f t="shared" si="3"/>
        <v>#DIV/0!</v>
      </c>
      <c r="AI16" s="18" t="e">
        <f t="shared" si="3"/>
        <v>#DIV/0!</v>
      </c>
      <c r="AJ16" s="18" t="e">
        <f t="shared" si="3"/>
        <v>#DIV/0!</v>
      </c>
      <c r="AK16" s="19" t="e">
        <f t="shared" si="3"/>
        <v>#DIV/0!</v>
      </c>
      <c r="AL16" s="21"/>
      <c r="AM16" s="3" t="s">
        <v>30</v>
      </c>
      <c r="AN16" s="5">
        <v>115.03</v>
      </c>
    </row>
    <row r="17" spans="1:40" ht="14.25" hidden="1" thickTop="1" thickBot="1" x14ac:dyDescent="0.25">
      <c r="A17" s="15" t="s">
        <v>31</v>
      </c>
      <c r="B17" s="16">
        <f>100*[1]GRq2q!B17/([1]GRq2q!B$8/4)</f>
        <v>0</v>
      </c>
      <c r="C17" s="16"/>
      <c r="D17" s="16">
        <f>100*[1]GRq2q!C17/([1]GRq2q!C$8/4)</f>
        <v>0</v>
      </c>
      <c r="E17" s="16"/>
      <c r="F17" s="16">
        <f>100*[1]GRq2q!D17/([1]GRq2q!D$8/4)</f>
        <v>0</v>
      </c>
      <c r="G17" s="16"/>
      <c r="H17" s="16">
        <f>100*[1]GRq2q!E17/([1]GRq2q!E$8/4)</f>
        <v>0</v>
      </c>
      <c r="I17" s="16"/>
      <c r="J17" s="16">
        <f>100*([1]GRq2q!F17/([1]GRq2q!F$8/4))</f>
        <v>0</v>
      </c>
      <c r="K17" s="17"/>
      <c r="L17" s="15" t="s">
        <v>31</v>
      </c>
      <c r="M17" s="18">
        <f>100*([1]GRq2q!P17/[1]GRq2q!P$8)</f>
        <v>0</v>
      </c>
      <c r="N17" s="16">
        <f>100*([1]GRq2q!Q17/[1]GRq2q!Q$8)</f>
        <v>0</v>
      </c>
      <c r="O17" s="16">
        <f>100*([1]GRq2q!R17/[1]GRq2q!R$8)</f>
        <v>0</v>
      </c>
      <c r="P17" s="16">
        <f>100*([1]GRq2q!S17/[1]GRq2q!S$8)</f>
        <v>0</v>
      </c>
      <c r="Q17" s="17">
        <f>100*([1]GRq2q!T17/[1]GRq2q!T$8)</f>
        <v>0</v>
      </c>
      <c r="R17" s="15" t="s">
        <v>31</v>
      </c>
      <c r="S17" s="18">
        <f>100*[1]GRq2q!AD17/([1]GRq2q!AD$8/4)</f>
        <v>0</v>
      </c>
      <c r="T17" s="18"/>
      <c r="U17" s="18">
        <f>100*[1]GRq2q!AE17/([1]GRq2q!AE$8/4)</f>
        <v>0</v>
      </c>
      <c r="V17" s="18">
        <f>100*[1]GRq2q!AF17/([1]GRq2q!AF$8/4)</f>
        <v>0</v>
      </c>
      <c r="W17" s="18">
        <f>100*[1]GRq2q!AG17/([1]GRq2q!AG$8/4)</f>
        <v>0</v>
      </c>
      <c r="X17" s="17">
        <f>100*[1]GRq2q!AH17/([1]GRq2q!AH$8/4)</f>
        <v>0</v>
      </c>
      <c r="Y17" s="15" t="s">
        <v>31</v>
      </c>
      <c r="Z17" s="18" t="e">
        <f>(S17/M17)*100</f>
        <v>#DIV/0!</v>
      </c>
      <c r="AA17" s="18" t="e">
        <f t="shared" si="2"/>
        <v>#DIV/0!</v>
      </c>
      <c r="AB17" s="18" t="e">
        <f t="shared" si="2"/>
        <v>#DIV/0!</v>
      </c>
      <c r="AC17" s="18" t="e">
        <f t="shared" si="2"/>
        <v>#DIV/0!</v>
      </c>
      <c r="AD17" s="19" t="e">
        <f t="shared" si="2"/>
        <v>#DIV/0!</v>
      </c>
      <c r="AE17" s="15" t="s">
        <v>31</v>
      </c>
      <c r="AF17" s="18" t="e">
        <f>(Z17/$AN17)*100</f>
        <v>#DIV/0!</v>
      </c>
      <c r="AG17" s="18"/>
      <c r="AH17" s="18" t="e">
        <f t="shared" si="3"/>
        <v>#DIV/0!</v>
      </c>
      <c r="AI17" s="18" t="e">
        <f t="shared" si="3"/>
        <v>#DIV/0!</v>
      </c>
      <c r="AJ17" s="18" t="e">
        <f t="shared" si="3"/>
        <v>#DIV/0!</v>
      </c>
      <c r="AK17" s="19" t="e">
        <f t="shared" si="3"/>
        <v>#DIV/0!</v>
      </c>
      <c r="AL17" s="21"/>
      <c r="AM17" s="3" t="s">
        <v>32</v>
      </c>
      <c r="AN17" s="5">
        <v>121.3</v>
      </c>
    </row>
    <row r="18" spans="1:40" ht="14.25" hidden="1" thickTop="1" thickBot="1" x14ac:dyDescent="0.25">
      <c r="A18" s="15" t="s">
        <v>33</v>
      </c>
      <c r="B18" s="16">
        <f>100*[1]GRq2q!B18/([1]GRq2q!B$8/4)</f>
        <v>0</v>
      </c>
      <c r="C18" s="16"/>
      <c r="D18" s="16">
        <f>100*[1]GRq2q!C18/([1]GRq2q!C$8/4)</f>
        <v>0</v>
      </c>
      <c r="E18" s="16"/>
      <c r="F18" s="16">
        <f>100*[1]GRq2q!D18/([1]GRq2q!D$8/4)</f>
        <v>0</v>
      </c>
      <c r="G18" s="16"/>
      <c r="H18" s="16">
        <f>100*[1]GRq2q!E18/([1]GRq2q!E$8/4)</f>
        <v>0</v>
      </c>
      <c r="I18" s="16"/>
      <c r="J18" s="16">
        <f>100*([1]GRq2q!F18/([1]GRq2q!F$8/4))</f>
        <v>0</v>
      </c>
      <c r="K18" s="17"/>
      <c r="L18" s="15" t="s">
        <v>33</v>
      </c>
      <c r="M18" s="18">
        <f>100*([1]GRq2q!P18/[1]GRq2q!P$8)</f>
        <v>0</v>
      </c>
      <c r="N18" s="16">
        <f>100*([1]GRq2q!Q18/[1]GRq2q!Q$8)</f>
        <v>0</v>
      </c>
      <c r="O18" s="16">
        <f>100*([1]GRq2q!R18/[1]GRq2q!R$8)</f>
        <v>0</v>
      </c>
      <c r="P18" s="16">
        <f>100*([1]GRq2q!S18/[1]GRq2q!S$8)</f>
        <v>0</v>
      </c>
      <c r="Q18" s="17">
        <f>100*([1]GRq2q!T18/[1]GRq2q!T$8)</f>
        <v>0</v>
      </c>
      <c r="R18" s="15" t="s">
        <v>33</v>
      </c>
      <c r="S18" s="18">
        <f>100*[1]GRq2q!AD18/([1]GRq2q!AD$8/4)</f>
        <v>0</v>
      </c>
      <c r="T18" s="18"/>
      <c r="U18" s="18">
        <f>100*[1]GRq2q!AE18/([1]GRq2q!AE$8/4)</f>
        <v>0</v>
      </c>
      <c r="V18" s="18">
        <f>100*[1]GRq2q!AF18/([1]GRq2q!AF$8/4)</f>
        <v>0</v>
      </c>
      <c r="W18" s="18">
        <f>100*[1]GRq2q!AG18/([1]GRq2q!AG$8/4)</f>
        <v>0</v>
      </c>
      <c r="X18" s="17">
        <f>100*[1]GRq2q!AH18/([1]GRq2q!AH$8/4)</f>
        <v>0</v>
      </c>
      <c r="Y18" s="15" t="s">
        <v>33</v>
      </c>
      <c r="Z18" s="18" t="e">
        <f>(S18/M18)*100</f>
        <v>#DIV/0!</v>
      </c>
      <c r="AA18" s="18" t="e">
        <f t="shared" si="2"/>
        <v>#DIV/0!</v>
      </c>
      <c r="AB18" s="18" t="e">
        <f t="shared" si="2"/>
        <v>#DIV/0!</v>
      </c>
      <c r="AC18" s="18" t="e">
        <f t="shared" si="2"/>
        <v>#DIV/0!</v>
      </c>
      <c r="AD18" s="19" t="e">
        <f t="shared" si="2"/>
        <v>#DIV/0!</v>
      </c>
      <c r="AE18" s="15" t="s">
        <v>33</v>
      </c>
      <c r="AF18" s="18" t="e">
        <f>(Z18/$AN18)*100</f>
        <v>#DIV/0!</v>
      </c>
      <c r="AG18" s="18"/>
      <c r="AH18" s="18" t="e">
        <f t="shared" si="3"/>
        <v>#DIV/0!</v>
      </c>
      <c r="AI18" s="18" t="e">
        <f t="shared" si="3"/>
        <v>#DIV/0!</v>
      </c>
      <c r="AJ18" s="18" t="e">
        <f t="shared" si="3"/>
        <v>#DIV/0!</v>
      </c>
      <c r="AK18" s="19" t="e">
        <f t="shared" si="3"/>
        <v>#DIV/0!</v>
      </c>
      <c r="AL18" s="21"/>
      <c r="AM18" s="3" t="s">
        <v>34</v>
      </c>
      <c r="AN18" s="5">
        <v>126.07</v>
      </c>
    </row>
    <row r="19" spans="1:40" ht="14.25" hidden="1" thickTop="1" thickBot="1" x14ac:dyDescent="0.25">
      <c r="A19" s="22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2"/>
      <c r="M19" s="18"/>
      <c r="N19" s="16"/>
      <c r="O19" s="16"/>
      <c r="P19" s="16"/>
      <c r="Q19" s="17"/>
      <c r="R19" s="22"/>
      <c r="S19" s="18"/>
      <c r="T19" s="18"/>
      <c r="U19" s="18"/>
      <c r="V19" s="18"/>
      <c r="W19" s="18"/>
      <c r="X19" s="17"/>
      <c r="Y19" s="22"/>
      <c r="Z19" s="18"/>
      <c r="AA19" s="18"/>
      <c r="AB19" s="18"/>
      <c r="AC19" s="18"/>
      <c r="AD19" s="19"/>
      <c r="AE19" s="22"/>
      <c r="AF19" s="18"/>
      <c r="AG19" s="18"/>
      <c r="AH19" s="18"/>
      <c r="AI19" s="18"/>
      <c r="AJ19" s="18"/>
      <c r="AK19" s="19"/>
      <c r="AL19" s="21"/>
    </row>
    <row r="20" spans="1:40" ht="14.25" hidden="1" thickTop="1" thickBot="1" x14ac:dyDescent="0.25">
      <c r="A20" s="15" t="s">
        <v>37</v>
      </c>
      <c r="B20" s="16">
        <f>100*([1]GRq2q!B20/[1]GRq2q!B$8)</f>
        <v>0</v>
      </c>
      <c r="C20" s="16"/>
      <c r="D20" s="16">
        <f>100*([1]GRq2q!C20/[1]GRq2q!C$8)</f>
        <v>0</v>
      </c>
      <c r="E20" s="16"/>
      <c r="F20" s="16">
        <f>100*([1]GRq2q!D20/[1]GRq2q!D$8)</f>
        <v>0</v>
      </c>
      <c r="G20" s="16"/>
      <c r="H20" s="16">
        <f>100*([1]GRq2q!E20/[1]GRq2q!E$8)</f>
        <v>0</v>
      </c>
      <c r="I20" s="16"/>
      <c r="J20" s="16">
        <f>100*([1]GRq2q!F20/[1]GRq2q!F$8)</f>
        <v>0</v>
      </c>
      <c r="K20" s="17"/>
      <c r="L20" s="15" t="s">
        <v>37</v>
      </c>
      <c r="M20" s="18">
        <f>100*([1]GRq2q!P20/[1]GRq2q!P$8)</f>
        <v>0</v>
      </c>
      <c r="N20" s="16">
        <f>100*([1]GRq2q!Q20/[1]GRq2q!Q$8)</f>
        <v>0</v>
      </c>
      <c r="O20" s="16">
        <f>100*([1]GRq2q!R20/[1]GRq2q!R$8)</f>
        <v>0</v>
      </c>
      <c r="P20" s="16">
        <f>100*([1]GRq2q!S20/[1]GRq2q!S$8)</f>
        <v>0</v>
      </c>
      <c r="Q20" s="17">
        <f>100*([1]GRq2q!T20/[1]GRq2q!T$8)</f>
        <v>0</v>
      </c>
      <c r="R20" s="15" t="s">
        <v>37</v>
      </c>
      <c r="S20" s="18">
        <f>100*([1]GRq2q!AD20/[1]GRq2q!AD$8)</f>
        <v>0</v>
      </c>
      <c r="T20" s="18"/>
      <c r="U20" s="18">
        <f>100*([1]GRq2q!AE20/[1]GRq2q!AE$8)</f>
        <v>0</v>
      </c>
      <c r="V20" s="18">
        <f>100*([1]GRq2q!AF20/[1]GRq2q!AF$8)</f>
        <v>0</v>
      </c>
      <c r="W20" s="18">
        <f>100*([1]GRq2q!AG20/[1]GRq2q!AG$8)</f>
        <v>0</v>
      </c>
      <c r="X20" s="17">
        <f>100*([1]GRq2q!AH20/[1]GRq2q!AH$8)</f>
        <v>0</v>
      </c>
      <c r="Y20" s="15" t="s">
        <v>37</v>
      </c>
      <c r="Z20" s="18" t="e">
        <f>(S20/M20)*100</f>
        <v>#DIV/0!</v>
      </c>
      <c r="AA20" s="18" t="e">
        <f t="shared" ref="AA20:AD24" si="4">(U20/N20)*100</f>
        <v>#DIV/0!</v>
      </c>
      <c r="AB20" s="18" t="e">
        <f t="shared" si="4"/>
        <v>#DIV/0!</v>
      </c>
      <c r="AC20" s="18" t="e">
        <f t="shared" si="4"/>
        <v>#DIV/0!</v>
      </c>
      <c r="AD20" s="19" t="e">
        <f t="shared" si="4"/>
        <v>#DIV/0!</v>
      </c>
      <c r="AE20" s="15" t="s">
        <v>37</v>
      </c>
      <c r="AF20" s="18" t="e">
        <f>(Z20/$AN20)*100</f>
        <v>#DIV/0!</v>
      </c>
      <c r="AG20" s="18"/>
      <c r="AH20" s="18" t="e">
        <f t="shared" ref="AH20:AK24" si="5">(AA20/$AN20)*100</f>
        <v>#DIV/0!</v>
      </c>
      <c r="AI20" s="18" t="e">
        <f t="shared" si="5"/>
        <v>#DIV/0!</v>
      </c>
      <c r="AJ20" s="18" t="e">
        <f t="shared" si="5"/>
        <v>#DIV/0!</v>
      </c>
      <c r="AK20" s="19" t="e">
        <f t="shared" si="5"/>
        <v>#DIV/0!</v>
      </c>
      <c r="AL20" s="21"/>
      <c r="AM20" s="3" t="s">
        <v>37</v>
      </c>
      <c r="AN20" s="5">
        <f>AVERAGEA(AN21:AN24)</f>
        <v>138.92250000000001</v>
      </c>
    </row>
    <row r="21" spans="1:40" ht="14.25" hidden="1" thickTop="1" thickBot="1" x14ac:dyDescent="0.25">
      <c r="A21" s="15" t="s">
        <v>27</v>
      </c>
      <c r="B21" s="16">
        <f>100*[1]GRq2q!B21/([1]GRq2q!B$8/4)</f>
        <v>0</v>
      </c>
      <c r="C21" s="16"/>
      <c r="D21" s="16">
        <f>100*[1]GRq2q!C21/([1]GRq2q!C$8/4)</f>
        <v>0</v>
      </c>
      <c r="E21" s="16"/>
      <c r="F21" s="16">
        <f>100*[1]GRq2q!D21/([1]GRq2q!D$8/4)</f>
        <v>0</v>
      </c>
      <c r="G21" s="16"/>
      <c r="H21" s="16">
        <f>100*[1]GRq2q!E21/([1]GRq2q!E$8/4)</f>
        <v>0</v>
      </c>
      <c r="I21" s="16"/>
      <c r="J21" s="16">
        <f>100*([1]GRq2q!F21/([1]GRq2q!F$8/4))</f>
        <v>0</v>
      </c>
      <c r="K21" s="17"/>
      <c r="L21" s="15" t="s">
        <v>27</v>
      </c>
      <c r="M21" s="18">
        <f>100*([1]GRq2q!P21/[1]GRq2q!P$8)</f>
        <v>0</v>
      </c>
      <c r="N21" s="16">
        <f>100*([1]GRq2q!Q21/[1]GRq2q!Q$8)</f>
        <v>0</v>
      </c>
      <c r="O21" s="16">
        <f>100*([1]GRq2q!R21/[1]GRq2q!R$8)</f>
        <v>0</v>
      </c>
      <c r="P21" s="16">
        <f>100*([1]GRq2q!S21/[1]GRq2q!S$8)</f>
        <v>0</v>
      </c>
      <c r="Q21" s="17">
        <f>100*([1]GRq2q!T21/[1]GRq2q!T$8)</f>
        <v>0</v>
      </c>
      <c r="R21" s="15" t="s">
        <v>27</v>
      </c>
      <c r="S21" s="18">
        <f>100*[1]GRq2q!AD21/([1]GRq2q!AD$8/4)</f>
        <v>0</v>
      </c>
      <c r="T21" s="18"/>
      <c r="U21" s="18">
        <f>100*[1]GRq2q!AE21/([1]GRq2q!AE$8/4)</f>
        <v>0</v>
      </c>
      <c r="V21" s="18">
        <f>100*[1]GRq2q!AF21/([1]GRq2q!AF$8/4)</f>
        <v>0</v>
      </c>
      <c r="W21" s="18">
        <f>100*[1]GRq2q!AG21/([1]GRq2q!AG$8/4)</f>
        <v>0</v>
      </c>
      <c r="X21" s="17">
        <f>100*[1]GRq2q!AH21/([1]GRq2q!AH$8/4)</f>
        <v>0</v>
      </c>
      <c r="Y21" s="15" t="s">
        <v>27</v>
      </c>
      <c r="Z21" s="18" t="e">
        <f>(S21/M21)*100</f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19" t="e">
        <f t="shared" si="4"/>
        <v>#DIV/0!</v>
      </c>
      <c r="AE21" s="15" t="s">
        <v>27</v>
      </c>
      <c r="AF21" s="18" t="e">
        <f>(Z21/$AN21)*100</f>
        <v>#DIV/0!</v>
      </c>
      <c r="AG21" s="18"/>
      <c r="AH21" s="18" t="e">
        <f t="shared" si="5"/>
        <v>#DIV/0!</v>
      </c>
      <c r="AI21" s="18" t="e">
        <f t="shared" si="5"/>
        <v>#DIV/0!</v>
      </c>
      <c r="AJ21" s="18" t="e">
        <f t="shared" si="5"/>
        <v>#DIV/0!</v>
      </c>
      <c r="AK21" s="19" t="e">
        <f t="shared" si="5"/>
        <v>#DIV/0!</v>
      </c>
      <c r="AL21" s="21"/>
      <c r="AM21" s="3" t="s">
        <v>28</v>
      </c>
      <c r="AN21" s="5">
        <v>131.83000000000001</v>
      </c>
    </row>
    <row r="22" spans="1:40" ht="14.25" hidden="1" thickTop="1" thickBot="1" x14ac:dyDescent="0.25">
      <c r="A22" s="15" t="s">
        <v>29</v>
      </c>
      <c r="B22" s="16">
        <f>100*[1]GRq2q!B22/([1]GRq2q!B$8/4)</f>
        <v>0</v>
      </c>
      <c r="C22" s="16"/>
      <c r="D22" s="16">
        <f>100*[1]GRq2q!C22/([1]GRq2q!C$8/4)</f>
        <v>0</v>
      </c>
      <c r="E22" s="16"/>
      <c r="F22" s="16">
        <f>100*[1]GRq2q!D22/([1]GRq2q!D$8/4)</f>
        <v>0</v>
      </c>
      <c r="G22" s="16"/>
      <c r="H22" s="16">
        <f>100*[1]GRq2q!E22/([1]GRq2q!E$8/4)</f>
        <v>0</v>
      </c>
      <c r="I22" s="16"/>
      <c r="J22" s="16">
        <f>100*([1]GRq2q!F22/([1]GRq2q!F$8/4))</f>
        <v>0</v>
      </c>
      <c r="K22" s="17"/>
      <c r="L22" s="15" t="s">
        <v>29</v>
      </c>
      <c r="M22" s="18">
        <f>100*([1]GRq2q!P22/[1]GRq2q!P$8)</f>
        <v>0</v>
      </c>
      <c r="N22" s="16">
        <f>100*([1]GRq2q!Q22/[1]GRq2q!Q$8)</f>
        <v>0</v>
      </c>
      <c r="O22" s="16">
        <f>100*([1]GRq2q!R22/[1]GRq2q!R$8)</f>
        <v>0</v>
      </c>
      <c r="P22" s="16">
        <f>100*([1]GRq2q!S22/[1]GRq2q!S$8)</f>
        <v>0</v>
      </c>
      <c r="Q22" s="17">
        <f>100*([1]GRq2q!T22/[1]GRq2q!T$8)</f>
        <v>0</v>
      </c>
      <c r="R22" s="15" t="s">
        <v>29</v>
      </c>
      <c r="S22" s="18">
        <f>100*[1]GRq2q!AD22/([1]GRq2q!AD$8/4)</f>
        <v>0</v>
      </c>
      <c r="T22" s="18"/>
      <c r="U22" s="18">
        <f>100*[1]GRq2q!AE22/([1]GRq2q!AE$8/4)</f>
        <v>0</v>
      </c>
      <c r="V22" s="18">
        <f>100*[1]GRq2q!AF22/([1]GRq2q!AF$8/4)</f>
        <v>0</v>
      </c>
      <c r="W22" s="18">
        <f>100*[1]GRq2q!AG22/([1]GRq2q!AG$8/4)</f>
        <v>0</v>
      </c>
      <c r="X22" s="17">
        <f>100*[1]GRq2q!AH22/([1]GRq2q!AH$8/4)</f>
        <v>0</v>
      </c>
      <c r="Y22" s="15" t="s">
        <v>29</v>
      </c>
      <c r="Z22" s="18" t="e">
        <f>(S22/M22)*100</f>
        <v>#DIV/0!</v>
      </c>
      <c r="AA22" s="18" t="e">
        <f t="shared" si="4"/>
        <v>#DIV/0!</v>
      </c>
      <c r="AB22" s="18" t="e">
        <f t="shared" si="4"/>
        <v>#DIV/0!</v>
      </c>
      <c r="AC22" s="18" t="e">
        <f t="shared" si="4"/>
        <v>#DIV/0!</v>
      </c>
      <c r="AD22" s="19" t="e">
        <f t="shared" si="4"/>
        <v>#DIV/0!</v>
      </c>
      <c r="AE22" s="15" t="s">
        <v>29</v>
      </c>
      <c r="AF22" s="18" t="e">
        <f>(Z22/$AN22)*100</f>
        <v>#DIV/0!</v>
      </c>
      <c r="AG22" s="18"/>
      <c r="AH22" s="18" t="e">
        <f t="shared" si="5"/>
        <v>#DIV/0!</v>
      </c>
      <c r="AI22" s="18" t="e">
        <f t="shared" si="5"/>
        <v>#DIV/0!</v>
      </c>
      <c r="AJ22" s="18" t="e">
        <f t="shared" si="5"/>
        <v>#DIV/0!</v>
      </c>
      <c r="AK22" s="19" t="e">
        <f t="shared" si="5"/>
        <v>#DIV/0!</v>
      </c>
      <c r="AL22" s="21"/>
      <c r="AM22" s="3" t="s">
        <v>30</v>
      </c>
      <c r="AN22" s="5">
        <v>136.43</v>
      </c>
    </row>
    <row r="23" spans="1:40" ht="14.25" hidden="1" thickTop="1" thickBot="1" x14ac:dyDescent="0.25">
      <c r="A23" s="15" t="s">
        <v>31</v>
      </c>
      <c r="B23" s="16">
        <f>100*[1]GRq2q!B23/([1]GRq2q!B$8/4)</f>
        <v>0</v>
      </c>
      <c r="C23" s="16"/>
      <c r="D23" s="16">
        <f>100*[1]GRq2q!C23/([1]GRq2q!C$8/4)</f>
        <v>0</v>
      </c>
      <c r="E23" s="16"/>
      <c r="F23" s="16">
        <f>100*[1]GRq2q!D23/([1]GRq2q!D$8/4)</f>
        <v>0</v>
      </c>
      <c r="G23" s="16"/>
      <c r="H23" s="16">
        <f>100*[1]GRq2q!E23/([1]GRq2q!E$8/4)</f>
        <v>0</v>
      </c>
      <c r="I23" s="16"/>
      <c r="J23" s="16">
        <f>100*([1]GRq2q!F23/([1]GRq2q!F$8/4))</f>
        <v>0</v>
      </c>
      <c r="K23" s="17"/>
      <c r="L23" s="15" t="s">
        <v>31</v>
      </c>
      <c r="M23" s="18">
        <f>100*([1]GRq2q!P23/[1]GRq2q!P$8)</f>
        <v>0</v>
      </c>
      <c r="N23" s="16">
        <f>100*([1]GRq2q!Q23/[1]GRq2q!Q$8)</f>
        <v>0</v>
      </c>
      <c r="O23" s="16">
        <f>100*([1]GRq2q!R23/[1]GRq2q!R$8)</f>
        <v>0</v>
      </c>
      <c r="P23" s="16">
        <f>100*([1]GRq2q!S23/[1]GRq2q!S$8)</f>
        <v>0</v>
      </c>
      <c r="Q23" s="17">
        <f>100*([1]GRq2q!T23/[1]GRq2q!T$8)</f>
        <v>0</v>
      </c>
      <c r="R23" s="15" t="s">
        <v>31</v>
      </c>
      <c r="S23" s="18">
        <f>100*[1]GRq2q!AD23/([1]GRq2q!AD$8/4)</f>
        <v>0</v>
      </c>
      <c r="T23" s="18"/>
      <c r="U23" s="18">
        <f>100*[1]GRq2q!AE23/([1]GRq2q!AE$8/4)</f>
        <v>0</v>
      </c>
      <c r="V23" s="18">
        <f>100*[1]GRq2q!AF23/([1]GRq2q!AF$8/4)</f>
        <v>0</v>
      </c>
      <c r="W23" s="18">
        <f>100*[1]GRq2q!AG23/([1]GRq2q!AG$8/4)</f>
        <v>0</v>
      </c>
      <c r="X23" s="17">
        <f>100*[1]GRq2q!AH23/([1]GRq2q!AH$8/4)</f>
        <v>0</v>
      </c>
      <c r="Y23" s="15" t="s">
        <v>31</v>
      </c>
      <c r="Z23" s="18" t="e">
        <f>(S23/M23)*100</f>
        <v>#DIV/0!</v>
      </c>
      <c r="AA23" s="18" t="e">
        <f t="shared" si="4"/>
        <v>#DIV/0!</v>
      </c>
      <c r="AB23" s="18" t="e">
        <f t="shared" si="4"/>
        <v>#DIV/0!</v>
      </c>
      <c r="AC23" s="18" t="e">
        <f t="shared" si="4"/>
        <v>#DIV/0!</v>
      </c>
      <c r="AD23" s="19" t="e">
        <f t="shared" si="4"/>
        <v>#DIV/0!</v>
      </c>
      <c r="AE23" s="15" t="s">
        <v>31</v>
      </c>
      <c r="AF23" s="18" t="e">
        <f>(Z23/$AN23)*100</f>
        <v>#DIV/0!</v>
      </c>
      <c r="AG23" s="18"/>
      <c r="AH23" s="18" t="e">
        <f t="shared" si="5"/>
        <v>#DIV/0!</v>
      </c>
      <c r="AI23" s="18" t="e">
        <f t="shared" si="5"/>
        <v>#DIV/0!</v>
      </c>
      <c r="AJ23" s="18" t="e">
        <f t="shared" si="5"/>
        <v>#DIV/0!</v>
      </c>
      <c r="AK23" s="19" t="e">
        <f t="shared" si="5"/>
        <v>#DIV/0!</v>
      </c>
      <c r="AL23" s="21"/>
      <c r="AM23" s="3" t="s">
        <v>32</v>
      </c>
      <c r="AN23" s="5">
        <v>141.22999999999999</v>
      </c>
    </row>
    <row r="24" spans="1:40" ht="14.25" hidden="1" thickTop="1" thickBot="1" x14ac:dyDescent="0.25">
      <c r="A24" s="15" t="s">
        <v>33</v>
      </c>
      <c r="B24" s="16">
        <f>100*[1]GRq2q!B24/([1]GRq2q!B$8/4)</f>
        <v>0</v>
      </c>
      <c r="C24" s="16"/>
      <c r="D24" s="16">
        <f>100*[1]GRq2q!C24/([1]GRq2q!C$8/4)</f>
        <v>0</v>
      </c>
      <c r="E24" s="16"/>
      <c r="F24" s="16">
        <f>100*[1]GRq2q!D24/([1]GRq2q!D$8/4)</f>
        <v>0</v>
      </c>
      <c r="G24" s="16"/>
      <c r="H24" s="16">
        <f>100*[1]GRq2q!E24/([1]GRq2q!E$8/4)</f>
        <v>0</v>
      </c>
      <c r="I24" s="16"/>
      <c r="J24" s="16">
        <f>100*([1]GRq2q!F24/([1]GRq2q!F$8/4))</f>
        <v>0</v>
      </c>
      <c r="K24" s="17"/>
      <c r="L24" s="15" t="s">
        <v>33</v>
      </c>
      <c r="M24" s="18">
        <f>100*([1]GRq2q!P24/[1]GRq2q!P$8)</f>
        <v>0</v>
      </c>
      <c r="N24" s="16">
        <f>100*([1]GRq2q!Q24/[1]GRq2q!Q$8)</f>
        <v>0</v>
      </c>
      <c r="O24" s="16">
        <f>100*([1]GRq2q!R24/[1]GRq2q!R$8)</f>
        <v>0</v>
      </c>
      <c r="P24" s="16">
        <f>100*([1]GRq2q!S24/[1]GRq2q!S$8)</f>
        <v>0</v>
      </c>
      <c r="Q24" s="17">
        <f>100*([1]GRq2q!T24/[1]GRq2q!T$8)</f>
        <v>0</v>
      </c>
      <c r="R24" s="15" t="s">
        <v>33</v>
      </c>
      <c r="S24" s="18">
        <f>100*[1]GRq2q!AD24/([1]GRq2q!AD$8/4)</f>
        <v>0</v>
      </c>
      <c r="T24" s="18"/>
      <c r="U24" s="18">
        <f>100*[1]GRq2q!AE24/([1]GRq2q!AE$8/4)</f>
        <v>0</v>
      </c>
      <c r="V24" s="18">
        <f>100*[1]GRq2q!AF24/([1]GRq2q!AF$8/4)</f>
        <v>0</v>
      </c>
      <c r="W24" s="18">
        <f>100*[1]GRq2q!AG24/([1]GRq2q!AG$8/4)</f>
        <v>0</v>
      </c>
      <c r="X24" s="17">
        <f>100*[1]GRq2q!AH24/([1]GRq2q!AH$8/4)</f>
        <v>0</v>
      </c>
      <c r="Y24" s="15" t="s">
        <v>33</v>
      </c>
      <c r="Z24" s="18" t="e">
        <f>(S24/M24)*100</f>
        <v>#DIV/0!</v>
      </c>
      <c r="AA24" s="18" t="e">
        <f t="shared" si="4"/>
        <v>#DIV/0!</v>
      </c>
      <c r="AB24" s="18" t="e">
        <f t="shared" si="4"/>
        <v>#DIV/0!</v>
      </c>
      <c r="AC24" s="18" t="e">
        <f t="shared" si="4"/>
        <v>#DIV/0!</v>
      </c>
      <c r="AD24" s="19" t="e">
        <f t="shared" si="4"/>
        <v>#DIV/0!</v>
      </c>
      <c r="AE24" s="15" t="s">
        <v>33</v>
      </c>
      <c r="AF24" s="18" t="e">
        <f>(Z24/$AN24)*100</f>
        <v>#DIV/0!</v>
      </c>
      <c r="AG24" s="18"/>
      <c r="AH24" s="18" t="e">
        <f t="shared" si="5"/>
        <v>#DIV/0!</v>
      </c>
      <c r="AI24" s="18" t="e">
        <f t="shared" si="5"/>
        <v>#DIV/0!</v>
      </c>
      <c r="AJ24" s="18" t="e">
        <f t="shared" si="5"/>
        <v>#DIV/0!</v>
      </c>
      <c r="AK24" s="19" t="e">
        <f t="shared" si="5"/>
        <v>#DIV/0!</v>
      </c>
      <c r="AL24" s="21"/>
      <c r="AM24" s="3" t="s">
        <v>34</v>
      </c>
      <c r="AN24" s="5">
        <v>146.19999999999999</v>
      </c>
    </row>
    <row r="25" spans="1:40" ht="14.25" hidden="1" thickTop="1" thickBot="1" x14ac:dyDescent="0.25">
      <c r="A25" s="22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22"/>
      <c r="M25" s="18"/>
      <c r="N25" s="16"/>
      <c r="O25" s="16"/>
      <c r="P25" s="16"/>
      <c r="Q25" s="17"/>
      <c r="R25" s="22"/>
      <c r="S25" s="18"/>
      <c r="T25" s="18"/>
      <c r="U25" s="18"/>
      <c r="V25" s="18"/>
      <c r="W25" s="18"/>
      <c r="X25" s="17"/>
      <c r="Y25" s="22"/>
      <c r="Z25" s="18"/>
      <c r="AA25" s="18"/>
      <c r="AB25" s="18"/>
      <c r="AC25" s="18"/>
      <c r="AD25" s="19"/>
      <c r="AE25" s="22"/>
      <c r="AF25" s="18"/>
      <c r="AG25" s="18"/>
      <c r="AH25" s="18"/>
      <c r="AI25" s="18"/>
      <c r="AJ25" s="18"/>
      <c r="AK25" s="19"/>
      <c r="AL25" s="21"/>
    </row>
    <row r="26" spans="1:40" ht="14.25" hidden="1" thickTop="1" thickBot="1" x14ac:dyDescent="0.25">
      <c r="A26" s="15" t="s">
        <v>38</v>
      </c>
      <c r="B26" s="16">
        <f>100*([1]GRq2q!B26/[1]GRq2q!B$8)</f>
        <v>0</v>
      </c>
      <c r="C26" s="16"/>
      <c r="D26" s="16">
        <f>100*([1]GRq2q!C26/[1]GRq2q!C$8)</f>
        <v>0</v>
      </c>
      <c r="E26" s="16"/>
      <c r="F26" s="16">
        <f>100*([1]GRq2q!D26/[1]GRq2q!D$8)</f>
        <v>0</v>
      </c>
      <c r="G26" s="16"/>
      <c r="H26" s="16">
        <f>100*([1]GRq2q!E26/[1]GRq2q!E$8)</f>
        <v>0</v>
      </c>
      <c r="I26" s="16"/>
      <c r="J26" s="16">
        <f>100*([1]GRq2q!F26/[1]GRq2q!F$8)</f>
        <v>0</v>
      </c>
      <c r="K26" s="17"/>
      <c r="L26" s="15" t="s">
        <v>38</v>
      </c>
      <c r="M26" s="18">
        <f>100*([1]GRq2q!P26/[1]GRq2q!P$8)</f>
        <v>0</v>
      </c>
      <c r="N26" s="16">
        <f>100*([1]GRq2q!Q26/[1]GRq2q!Q$8)</f>
        <v>0</v>
      </c>
      <c r="O26" s="16">
        <f>100*([1]GRq2q!R26/[1]GRq2q!R$8)</f>
        <v>0</v>
      </c>
      <c r="P26" s="16">
        <f>100*([1]GRq2q!S26/[1]GRq2q!S$8)</f>
        <v>0</v>
      </c>
      <c r="Q26" s="17">
        <f>100*([1]GRq2q!T26/[1]GRq2q!T$8)</f>
        <v>0</v>
      </c>
      <c r="R26" s="15" t="s">
        <v>38</v>
      </c>
      <c r="S26" s="18">
        <f>100*([1]GRq2q!AD26/[1]GRq2q!AD$8)</f>
        <v>0</v>
      </c>
      <c r="T26" s="18"/>
      <c r="U26" s="18">
        <f>100*([1]GRq2q!AE26/[1]GRq2q!AE$8)</f>
        <v>0</v>
      </c>
      <c r="V26" s="18">
        <f>100*([1]GRq2q!AF26/[1]GRq2q!AF$8)</f>
        <v>0</v>
      </c>
      <c r="W26" s="18">
        <f>100*([1]GRq2q!AG26/[1]GRq2q!AG$8)</f>
        <v>0</v>
      </c>
      <c r="X26" s="17">
        <f>100*([1]GRq2q!AH26/[1]GRq2q!AH$8)</f>
        <v>0</v>
      </c>
      <c r="Y26" s="15" t="s">
        <v>38</v>
      </c>
      <c r="Z26" s="18" t="e">
        <f>(S26/M26)*100</f>
        <v>#DIV/0!</v>
      </c>
      <c r="AA26" s="18" t="e">
        <f t="shared" ref="AA26:AD30" si="6">(U26/N26)*100</f>
        <v>#DIV/0!</v>
      </c>
      <c r="AB26" s="18" t="e">
        <f t="shared" si="6"/>
        <v>#DIV/0!</v>
      </c>
      <c r="AC26" s="18" t="e">
        <f t="shared" si="6"/>
        <v>#DIV/0!</v>
      </c>
      <c r="AD26" s="19" t="e">
        <f t="shared" si="6"/>
        <v>#DIV/0!</v>
      </c>
      <c r="AE26" s="15" t="s">
        <v>38</v>
      </c>
      <c r="AF26" s="18" t="e">
        <f>(Z26/$AN26)*100</f>
        <v>#DIV/0!</v>
      </c>
      <c r="AG26" s="18"/>
      <c r="AH26" s="18" t="e">
        <f t="shared" ref="AH26:AK30" si="7">(AA26/$AN26)*100</f>
        <v>#DIV/0!</v>
      </c>
      <c r="AI26" s="18" t="e">
        <f t="shared" si="7"/>
        <v>#DIV/0!</v>
      </c>
      <c r="AJ26" s="18" t="e">
        <f t="shared" si="7"/>
        <v>#DIV/0!</v>
      </c>
      <c r="AK26" s="19" t="e">
        <f t="shared" si="7"/>
        <v>#DIV/0!</v>
      </c>
      <c r="AL26" s="21"/>
      <c r="AM26" s="3" t="s">
        <v>38</v>
      </c>
      <c r="AN26" s="5">
        <f>AVERAGEA(AN27:AN30)</f>
        <v>157.1</v>
      </c>
    </row>
    <row r="27" spans="1:40" ht="14.25" hidden="1" thickTop="1" thickBot="1" x14ac:dyDescent="0.25">
      <c r="A27" s="15" t="s">
        <v>27</v>
      </c>
      <c r="B27" s="16">
        <f>100*[1]GRq2q!B27/([1]GRq2q!B$8/4)</f>
        <v>0</v>
      </c>
      <c r="C27" s="16"/>
      <c r="D27" s="16">
        <f>100*[1]GRq2q!C27/([1]GRq2q!C$8/4)</f>
        <v>0</v>
      </c>
      <c r="E27" s="16"/>
      <c r="F27" s="16">
        <f>100*[1]GRq2q!D27/([1]GRq2q!D$8/4)</f>
        <v>0</v>
      </c>
      <c r="G27" s="16"/>
      <c r="H27" s="16">
        <f>100*[1]GRq2q!E27/([1]GRq2q!E$8/4)</f>
        <v>0</v>
      </c>
      <c r="I27" s="16"/>
      <c r="J27" s="16">
        <f>100*([1]GRq2q!F27/([1]GRq2q!F$8/4))</f>
        <v>0</v>
      </c>
      <c r="K27" s="17"/>
      <c r="L27" s="15" t="s">
        <v>27</v>
      </c>
      <c r="M27" s="18">
        <f>100*([1]GRq2q!P27/[1]GRq2q!P$8)</f>
        <v>0</v>
      </c>
      <c r="N27" s="16">
        <f>100*([1]GRq2q!Q27/[1]GRq2q!Q$8)</f>
        <v>0</v>
      </c>
      <c r="O27" s="16">
        <f>100*([1]GRq2q!R27/[1]GRq2q!R$8)</f>
        <v>0</v>
      </c>
      <c r="P27" s="16">
        <f>100*([1]GRq2q!S27/[1]GRq2q!S$8)</f>
        <v>0</v>
      </c>
      <c r="Q27" s="17">
        <f>100*([1]GRq2q!T27/[1]GRq2q!T$8)</f>
        <v>0</v>
      </c>
      <c r="R27" s="15" t="s">
        <v>27</v>
      </c>
      <c r="S27" s="18">
        <f>100*[1]GRq2q!AD27/([1]GRq2q!AD$8/4)</f>
        <v>0</v>
      </c>
      <c r="T27" s="18"/>
      <c r="U27" s="18">
        <f>100*[1]GRq2q!AE27/([1]GRq2q!AE$8/4)</f>
        <v>0</v>
      </c>
      <c r="V27" s="18">
        <f>100*[1]GRq2q!AF27/([1]GRq2q!AF$8/4)</f>
        <v>0</v>
      </c>
      <c r="W27" s="18">
        <f>100*[1]GRq2q!AG27/([1]GRq2q!AG$8/4)</f>
        <v>0</v>
      </c>
      <c r="X27" s="17">
        <f>100*[1]GRq2q!AH27/([1]GRq2q!AH$8/4)</f>
        <v>0</v>
      </c>
      <c r="Y27" s="15" t="s">
        <v>27</v>
      </c>
      <c r="Z27" s="18" t="e">
        <f>(S27/M27)*100</f>
        <v>#DIV/0!</v>
      </c>
      <c r="AA27" s="18" t="e">
        <f t="shared" si="6"/>
        <v>#DIV/0!</v>
      </c>
      <c r="AB27" s="18" t="e">
        <f t="shared" si="6"/>
        <v>#DIV/0!</v>
      </c>
      <c r="AC27" s="18" t="e">
        <f t="shared" si="6"/>
        <v>#DIV/0!</v>
      </c>
      <c r="AD27" s="19" t="e">
        <f t="shared" si="6"/>
        <v>#DIV/0!</v>
      </c>
      <c r="AE27" s="15" t="s">
        <v>27</v>
      </c>
      <c r="AF27" s="18" t="e">
        <f>(Z27/$AN27)*100</f>
        <v>#DIV/0!</v>
      </c>
      <c r="AG27" s="18"/>
      <c r="AH27" s="18" t="e">
        <f t="shared" si="7"/>
        <v>#DIV/0!</v>
      </c>
      <c r="AI27" s="18" t="e">
        <f t="shared" si="7"/>
        <v>#DIV/0!</v>
      </c>
      <c r="AJ27" s="18" t="e">
        <f t="shared" si="7"/>
        <v>#DIV/0!</v>
      </c>
      <c r="AK27" s="19" t="e">
        <f t="shared" si="7"/>
        <v>#DIV/0!</v>
      </c>
      <c r="AL27" s="21"/>
      <c r="AM27" s="3" t="s">
        <v>28</v>
      </c>
      <c r="AN27" s="5">
        <v>152.13</v>
      </c>
    </row>
    <row r="28" spans="1:40" ht="14.25" hidden="1" thickTop="1" thickBot="1" x14ac:dyDescent="0.25">
      <c r="A28" s="15" t="s">
        <v>29</v>
      </c>
      <c r="B28" s="16">
        <f>100*[1]GRq2q!B28/([1]GRq2q!B$8/4)</f>
        <v>0</v>
      </c>
      <c r="C28" s="16"/>
      <c r="D28" s="16">
        <f>100*[1]GRq2q!C28/([1]GRq2q!C$8/4)</f>
        <v>0</v>
      </c>
      <c r="E28" s="16"/>
      <c r="F28" s="16">
        <f>100*[1]GRq2q!D28/([1]GRq2q!D$8/4)</f>
        <v>0</v>
      </c>
      <c r="G28" s="16"/>
      <c r="H28" s="16">
        <f>100*[1]GRq2q!E28/([1]GRq2q!E$8/4)</f>
        <v>0</v>
      </c>
      <c r="I28" s="16"/>
      <c r="J28" s="16">
        <f>100*([1]GRq2q!F28/([1]GRq2q!F$8/4))</f>
        <v>0</v>
      </c>
      <c r="K28" s="17"/>
      <c r="L28" s="15" t="s">
        <v>29</v>
      </c>
      <c r="M28" s="18">
        <f>100*([1]GRq2q!P28/[1]GRq2q!P$8)</f>
        <v>0</v>
      </c>
      <c r="N28" s="16">
        <f>100*([1]GRq2q!Q28/[1]GRq2q!Q$8)</f>
        <v>0</v>
      </c>
      <c r="O28" s="16">
        <f>100*([1]GRq2q!R28/[1]GRq2q!R$8)</f>
        <v>0</v>
      </c>
      <c r="P28" s="16">
        <f>100*([1]GRq2q!S28/[1]GRq2q!S$8)</f>
        <v>0</v>
      </c>
      <c r="Q28" s="17">
        <f>100*([1]GRq2q!T28/[1]GRq2q!T$8)</f>
        <v>0</v>
      </c>
      <c r="R28" s="15" t="s">
        <v>29</v>
      </c>
      <c r="S28" s="18">
        <f>100*[1]GRq2q!AD28/([1]GRq2q!AD$8/4)</f>
        <v>0</v>
      </c>
      <c r="T28" s="18"/>
      <c r="U28" s="18">
        <f>100*[1]GRq2q!AE28/([1]GRq2q!AE$8/4)</f>
        <v>0</v>
      </c>
      <c r="V28" s="18">
        <f>100*[1]GRq2q!AF28/([1]GRq2q!AF$8/4)</f>
        <v>0</v>
      </c>
      <c r="W28" s="18">
        <f>100*[1]GRq2q!AG28/([1]GRq2q!AG$8/4)</f>
        <v>0</v>
      </c>
      <c r="X28" s="17">
        <f>100*[1]GRq2q!AH28/([1]GRq2q!AH$8/4)</f>
        <v>0</v>
      </c>
      <c r="Y28" s="15" t="s">
        <v>29</v>
      </c>
      <c r="Z28" s="18" t="e">
        <f>(S28/M28)*100</f>
        <v>#DIV/0!</v>
      </c>
      <c r="AA28" s="18" t="e">
        <f t="shared" si="6"/>
        <v>#DIV/0!</v>
      </c>
      <c r="AB28" s="18" t="e">
        <f t="shared" si="6"/>
        <v>#DIV/0!</v>
      </c>
      <c r="AC28" s="18" t="e">
        <f t="shared" si="6"/>
        <v>#DIV/0!</v>
      </c>
      <c r="AD28" s="19" t="e">
        <f t="shared" si="6"/>
        <v>#DIV/0!</v>
      </c>
      <c r="AE28" s="15" t="s">
        <v>29</v>
      </c>
      <c r="AF28" s="18" t="e">
        <f>(Z28/$AN28)*100</f>
        <v>#DIV/0!</v>
      </c>
      <c r="AG28" s="18"/>
      <c r="AH28" s="18" t="e">
        <f t="shared" si="7"/>
        <v>#DIV/0!</v>
      </c>
      <c r="AI28" s="18" t="e">
        <f t="shared" si="7"/>
        <v>#DIV/0!</v>
      </c>
      <c r="AJ28" s="18" t="e">
        <f t="shared" si="7"/>
        <v>#DIV/0!</v>
      </c>
      <c r="AK28" s="19" t="e">
        <f t="shared" si="7"/>
        <v>#DIV/0!</v>
      </c>
      <c r="AL28" s="21"/>
      <c r="AM28" s="3" t="s">
        <v>30</v>
      </c>
      <c r="AN28" s="5">
        <v>154.63</v>
      </c>
    </row>
    <row r="29" spans="1:40" ht="14.25" hidden="1" thickTop="1" thickBot="1" x14ac:dyDescent="0.25">
      <c r="A29" s="15" t="s">
        <v>31</v>
      </c>
      <c r="B29" s="16">
        <f>100*[1]GRq2q!B29/([1]GRq2q!B$8/4)</f>
        <v>0</v>
      </c>
      <c r="C29" s="16"/>
      <c r="D29" s="16">
        <f>100*[1]GRq2q!C29/([1]GRq2q!C$8/4)</f>
        <v>0</v>
      </c>
      <c r="E29" s="16"/>
      <c r="F29" s="16">
        <f>100*[1]GRq2q!D29/([1]GRq2q!D$8/4)</f>
        <v>0</v>
      </c>
      <c r="G29" s="16"/>
      <c r="H29" s="16">
        <f>100*[1]GRq2q!E29/([1]GRq2q!E$8/4)</f>
        <v>0</v>
      </c>
      <c r="I29" s="16"/>
      <c r="J29" s="16">
        <f>100*([1]GRq2q!F29/([1]GRq2q!F$8/4))</f>
        <v>0</v>
      </c>
      <c r="K29" s="17"/>
      <c r="L29" s="15" t="s">
        <v>31</v>
      </c>
      <c r="M29" s="18">
        <f>100*([1]GRq2q!P29/[1]GRq2q!P$8)</f>
        <v>0</v>
      </c>
      <c r="N29" s="16">
        <f>100*([1]GRq2q!Q29/[1]GRq2q!Q$8)</f>
        <v>0</v>
      </c>
      <c r="O29" s="16">
        <f>100*([1]GRq2q!R29/[1]GRq2q!R$8)</f>
        <v>0</v>
      </c>
      <c r="P29" s="16">
        <f>100*([1]GRq2q!S29/[1]GRq2q!S$8)</f>
        <v>0</v>
      </c>
      <c r="Q29" s="17">
        <f>100*([1]GRq2q!T29/[1]GRq2q!T$8)</f>
        <v>0</v>
      </c>
      <c r="R29" s="15" t="s">
        <v>31</v>
      </c>
      <c r="S29" s="18">
        <f>100*[1]GRq2q!AD29/([1]GRq2q!AD$8/4)</f>
        <v>0</v>
      </c>
      <c r="T29" s="18"/>
      <c r="U29" s="18">
        <f>100*[1]GRq2q!AE29/([1]GRq2q!AE$8/4)</f>
        <v>0</v>
      </c>
      <c r="V29" s="18">
        <f>100*[1]GRq2q!AF29/([1]GRq2q!AF$8/4)</f>
        <v>0</v>
      </c>
      <c r="W29" s="18">
        <f>100*[1]GRq2q!AG29/([1]GRq2q!AG$8/4)</f>
        <v>0</v>
      </c>
      <c r="X29" s="17">
        <f>100*[1]GRq2q!AH29/([1]GRq2q!AH$8/4)</f>
        <v>0</v>
      </c>
      <c r="Y29" s="15" t="s">
        <v>31</v>
      </c>
      <c r="Z29" s="18" t="e">
        <f>(S29/M29)*100</f>
        <v>#DIV/0!</v>
      </c>
      <c r="AA29" s="18" t="e">
        <f t="shared" si="6"/>
        <v>#DIV/0!</v>
      </c>
      <c r="AB29" s="18" t="e">
        <f t="shared" si="6"/>
        <v>#DIV/0!</v>
      </c>
      <c r="AC29" s="18" t="e">
        <f t="shared" si="6"/>
        <v>#DIV/0!</v>
      </c>
      <c r="AD29" s="19" t="e">
        <f t="shared" si="6"/>
        <v>#DIV/0!</v>
      </c>
      <c r="AE29" s="15" t="s">
        <v>31</v>
      </c>
      <c r="AF29" s="18" t="e">
        <f>(Z29/$AN29)*100</f>
        <v>#DIV/0!</v>
      </c>
      <c r="AG29" s="18"/>
      <c r="AH29" s="18" t="e">
        <f t="shared" si="7"/>
        <v>#DIV/0!</v>
      </c>
      <c r="AI29" s="18" t="e">
        <f t="shared" si="7"/>
        <v>#DIV/0!</v>
      </c>
      <c r="AJ29" s="18" t="e">
        <f t="shared" si="7"/>
        <v>#DIV/0!</v>
      </c>
      <c r="AK29" s="19" t="e">
        <f t="shared" si="7"/>
        <v>#DIV/0!</v>
      </c>
      <c r="AL29" s="21"/>
      <c r="AM29" s="3" t="s">
        <v>32</v>
      </c>
      <c r="AN29" s="5">
        <v>159.37</v>
      </c>
    </row>
    <row r="30" spans="1:40" ht="14.25" hidden="1" thickTop="1" thickBot="1" x14ac:dyDescent="0.25">
      <c r="A30" s="15" t="s">
        <v>33</v>
      </c>
      <c r="B30" s="16">
        <f>100*[1]GRq2q!B30/([1]GRq2q!B$8/4)</f>
        <v>0</v>
      </c>
      <c r="C30" s="16"/>
      <c r="D30" s="16">
        <f>100*[1]GRq2q!C30/([1]GRq2q!C$8/4)</f>
        <v>0</v>
      </c>
      <c r="E30" s="16"/>
      <c r="F30" s="16">
        <f>100*[1]GRq2q!D30/([1]GRq2q!D$8/4)</f>
        <v>0</v>
      </c>
      <c r="G30" s="16"/>
      <c r="H30" s="16">
        <f>100*[1]GRq2q!E30/([1]GRq2q!E$8/4)</f>
        <v>0</v>
      </c>
      <c r="I30" s="16"/>
      <c r="J30" s="16">
        <f>100*([1]GRq2q!F30/([1]GRq2q!F$8/4))</f>
        <v>0</v>
      </c>
      <c r="K30" s="17"/>
      <c r="L30" s="15" t="s">
        <v>33</v>
      </c>
      <c r="M30" s="18">
        <f>100*([1]GRq2q!P30/[1]GRq2q!P$8)</f>
        <v>0</v>
      </c>
      <c r="N30" s="16">
        <f>100*([1]GRq2q!Q30/[1]GRq2q!Q$8)</f>
        <v>0</v>
      </c>
      <c r="O30" s="16">
        <f>100*([1]GRq2q!R30/[1]GRq2q!R$8)</f>
        <v>0</v>
      </c>
      <c r="P30" s="16">
        <f>100*([1]GRq2q!S30/[1]GRq2q!S$8)</f>
        <v>0</v>
      </c>
      <c r="Q30" s="17">
        <f>100*([1]GRq2q!T30/[1]GRq2q!T$8)</f>
        <v>0</v>
      </c>
      <c r="R30" s="15" t="s">
        <v>33</v>
      </c>
      <c r="S30" s="18">
        <f>100*[1]GRq2q!AD30/([1]GRq2q!AD$8/4)</f>
        <v>0</v>
      </c>
      <c r="T30" s="18"/>
      <c r="U30" s="18">
        <f>100*[1]GRq2q!AE30/([1]GRq2q!AE$8/4)</f>
        <v>0</v>
      </c>
      <c r="V30" s="18">
        <f>100*[1]GRq2q!AF30/([1]GRq2q!AF$8/4)</f>
        <v>0</v>
      </c>
      <c r="W30" s="18">
        <f>100*[1]GRq2q!AG30/([1]GRq2q!AG$8/4)</f>
        <v>0</v>
      </c>
      <c r="X30" s="17">
        <f>100*[1]GRq2q!AH30/([1]GRq2q!AH$8/4)</f>
        <v>0</v>
      </c>
      <c r="Y30" s="15" t="s">
        <v>33</v>
      </c>
      <c r="Z30" s="18" t="e">
        <f>(S30/M30)*100</f>
        <v>#DIV/0!</v>
      </c>
      <c r="AA30" s="18" t="e">
        <f t="shared" si="6"/>
        <v>#DIV/0!</v>
      </c>
      <c r="AB30" s="18" t="e">
        <f t="shared" si="6"/>
        <v>#DIV/0!</v>
      </c>
      <c r="AC30" s="18" t="e">
        <f t="shared" si="6"/>
        <v>#DIV/0!</v>
      </c>
      <c r="AD30" s="19" t="e">
        <f t="shared" si="6"/>
        <v>#DIV/0!</v>
      </c>
      <c r="AE30" s="15" t="s">
        <v>33</v>
      </c>
      <c r="AF30" s="18" t="e">
        <f>(Z30/$AN30)*100</f>
        <v>#DIV/0!</v>
      </c>
      <c r="AG30" s="18"/>
      <c r="AH30" s="18" t="e">
        <f t="shared" si="7"/>
        <v>#DIV/0!</v>
      </c>
      <c r="AI30" s="18" t="e">
        <f t="shared" si="7"/>
        <v>#DIV/0!</v>
      </c>
      <c r="AJ30" s="18" t="e">
        <f t="shared" si="7"/>
        <v>#DIV/0!</v>
      </c>
      <c r="AK30" s="19" t="e">
        <f t="shared" si="7"/>
        <v>#DIV/0!</v>
      </c>
      <c r="AL30" s="21"/>
      <c r="AM30" s="3" t="s">
        <v>34</v>
      </c>
      <c r="AN30" s="5">
        <v>162.27000000000001</v>
      </c>
    </row>
    <row r="31" spans="1:40" ht="5.25" hidden="1" customHeight="1" x14ac:dyDescent="0.2">
      <c r="A31" s="22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22"/>
      <c r="M31" s="18"/>
      <c r="N31" s="16"/>
      <c r="O31" s="16"/>
      <c r="P31" s="16"/>
      <c r="Q31" s="17"/>
      <c r="R31" s="22"/>
      <c r="S31" s="18"/>
      <c r="T31" s="18"/>
      <c r="U31" s="18"/>
      <c r="V31" s="18"/>
      <c r="W31" s="18"/>
      <c r="X31" s="17"/>
      <c r="Y31" s="22"/>
      <c r="Z31" s="18"/>
      <c r="AA31" s="18"/>
      <c r="AB31" s="18"/>
      <c r="AC31" s="18"/>
      <c r="AD31" s="19"/>
      <c r="AE31" s="22"/>
      <c r="AF31" s="18"/>
      <c r="AG31" s="18"/>
      <c r="AH31" s="18"/>
      <c r="AI31" s="18"/>
      <c r="AJ31" s="18"/>
      <c r="AK31" s="19"/>
      <c r="AL31" s="21"/>
    </row>
    <row r="32" spans="1:40" ht="14.25" hidden="1" thickTop="1" thickBot="1" x14ac:dyDescent="0.25">
      <c r="A32" s="15" t="s">
        <v>39</v>
      </c>
      <c r="B32" s="16">
        <f>100*([1]GRq2q!B32/[1]GRq2q!B$8)</f>
        <v>389.58939280604727</v>
      </c>
      <c r="C32" s="16"/>
      <c r="D32" s="16">
        <f>100*([1]GRq2q!C32/[1]GRq2q!C$8)</f>
        <v>489.16792902000623</v>
      </c>
      <c r="E32" s="16"/>
      <c r="F32" s="16">
        <f>100*([1]GRq2q!D32/[1]GRq2q!D$8)</f>
        <v>180.11528466760046</v>
      </c>
      <c r="G32" s="16"/>
      <c r="H32" s="16">
        <f>100*([1]GRq2q!E32/[1]GRq2q!E$8)</f>
        <v>275.7769223643204</v>
      </c>
      <c r="I32" s="16"/>
      <c r="J32" s="16">
        <f>100*([1]GRq2q!F32/[1]GRq2q!F$8)</f>
        <v>151.71147110388316</v>
      </c>
      <c r="K32" s="17"/>
      <c r="L32" s="15" t="s">
        <v>39</v>
      </c>
      <c r="M32" s="18">
        <f>100*([1]GRq2q!P32/[1]GRq2q!P$8)</f>
        <v>121.146643184848</v>
      </c>
      <c r="N32" s="16">
        <f>100*([1]GRq2q!Q32/[1]GRq2q!Q$8)</f>
        <v>129.68672712403716</v>
      </c>
      <c r="O32" s="16">
        <f>100*([1]GRq2q!R32/[1]GRq2q!R$8)</f>
        <v>73.994064563862054</v>
      </c>
      <c r="P32" s="16">
        <f>100*([1]GRq2q!S32/[1]GRq2q!S$8)</f>
        <v>127.6741755040468</v>
      </c>
      <c r="Q32" s="17">
        <f>100*([1]GRq2q!T32/[1]GRq2q!T$8)</f>
        <v>68.692529788342611</v>
      </c>
      <c r="R32" s="15" t="s">
        <v>39</v>
      </c>
      <c r="S32" s="18">
        <f>100*([1]GRq2q!AD32/[1]GRq2q!AD$8)</f>
        <v>171.35473568311249</v>
      </c>
      <c r="T32" s="18"/>
      <c r="U32" s="18">
        <f>100*([1]GRq2q!AE32/[1]GRq2q!AE$8)</f>
        <v>159.95283931743319</v>
      </c>
      <c r="V32" s="18">
        <f>100*([1]GRq2q!AF32/[1]GRq2q!AF$8)</f>
        <v>129.96436266149578</v>
      </c>
      <c r="W32" s="18">
        <f>100*([1]GRq2q!AG32/[1]GRq2q!AG$8)</f>
        <v>250.96128410822178</v>
      </c>
      <c r="X32" s="17">
        <f>100*([1]GRq2q!AH32/[1]GRq2q!AH$8)</f>
        <v>121.10330397468685</v>
      </c>
      <c r="Y32" s="15" t="s">
        <v>39</v>
      </c>
      <c r="Z32" s="18">
        <f>(S32/M32)*100</f>
        <v>141.4440641344523</v>
      </c>
      <c r="AA32" s="18">
        <f t="shared" ref="AA32:AD36" si="8">(U32/N32)*100</f>
        <v>123.33786414738373</v>
      </c>
      <c r="AB32" s="18">
        <f t="shared" si="8"/>
        <v>175.6416050767524</v>
      </c>
      <c r="AC32" s="18">
        <f t="shared" si="8"/>
        <v>196.56385726984172</v>
      </c>
      <c r="AD32" s="19">
        <f t="shared" si="8"/>
        <v>176.29763286900894</v>
      </c>
      <c r="AE32" s="15" t="s">
        <v>39</v>
      </c>
      <c r="AF32" s="18">
        <f>(Z32/$AN32)*100</f>
        <v>81.68402872167492</v>
      </c>
      <c r="AG32" s="18"/>
      <c r="AH32" s="18">
        <f t="shared" ref="AH32:AK36" si="9">(AA32/$AN32)*100</f>
        <v>71.227687772801858</v>
      </c>
      <c r="AI32" s="18">
        <f t="shared" si="9"/>
        <v>101.43312836495286</v>
      </c>
      <c r="AJ32" s="18">
        <f t="shared" si="9"/>
        <v>113.51574108907468</v>
      </c>
      <c r="AK32" s="19">
        <f t="shared" si="9"/>
        <v>101.81198479383744</v>
      </c>
      <c r="AL32" s="21"/>
      <c r="AM32" s="3" t="s">
        <v>39</v>
      </c>
      <c r="AN32" s="5">
        <f>AVERAGEA(AN33:AN36)</f>
        <v>173.16000000000003</v>
      </c>
    </row>
    <row r="33" spans="1:40" ht="14.25" hidden="1" thickTop="1" thickBot="1" x14ac:dyDescent="0.25">
      <c r="A33" s="15" t="s">
        <v>27</v>
      </c>
      <c r="B33" s="16">
        <f>100*[1]GRq2q!B33/([1]GRq2q!B$8/4)</f>
        <v>395.31183244484345</v>
      </c>
      <c r="C33" s="16"/>
      <c r="D33" s="16">
        <f>100*[1]GRq2q!C33/([1]GRq2q!C$8/4)</f>
        <v>519.3591142003246</v>
      </c>
      <c r="E33" s="16"/>
      <c r="F33" s="16">
        <f>100*[1]GRq2q!D33/([1]GRq2q!D$8/4)</f>
        <v>172.16059093010557</v>
      </c>
      <c r="G33" s="16"/>
      <c r="H33" s="16">
        <f>100*[1]GRq2q!E33/([1]GRq2q!E$8/4)</f>
        <v>236.29276470311339</v>
      </c>
      <c r="I33" s="16"/>
      <c r="J33" s="16">
        <f>100*([1]GRq2q!F33/([1]GRq2q!F$8/4))</f>
        <v>156.14589726441108</v>
      </c>
      <c r="K33" s="17"/>
      <c r="L33" s="15" t="s">
        <v>27</v>
      </c>
      <c r="M33" s="18">
        <f>100*([1]GRq2q!P33/[1]GRq2q!P$8)</f>
        <v>127.72506064700923</v>
      </c>
      <c r="N33" s="16">
        <f>100*([1]GRq2q!Q33/[1]GRq2q!Q$8)</f>
        <v>140.88866903641491</v>
      </c>
      <c r="O33" s="16">
        <f>100*([1]GRq2q!R33/[1]GRq2q!R$8)</f>
        <v>69.383909145740915</v>
      </c>
      <c r="P33" s="16">
        <f>100*([1]GRq2q!S33/[1]GRq2q!S$8)</f>
        <v>127.31771961914203</v>
      </c>
      <c r="Q33" s="17">
        <f>100*([1]GRq2q!T33/[1]GRq2q!T$8)</f>
        <v>72.76869672346777</v>
      </c>
      <c r="R33" s="15" t="s">
        <v>27</v>
      </c>
      <c r="S33" s="18">
        <f>100*[1]GRq2q!AD33/([1]GRq2q!AD$8/4)</f>
        <v>150.53760863183314</v>
      </c>
      <c r="T33" s="18"/>
      <c r="U33" s="18">
        <f>100*[1]GRq2q!AE33/([1]GRq2q!AE$8/4)</f>
        <v>145.28185884366664</v>
      </c>
      <c r="V33" s="18">
        <f>100*[1]GRq2q!AF33/([1]GRq2q!AF$8/4)</f>
        <v>115.02729022479551</v>
      </c>
      <c r="W33" s="18">
        <f>100*[1]GRq2q!AG33/([1]GRq2q!AG$8/4)</f>
        <v>199.44690833900879</v>
      </c>
      <c r="X33" s="17">
        <f>100*[1]GRq2q!AH33/([1]GRq2q!AH$8/4)</f>
        <v>114.83715063038954</v>
      </c>
      <c r="Y33" s="15" t="s">
        <v>27</v>
      </c>
      <c r="Z33" s="18">
        <f>(S33/M33)*100</f>
        <v>117.86066717781441</v>
      </c>
      <c r="AA33" s="18">
        <f t="shared" si="8"/>
        <v>103.11819952399171</v>
      </c>
      <c r="AB33" s="18">
        <f t="shared" si="8"/>
        <v>165.78381304976728</v>
      </c>
      <c r="AC33" s="18">
        <f t="shared" si="8"/>
        <v>156.65290655191899</v>
      </c>
      <c r="AD33" s="19">
        <f t="shared" si="8"/>
        <v>157.81119602401066</v>
      </c>
      <c r="AE33" s="15" t="s">
        <v>27</v>
      </c>
      <c r="AF33" s="18">
        <f>(Z33/$AN33)*100</f>
        <v>70.042590585258452</v>
      </c>
      <c r="AG33" s="18"/>
      <c r="AH33" s="18">
        <f t="shared" si="9"/>
        <v>61.281392716462648</v>
      </c>
      <c r="AI33" s="18">
        <f t="shared" si="9"/>
        <v>98.522501366712589</v>
      </c>
      <c r="AJ33" s="18">
        <f t="shared" si="9"/>
        <v>93.096158882699825</v>
      </c>
      <c r="AK33" s="19">
        <f t="shared" si="9"/>
        <v>93.784510622220623</v>
      </c>
      <c r="AL33" s="23"/>
      <c r="AM33" s="3" t="s">
        <v>28</v>
      </c>
      <c r="AN33" s="5">
        <v>168.27</v>
      </c>
    </row>
    <row r="34" spans="1:40" ht="14.25" hidden="1" thickTop="1" thickBot="1" x14ac:dyDescent="0.25">
      <c r="A34" s="15" t="s">
        <v>29</v>
      </c>
      <c r="B34" s="16">
        <f>100*[1]GRq2q!B34/([1]GRq2q!B$8/4)</f>
        <v>386.76472961152552</v>
      </c>
      <c r="C34" s="16"/>
      <c r="D34" s="16">
        <f>100*[1]GRq2q!C34/([1]GRq2q!C$8/4)</f>
        <v>498.53281372089157</v>
      </c>
      <c r="E34" s="16"/>
      <c r="F34" s="16">
        <f>100*[1]GRq2q!D34/([1]GRq2q!D$8/4)</f>
        <v>162.82948690169383</v>
      </c>
      <c r="G34" s="16"/>
      <c r="H34" s="16">
        <f>100*[1]GRq2q!E34/([1]GRq2q!E$8/4)</f>
        <v>253.92020494996564</v>
      </c>
      <c r="I34" s="16"/>
      <c r="J34" s="16">
        <f>100*([1]GRq2q!F34/([1]GRq2q!F$8/4))</f>
        <v>158.64423162064165</v>
      </c>
      <c r="K34" s="17"/>
      <c r="L34" s="15" t="s">
        <v>29</v>
      </c>
      <c r="M34" s="18">
        <f>100*([1]GRq2q!P34/[1]GRq2q!P$8)</f>
        <v>119.62504292345355</v>
      </c>
      <c r="N34" s="16">
        <f>100*([1]GRq2q!Q34/[1]GRq2q!Q$8)</f>
        <v>127.8142005498356</v>
      </c>
      <c r="O34" s="16">
        <f>100*([1]GRq2q!R34/[1]GRq2q!R$8)</f>
        <v>71.888668265902169</v>
      </c>
      <c r="P34" s="16">
        <f>100*([1]GRq2q!S34/[1]GRq2q!S$8)</f>
        <v>127.7251363219233</v>
      </c>
      <c r="Q34" s="17">
        <f>100*([1]GRq2q!T34/[1]GRq2q!T$8)</f>
        <v>66.874432288866885</v>
      </c>
      <c r="R34" s="15" t="s">
        <v>29</v>
      </c>
      <c r="S34" s="18">
        <f>100*[1]GRq2q!AD34/([1]GRq2q!AD$8/4)</f>
        <v>158.791844177716</v>
      </c>
      <c r="T34" s="18"/>
      <c r="U34" s="18">
        <f>100*[1]GRq2q!AE34/([1]GRq2q!AE$8/4)</f>
        <v>144.83148508125129</v>
      </c>
      <c r="V34" s="18">
        <f>100*[1]GRq2q!AF34/([1]GRq2q!AF$8/4)</f>
        <v>120.36455649122604</v>
      </c>
      <c r="W34" s="18">
        <f>100*[1]GRq2q!AG34/([1]GRq2q!AG$8/4)</f>
        <v>247.15460881369972</v>
      </c>
      <c r="X34" s="17">
        <f>100*[1]GRq2q!AH34/([1]GRq2q!AH$8/4)</f>
        <v>124.52940614359443</v>
      </c>
      <c r="Y34" s="15" t="s">
        <v>29</v>
      </c>
      <c r="Z34" s="18">
        <f>(S34/M34)*100</f>
        <v>132.74130591478638</v>
      </c>
      <c r="AA34" s="18">
        <f t="shared" si="8"/>
        <v>113.31407970179379</v>
      </c>
      <c r="AB34" s="18">
        <f t="shared" si="8"/>
        <v>167.43189072027459</v>
      </c>
      <c r="AC34" s="18">
        <f t="shared" si="8"/>
        <v>193.50506558925241</v>
      </c>
      <c r="AD34" s="19">
        <f t="shared" si="8"/>
        <v>186.21377689710246</v>
      </c>
      <c r="AE34" s="15" t="s">
        <v>29</v>
      </c>
      <c r="AF34" s="18">
        <f>(Z34/$AN34)*100</f>
        <v>77.640115759949921</v>
      </c>
      <c r="AG34" s="18"/>
      <c r="AH34" s="18">
        <f t="shared" si="9"/>
        <v>66.277171259164646</v>
      </c>
      <c r="AI34" s="18">
        <f t="shared" si="9"/>
        <v>97.930567187386444</v>
      </c>
      <c r="AJ34" s="18">
        <f t="shared" si="9"/>
        <v>113.18071333523567</v>
      </c>
      <c r="AK34" s="19">
        <f t="shared" si="9"/>
        <v>108.9160536334459</v>
      </c>
      <c r="AL34" s="23"/>
      <c r="AM34" s="3" t="s">
        <v>30</v>
      </c>
      <c r="AN34" s="5">
        <v>170.97</v>
      </c>
    </row>
    <row r="35" spans="1:40" ht="14.25" hidden="1" thickTop="1" thickBot="1" x14ac:dyDescent="0.25">
      <c r="A35" s="15" t="s">
        <v>31</v>
      </c>
      <c r="B35" s="16">
        <f>100*[1]GRq2q!B35/([1]GRq2q!B$8/4)</f>
        <v>369.9393574451833</v>
      </c>
      <c r="C35" s="16"/>
      <c r="D35" s="16">
        <f>100*[1]GRq2q!C35/([1]GRq2q!C$8/4)</f>
        <v>459.39798784380156</v>
      </c>
      <c r="E35" s="16"/>
      <c r="F35" s="16">
        <f>100*[1]GRq2q!D35/([1]GRq2q!D$8/4)</f>
        <v>175.70929931561781</v>
      </c>
      <c r="G35" s="16"/>
      <c r="H35" s="16">
        <f>100*[1]GRq2q!E35/([1]GRq2q!E$8/4)</f>
        <v>270.4504102922084</v>
      </c>
      <c r="I35" s="16"/>
      <c r="J35" s="16">
        <f>100*([1]GRq2q!F35/([1]GRq2q!F$8/4))</f>
        <v>156.86741622649046</v>
      </c>
      <c r="K35" s="17"/>
      <c r="L35" s="15" t="s">
        <v>31</v>
      </c>
      <c r="M35" s="18">
        <f>100*([1]GRq2q!P35/[1]GRq2q!P$8)</f>
        <v>118.41181826926581</v>
      </c>
      <c r="N35" s="16">
        <f>100*([1]GRq2q!Q35/[1]GRq2q!Q$8)</f>
        <v>124.55493843581482</v>
      </c>
      <c r="O35" s="16">
        <f>100*([1]GRq2q!R35/[1]GRq2q!R$8)</f>
        <v>77.783539063706144</v>
      </c>
      <c r="P35" s="16">
        <f>100*([1]GRq2q!S35/[1]GRq2q!S$8)</f>
        <v>128.00613162183151</v>
      </c>
      <c r="Q35" s="17">
        <f>100*([1]GRq2q!T35/[1]GRq2q!T$8)</f>
        <v>66.479873138362564</v>
      </c>
      <c r="R35" s="15" t="s">
        <v>31</v>
      </c>
      <c r="S35" s="18">
        <f>100*[1]GRq2q!AD35/([1]GRq2q!AD$8/4)</f>
        <v>166.98609707749898</v>
      </c>
      <c r="T35" s="18"/>
      <c r="U35" s="18">
        <f>100*[1]GRq2q!AE35/([1]GRq2q!AE$8/4)</f>
        <v>154.41932939363014</v>
      </c>
      <c r="V35" s="18">
        <f>100*[1]GRq2q!AF35/([1]GRq2q!AF$8/4)</f>
        <v>133.01487137845388</v>
      </c>
      <c r="W35" s="18">
        <f>100*[1]GRq2q!AG35/([1]GRq2q!AG$8/4)</f>
        <v>246.06712853491945</v>
      </c>
      <c r="X35" s="17">
        <f>100*[1]GRq2q!AH35/([1]GRq2q!AH$8/4)</f>
        <v>120.99277100911635</v>
      </c>
      <c r="Y35" s="15" t="s">
        <v>31</v>
      </c>
      <c r="Z35" s="18">
        <f>(S35/M35)*100</f>
        <v>141.0214786988376</v>
      </c>
      <c r="AA35" s="18">
        <f t="shared" si="8"/>
        <v>123.97688227609291</v>
      </c>
      <c r="AB35" s="18">
        <f t="shared" si="8"/>
        <v>171.00645326707527</v>
      </c>
      <c r="AC35" s="18">
        <f t="shared" si="8"/>
        <v>192.23073568215895</v>
      </c>
      <c r="AD35" s="19">
        <f t="shared" si="8"/>
        <v>181.99910032514313</v>
      </c>
      <c r="AE35" s="15" t="s">
        <v>31</v>
      </c>
      <c r="AF35" s="18">
        <f>(Z35/$AN35)*100</f>
        <v>80.139500311892704</v>
      </c>
      <c r="AG35" s="18"/>
      <c r="AH35" s="18">
        <f t="shared" si="9"/>
        <v>70.45341948973855</v>
      </c>
      <c r="AI35" s="18">
        <f t="shared" si="9"/>
        <v>97.179322195303328</v>
      </c>
      <c r="AJ35" s="18">
        <f t="shared" si="9"/>
        <v>109.24062947215943</v>
      </c>
      <c r="AK35" s="19">
        <f t="shared" si="9"/>
        <v>103.42620919767185</v>
      </c>
      <c r="AL35" s="23"/>
      <c r="AM35" s="3" t="s">
        <v>32</v>
      </c>
      <c r="AN35" s="5">
        <v>175.97</v>
      </c>
    </row>
    <row r="36" spans="1:40" ht="14.25" hidden="1" thickTop="1" thickBot="1" x14ac:dyDescent="0.25">
      <c r="A36" s="15" t="s">
        <v>33</v>
      </c>
      <c r="B36" s="16">
        <f>100*[1]GRq2q!B36/([1]GRq2q!B$8/4)</f>
        <v>406.34165172263641</v>
      </c>
      <c r="C36" s="16"/>
      <c r="D36" s="16">
        <f>100*[1]GRq2q!C36/([1]GRq2q!C$8/4)</f>
        <v>479.38180031500701</v>
      </c>
      <c r="E36" s="16"/>
      <c r="F36" s="16">
        <f>100*[1]GRq2q!D36/([1]GRq2q!D$8/4)</f>
        <v>209.76176152298453</v>
      </c>
      <c r="G36" s="16"/>
      <c r="H36" s="16">
        <f>100*[1]GRq2q!E36/([1]GRq2q!E$8/4)</f>
        <v>342.44430951199428</v>
      </c>
      <c r="I36" s="16"/>
      <c r="J36" s="16">
        <f>100*([1]GRq2q!F36/([1]GRq2q!F$8/4))</f>
        <v>135.18833930398949</v>
      </c>
      <c r="K36" s="17"/>
      <c r="L36" s="15" t="s">
        <v>33</v>
      </c>
      <c r="M36" s="18">
        <f>100*([1]GRq2q!P36/[1]GRq2q!P$8)</f>
        <v>118.82465089966345</v>
      </c>
      <c r="N36" s="16">
        <f>100*([1]GRq2q!Q36/[1]GRq2q!Q$8)</f>
        <v>125.48910047408344</v>
      </c>
      <c r="O36" s="16">
        <f>100*([1]GRq2q!R36/[1]GRq2q!R$8)</f>
        <v>76.920141780099016</v>
      </c>
      <c r="P36" s="16">
        <f>100*([1]GRq2q!S36/[1]GRq2q!S$8)</f>
        <v>127.64771445329038</v>
      </c>
      <c r="Q36" s="17">
        <f>100*([1]GRq2q!T36/[1]GRq2q!T$8)</f>
        <v>68.64711700267317</v>
      </c>
      <c r="R36" s="15" t="s">
        <v>33</v>
      </c>
      <c r="S36" s="18">
        <f>100*[1]GRq2q!AD36/([1]GRq2q!AD$8/4)</f>
        <v>209.10339284540177</v>
      </c>
      <c r="T36" s="18"/>
      <c r="U36" s="18">
        <f>100*[1]GRq2q!AE36/([1]GRq2q!AE$8/4)</f>
        <v>195.27868395118466</v>
      </c>
      <c r="V36" s="18">
        <f>100*[1]GRq2q!AF36/([1]GRq2q!AF$8/4)</f>
        <v>151.4507325515076</v>
      </c>
      <c r="W36" s="18">
        <f>100*[1]GRq2q!AG36/([1]GRq2q!AG$8/4)</f>
        <v>311.17649074525917</v>
      </c>
      <c r="X36" s="17">
        <f>100*[1]GRq2q!AH36/([1]GRq2q!AH$8/4)</f>
        <v>124.05388811564701</v>
      </c>
      <c r="Y36" s="15" t="s">
        <v>33</v>
      </c>
      <c r="Z36" s="18">
        <f>(S36/M36)*100</f>
        <v>175.9764419774904</v>
      </c>
      <c r="AA36" s="18">
        <f t="shared" si="8"/>
        <v>155.61405987726755</v>
      </c>
      <c r="AB36" s="18">
        <f t="shared" si="8"/>
        <v>196.8934651530912</v>
      </c>
      <c r="AC36" s="18">
        <f t="shared" si="8"/>
        <v>243.77756552713427</v>
      </c>
      <c r="AD36" s="19">
        <f t="shared" si="8"/>
        <v>180.71245163990827</v>
      </c>
      <c r="AE36" s="15" t="s">
        <v>33</v>
      </c>
      <c r="AF36" s="18">
        <f>(Z36/$AN36)*100</f>
        <v>99.180770995598493</v>
      </c>
      <c r="AG36" s="18"/>
      <c r="AH36" s="18">
        <f t="shared" si="9"/>
        <v>87.704480571080168</v>
      </c>
      <c r="AI36" s="18">
        <f t="shared" si="9"/>
        <v>110.96965854313881</v>
      </c>
      <c r="AJ36" s="18">
        <f t="shared" si="9"/>
        <v>137.3936569504223</v>
      </c>
      <c r="AK36" s="19">
        <f t="shared" si="9"/>
        <v>101.84999810624373</v>
      </c>
      <c r="AL36" s="23"/>
      <c r="AM36" s="3" t="s">
        <v>34</v>
      </c>
      <c r="AN36" s="5">
        <v>177.43</v>
      </c>
    </row>
    <row r="37" spans="1:40" ht="14.25" hidden="1" thickTop="1" thickBot="1" x14ac:dyDescent="0.25">
      <c r="A37" s="22"/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22"/>
      <c r="M37" s="18"/>
      <c r="N37" s="16"/>
      <c r="O37" s="16"/>
      <c r="P37" s="16"/>
      <c r="Q37" s="17"/>
      <c r="R37" s="22"/>
      <c r="S37" s="18"/>
      <c r="T37" s="18"/>
      <c r="U37" s="18"/>
      <c r="V37" s="18"/>
      <c r="W37" s="18"/>
      <c r="X37" s="17"/>
      <c r="Y37" s="22"/>
      <c r="Z37" s="18"/>
      <c r="AA37" s="18"/>
      <c r="AB37" s="18"/>
      <c r="AC37" s="18"/>
      <c r="AD37" s="19"/>
      <c r="AE37" s="22"/>
      <c r="AF37" s="18"/>
      <c r="AG37" s="18"/>
      <c r="AH37" s="18"/>
      <c r="AI37" s="18"/>
      <c r="AJ37" s="18"/>
      <c r="AK37" s="19"/>
      <c r="AL37" s="23"/>
    </row>
    <row r="38" spans="1:40" ht="14.25" hidden="1" thickTop="1" thickBot="1" x14ac:dyDescent="0.25">
      <c r="A38" s="15" t="s">
        <v>40</v>
      </c>
      <c r="B38" s="16">
        <f>100*([1]GRq2q!B38/[1]GRq2q!B$8)</f>
        <v>339.45665287774301</v>
      </c>
      <c r="C38" s="16"/>
      <c r="D38" s="16">
        <f>100*([1]GRq2q!C38/[1]GRq2q!C$8)</f>
        <v>405.76086508349454</v>
      </c>
      <c r="E38" s="16"/>
      <c r="F38" s="16">
        <f>100*([1]GRq2q!D38/[1]GRq2q!D$8)</f>
        <v>157.45136235189244</v>
      </c>
      <c r="G38" s="16"/>
      <c r="H38" s="16">
        <f>100*([1]GRq2q!E38/[1]GRq2q!E$8)</f>
        <v>283.07342945153511</v>
      </c>
      <c r="I38" s="16"/>
      <c r="J38" s="16">
        <f>100*([1]GRq2q!F38/[1]GRq2q!F$8)</f>
        <v>109.70922086788826</v>
      </c>
      <c r="K38" s="17"/>
      <c r="L38" s="15" t="s">
        <v>40</v>
      </c>
      <c r="M38" s="18">
        <f>100*([1]GRq2q!P38/[1]GRq2q!P$8)</f>
        <v>121.74602072922451</v>
      </c>
      <c r="N38" s="16">
        <f>100*([1]GRq2q!Q38/[1]GRq2q!Q$8)</f>
        <v>132.01571236464008</v>
      </c>
      <c r="O38" s="16">
        <f>100*([1]GRq2q!R38/[1]GRq2q!R$8)</f>
        <v>75.211780539941415</v>
      </c>
      <c r="P38" s="16">
        <f>100*([1]GRq2q!S38/[1]GRq2q!S$8)</f>
        <v>122.17212877868332</v>
      </c>
      <c r="Q38" s="17">
        <f>100*([1]GRq2q!T38/[1]GRq2q!T$8)</f>
        <v>69.688026981450264</v>
      </c>
      <c r="R38" s="15" t="s">
        <v>40</v>
      </c>
      <c r="S38" s="18">
        <f>100*([1]GRq2q!AD38/[1]GRq2q!AD$8)</f>
        <v>194.73361524055423</v>
      </c>
      <c r="T38" s="18"/>
      <c r="U38" s="18">
        <f>100*([1]GRq2q!AE38/[1]GRq2q!AE$8)</f>
        <v>195.35942109571693</v>
      </c>
      <c r="V38" s="18">
        <f>100*([1]GRq2q!AF38/[1]GRq2q!AF$8)</f>
        <v>143.09242291415424</v>
      </c>
      <c r="W38" s="18">
        <f>100*([1]GRq2q!AG38/[1]GRq2q!AG$8)</f>
        <v>230.44105339415611</v>
      </c>
      <c r="X38" s="17">
        <f>100*([1]GRq2q!AH38/[1]GRq2q!AH$8)</f>
        <v>130.34304872329599</v>
      </c>
      <c r="Y38" s="15" t="s">
        <v>40</v>
      </c>
      <c r="Z38" s="18">
        <f>(S38/M38)*100</f>
        <v>159.95070235080743</v>
      </c>
      <c r="AA38" s="18">
        <f t="shared" ref="AA38:AD42" si="10">(U38/N38)*100</f>
        <v>147.98194669140247</v>
      </c>
      <c r="AB38" s="18">
        <f t="shared" si="10"/>
        <v>190.25267303459813</v>
      </c>
      <c r="AC38" s="18">
        <f t="shared" si="10"/>
        <v>188.61998697886619</v>
      </c>
      <c r="AD38" s="19">
        <f t="shared" si="10"/>
        <v>187.03793803488085</v>
      </c>
      <c r="AE38" s="15" t="s">
        <v>40</v>
      </c>
      <c r="AF38" s="18">
        <f>(Z38/$AN38)*100</f>
        <v>83.953707489040625</v>
      </c>
      <c r="AG38" s="18"/>
      <c r="AH38" s="18">
        <f t="shared" ref="AH38:AK42" si="11">(AA38/$AN38)*100</f>
        <v>77.671638095974203</v>
      </c>
      <c r="AI38" s="18">
        <f t="shared" si="11"/>
        <v>99.858375275675115</v>
      </c>
      <c r="AJ38" s="18">
        <f t="shared" si="11"/>
        <v>99.001423442830202</v>
      </c>
      <c r="AK38" s="19">
        <f t="shared" si="11"/>
        <v>98.171049631870702</v>
      </c>
      <c r="AL38" s="23"/>
      <c r="AM38" s="3" t="s">
        <v>40</v>
      </c>
      <c r="AN38" s="5">
        <f>AVERAGEA(AN39:AN42)</f>
        <v>190.52250000000001</v>
      </c>
    </row>
    <row r="39" spans="1:40" ht="14.25" hidden="1" thickTop="1" thickBot="1" x14ac:dyDescent="0.25">
      <c r="A39" s="15" t="s">
        <v>27</v>
      </c>
      <c r="B39" s="16">
        <f>100*[1]GRq2q!B39/([1]GRq2q!B$8/4)</f>
        <v>319.93688581835079</v>
      </c>
      <c r="C39" s="16"/>
      <c r="D39" s="16">
        <f>100*[1]GRq2q!C39/([1]GRq2q!C$8/4)</f>
        <v>356.42036853420768</v>
      </c>
      <c r="E39" s="16"/>
      <c r="F39" s="16">
        <f>100*[1]GRq2q!D39/([1]GRq2q!D$8/4)</f>
        <v>177.73114053842482</v>
      </c>
      <c r="G39" s="16"/>
      <c r="H39" s="16">
        <f>100*[1]GRq2q!E39/([1]GRq2q!E$8/4)</f>
        <v>308.09714526794124</v>
      </c>
      <c r="I39" s="16"/>
      <c r="J39" s="16">
        <f>100*([1]GRq2q!F39/([1]GRq2q!F$8/4))</f>
        <v>149.59941627379476</v>
      </c>
      <c r="K39" s="17"/>
      <c r="L39" s="15" t="s">
        <v>27</v>
      </c>
      <c r="M39" s="18">
        <f>100*([1]GRq2q!P39/[1]GRq2q!P$8)</f>
        <v>117.95761613918194</v>
      </c>
      <c r="N39" s="16">
        <f>100*([1]GRq2q!Q39/[1]GRq2q!Q$8)</f>
        <v>125.84046995541085</v>
      </c>
      <c r="O39" s="16">
        <f>100*([1]GRq2q!R39/[1]GRq2q!R$8)</f>
        <v>76.320164674214226</v>
      </c>
      <c r="P39" s="16">
        <f>100*([1]GRq2q!S39/[1]GRq2q!S$8)</f>
        <v>122.6056297323854</v>
      </c>
      <c r="Q39" s="17">
        <f>100*([1]GRq2q!T39/[1]GRq2q!T$8)</f>
        <v>69.669959046013005</v>
      </c>
      <c r="R39" s="15" t="s">
        <v>27</v>
      </c>
      <c r="S39" s="18">
        <f>100*[1]GRq2q!AD39/([1]GRq2q!AD$8/4)</f>
        <v>191.49733571329773</v>
      </c>
      <c r="T39" s="18"/>
      <c r="U39" s="18">
        <f>100*[1]GRq2q!AE39/([1]GRq2q!AE$8/4)</f>
        <v>189.4203234326491</v>
      </c>
      <c r="V39" s="18">
        <f>100*[1]GRq2q!AF39/([1]GRq2q!AF$8/4)</f>
        <v>146.24082735173573</v>
      </c>
      <c r="W39" s="18">
        <f>100*[1]GRq2q!AG39/([1]GRq2q!AG$8/4)</f>
        <v>234.0358386895094</v>
      </c>
      <c r="X39" s="17">
        <f>100*[1]GRq2q!AH39/([1]GRq2q!AH$8/4)</f>
        <v>113.39765912651293</v>
      </c>
      <c r="Y39" s="15" t="s">
        <v>27</v>
      </c>
      <c r="Z39" s="18">
        <f>(S39/M39)*100</f>
        <v>162.34418936318951</v>
      </c>
      <c r="AA39" s="18">
        <f t="shared" si="10"/>
        <v>150.52417040381886</v>
      </c>
      <c r="AB39" s="18">
        <f t="shared" si="10"/>
        <v>191.61492637756993</v>
      </c>
      <c r="AC39" s="18">
        <f t="shared" si="10"/>
        <v>190.88506718683777</v>
      </c>
      <c r="AD39" s="19">
        <f t="shared" si="10"/>
        <v>162.76406743919614</v>
      </c>
      <c r="AE39" s="15" t="s">
        <v>27</v>
      </c>
      <c r="AF39" s="18">
        <f>(Z39/$AN39)*100</f>
        <v>90.477729121768661</v>
      </c>
      <c r="AG39" s="18"/>
      <c r="AH39" s="18">
        <f t="shared" si="11"/>
        <v>83.890191385954878</v>
      </c>
      <c r="AI39" s="18">
        <f t="shared" si="11"/>
        <v>106.79090808536473</v>
      </c>
      <c r="AJ39" s="18">
        <f t="shared" si="11"/>
        <v>106.38414266668772</v>
      </c>
      <c r="AK39" s="19">
        <f t="shared" si="11"/>
        <v>90.711735740509468</v>
      </c>
      <c r="AL39" s="23"/>
      <c r="AM39" s="3" t="s">
        <v>28</v>
      </c>
      <c r="AN39" s="5">
        <v>179.43</v>
      </c>
    </row>
    <row r="40" spans="1:40" ht="14.25" hidden="1" thickTop="1" thickBot="1" x14ac:dyDescent="0.25">
      <c r="A40" s="15" t="s">
        <v>29</v>
      </c>
      <c r="B40" s="16">
        <f>100*[1]GRq2q!B40/([1]GRq2q!B$8/4)</f>
        <v>324.49707336519009</v>
      </c>
      <c r="C40" s="16"/>
      <c r="D40" s="16">
        <f>100*[1]GRq2q!C40/([1]GRq2q!C$8/4)</f>
        <v>388.23199787950483</v>
      </c>
      <c r="E40" s="16"/>
      <c r="F40" s="16">
        <f>100*[1]GRq2q!D40/([1]GRq2q!D$8/4)</f>
        <v>171.43312224401743</v>
      </c>
      <c r="G40" s="16"/>
      <c r="H40" s="16">
        <f>100*[1]GRq2q!E40/([1]GRq2q!E$8/4)</f>
        <v>260.31429545655322</v>
      </c>
      <c r="I40" s="16"/>
      <c r="J40" s="16">
        <f>100*([1]GRq2q!F40/([1]GRq2q!F$8/4))</f>
        <v>100.18653999851156</v>
      </c>
      <c r="K40" s="17"/>
      <c r="L40" s="15" t="s">
        <v>29</v>
      </c>
      <c r="M40" s="18">
        <f>100*([1]GRq2q!P40/[1]GRq2q!P$8)</f>
        <v>122.64482694799186</v>
      </c>
      <c r="N40" s="16">
        <f>100*([1]GRq2q!Q40/[1]GRq2q!Q$8)</f>
        <v>133.17998442918818</v>
      </c>
      <c r="O40" s="16">
        <f>100*([1]GRq2q!R40/[1]GRq2q!R$8)</f>
        <v>75.211780539941415</v>
      </c>
      <c r="P40" s="16">
        <f>100*([1]GRq2q!S40/[1]GRq2q!S$8)</f>
        <v>122.85995029189066</v>
      </c>
      <c r="Q40" s="17">
        <f>100*([1]GRq2q!T40/[1]GRq2q!T$8)</f>
        <v>69.62177788484702</v>
      </c>
      <c r="R40" s="15" t="s">
        <v>29</v>
      </c>
      <c r="S40" s="18">
        <f>100*[1]GRq2q!AD40/([1]GRq2q!AD$8/4)</f>
        <v>190.96272194155915</v>
      </c>
      <c r="T40" s="18"/>
      <c r="U40" s="18">
        <f>100*[1]GRq2q!AE40/([1]GRq2q!AE$8/4)</f>
        <v>194.10932456018412</v>
      </c>
      <c r="V40" s="18">
        <f>100*[1]GRq2q!AF40/([1]GRq2q!AF$8/4)</f>
        <v>151.96358085948103</v>
      </c>
      <c r="W40" s="18">
        <f>100*[1]GRq2q!AG40/([1]GRq2q!AG$8/4)</f>
        <v>206.47504622906459</v>
      </c>
      <c r="X40" s="17">
        <f>100*[1]GRq2q!AH40/([1]GRq2q!AH$8/4)</f>
        <v>135.19192967401392</v>
      </c>
      <c r="Y40" s="15" t="s">
        <v>29</v>
      </c>
      <c r="Z40" s="18">
        <f>(S40/M40)*100</f>
        <v>155.70385371617655</v>
      </c>
      <c r="AA40" s="18">
        <f t="shared" si="10"/>
        <v>145.74962250682051</v>
      </c>
      <c r="AB40" s="18">
        <f t="shared" si="10"/>
        <v>202.04757787748471</v>
      </c>
      <c r="AC40" s="18">
        <f t="shared" si="10"/>
        <v>168.05724382805073</v>
      </c>
      <c r="AD40" s="19">
        <f t="shared" si="10"/>
        <v>194.18051905772725</v>
      </c>
      <c r="AE40" s="15" t="s">
        <v>29</v>
      </c>
      <c r="AF40" s="18">
        <f>(Z40/$AN40)*100</f>
        <v>85.31718011845291</v>
      </c>
      <c r="AG40" s="18"/>
      <c r="AH40" s="18">
        <f t="shared" si="11"/>
        <v>79.862806853052334</v>
      </c>
      <c r="AI40" s="18">
        <f t="shared" si="11"/>
        <v>110.71100157670395</v>
      </c>
      <c r="AJ40" s="18">
        <f t="shared" si="11"/>
        <v>92.086161001671627</v>
      </c>
      <c r="AK40" s="19">
        <f t="shared" si="11"/>
        <v>106.40028441519303</v>
      </c>
      <c r="AL40" s="23"/>
      <c r="AM40" s="3" t="s">
        <v>30</v>
      </c>
      <c r="AN40" s="5">
        <v>182.5</v>
      </c>
    </row>
    <row r="41" spans="1:40" ht="14.25" hidden="1" thickTop="1" thickBot="1" x14ac:dyDescent="0.25">
      <c r="A41" s="15" t="s">
        <v>31</v>
      </c>
      <c r="B41" s="16">
        <f>100*[1]GRq2q!B41/([1]GRq2q!B$8/4)</f>
        <v>323.62873136005624</v>
      </c>
      <c r="C41" s="16"/>
      <c r="D41" s="16">
        <f>100*[1]GRq2q!C41/([1]GRq2q!C$8/4)</f>
        <v>392.28960466508937</v>
      </c>
      <c r="E41" s="16"/>
      <c r="F41" s="16">
        <f>100*[1]GRq2q!D41/([1]GRq2q!D$8/4)</f>
        <v>135.28214247736955</v>
      </c>
      <c r="G41" s="16"/>
      <c r="H41" s="16">
        <f>100*[1]GRq2q!E41/([1]GRq2q!E$8/4)</f>
        <v>265.18320003764808</v>
      </c>
      <c r="I41" s="16"/>
      <c r="J41" s="16">
        <f>100*([1]GRq2q!F41/([1]GRq2q!F$8/4))</f>
        <v>73.68071082579138</v>
      </c>
      <c r="K41" s="17"/>
      <c r="L41" s="15" t="s">
        <v>31</v>
      </c>
      <c r="M41" s="18">
        <f>100*([1]GRq2q!P41/[1]GRq2q!P$8)</f>
        <v>122.94095872663335</v>
      </c>
      <c r="N41" s="16">
        <f>100*([1]GRq2q!Q41/[1]GRq2q!Q$8)</f>
        <v>133.96560266119329</v>
      </c>
      <c r="O41" s="16">
        <f>100*([1]GRq2q!R41/[1]GRq2q!R$8)</f>
        <v>75.401789248673907</v>
      </c>
      <c r="P41" s="16">
        <f>100*([1]GRq2q!S41/[1]GRq2q!S$8)</f>
        <v>121.63458759609271</v>
      </c>
      <c r="Q41" s="17">
        <f>100*([1]GRq2q!T41/[1]GRq2q!T$8)</f>
        <v>70.320404721753789</v>
      </c>
      <c r="R41" s="15" t="s">
        <v>31</v>
      </c>
      <c r="S41" s="18">
        <f>100*[1]GRq2q!AD41/([1]GRq2q!AD$8/4)</f>
        <v>176.25041440800581</v>
      </c>
      <c r="T41" s="18"/>
      <c r="U41" s="18">
        <f>100*[1]GRq2q!AE41/([1]GRq2q!AE$8/4)</f>
        <v>180.1995582534019</v>
      </c>
      <c r="V41" s="18">
        <f>100*[1]GRq2q!AF41/([1]GRq2q!AF$8/4)</f>
        <v>134.16341442792489</v>
      </c>
      <c r="W41" s="18">
        <f>100*[1]GRq2q!AG41/([1]GRq2q!AG$8/4)</f>
        <v>190.62054456018711</v>
      </c>
      <c r="X41" s="17">
        <f>100*[1]GRq2q!AH41/([1]GRq2q!AH$8/4)</f>
        <v>127.73625759586506</v>
      </c>
      <c r="Y41" s="15" t="s">
        <v>31</v>
      </c>
      <c r="Z41" s="18">
        <f>(S41/M41)*100</f>
        <v>143.36183500887546</v>
      </c>
      <c r="AA41" s="18">
        <f t="shared" si="10"/>
        <v>134.51181099758639</v>
      </c>
      <c r="AB41" s="18">
        <f t="shared" si="10"/>
        <v>177.93134057529599</v>
      </c>
      <c r="AC41" s="18">
        <f t="shared" si="10"/>
        <v>156.71574042177329</v>
      </c>
      <c r="AD41" s="19">
        <f t="shared" si="10"/>
        <v>181.64892267229732</v>
      </c>
      <c r="AE41" s="15" t="s">
        <v>31</v>
      </c>
      <c r="AF41" s="18">
        <f>(Z41/$AN41)*100</f>
        <v>74.929093717072831</v>
      </c>
      <c r="AG41" s="18"/>
      <c r="AH41" s="18">
        <f t="shared" si="11"/>
        <v>70.303565043425692</v>
      </c>
      <c r="AI41" s="18">
        <f t="shared" si="11"/>
        <v>92.997094326710908</v>
      </c>
      <c r="AJ41" s="18">
        <f t="shared" si="11"/>
        <v>81.908608384348142</v>
      </c>
      <c r="AK41" s="19">
        <f t="shared" si="11"/>
        <v>94.940115335962645</v>
      </c>
      <c r="AL41" s="23"/>
      <c r="AM41" s="3" t="s">
        <v>32</v>
      </c>
      <c r="AN41" s="5">
        <v>191.33</v>
      </c>
    </row>
    <row r="42" spans="1:40" ht="14.25" hidden="1" thickTop="1" thickBot="1" x14ac:dyDescent="0.25">
      <c r="A42" s="15" t="s">
        <v>33</v>
      </c>
      <c r="B42" s="16">
        <f>100*[1]GRq2q!B42/([1]GRq2q!B$8/4)</f>
        <v>389.76392096737493</v>
      </c>
      <c r="C42" s="16"/>
      <c r="D42" s="16">
        <f>100*[1]GRq2q!C42/([1]GRq2q!C$8/4)</f>
        <v>486.10148925517609</v>
      </c>
      <c r="E42" s="16"/>
      <c r="F42" s="16">
        <f>100*[1]GRq2q!D42/([1]GRq2q!D$8/4)</f>
        <v>145.359044147758</v>
      </c>
      <c r="G42" s="16"/>
      <c r="H42" s="16">
        <f>100*[1]GRq2q!E42/([1]GRq2q!E$8/4)</f>
        <v>298.69907704399787</v>
      </c>
      <c r="I42" s="16"/>
      <c r="J42" s="16">
        <f>100*([1]GRq2q!F42/([1]GRq2q!F$8/4))</f>
        <v>115.37021637345535</v>
      </c>
      <c r="K42" s="17"/>
      <c r="L42" s="15" t="s">
        <v>33</v>
      </c>
      <c r="M42" s="18">
        <f>100*([1]GRq2q!P42/[1]GRq2q!P$8)</f>
        <v>123.44068110309088</v>
      </c>
      <c r="N42" s="16">
        <f>100*([1]GRq2q!Q42/[1]GRq2q!Q$8)</f>
        <v>135.07679241276807</v>
      </c>
      <c r="O42" s="16">
        <f>100*([1]GRq2q!R42/[1]GRq2q!R$8)</f>
        <v>73.913387696936113</v>
      </c>
      <c r="P42" s="16">
        <f>100*([1]GRq2q!S42/[1]GRq2q!S$8)</f>
        <v>121.58834749436448</v>
      </c>
      <c r="Q42" s="17">
        <f>100*([1]GRq2q!T42/[1]GRq2q!T$8)</f>
        <v>69.139966273187184</v>
      </c>
      <c r="R42" s="15" t="s">
        <v>33</v>
      </c>
      <c r="S42" s="18">
        <f>100*[1]GRq2q!AD42/([1]GRq2q!AD$8/4)</f>
        <v>220.22398889935428</v>
      </c>
      <c r="T42" s="18"/>
      <c r="U42" s="18">
        <f>100*[1]GRq2q!AE42/([1]GRq2q!AE$8/4)</f>
        <v>217.70847813663252</v>
      </c>
      <c r="V42" s="18">
        <f>100*[1]GRq2q!AF42/([1]GRq2q!AF$8/4)</f>
        <v>140.00186901747531</v>
      </c>
      <c r="W42" s="18">
        <f>100*[1]GRq2q!AG42/([1]GRq2q!AG$8/4)</f>
        <v>290.63278409786335</v>
      </c>
      <c r="X42" s="17">
        <f>100*[1]GRq2q!AH42/([1]GRq2q!AH$8/4)</f>
        <v>145.04634849679204</v>
      </c>
      <c r="Y42" s="15" t="s">
        <v>33</v>
      </c>
      <c r="Z42" s="18">
        <f>(S42/M42)*100</f>
        <v>178.4047098018159</v>
      </c>
      <c r="AA42" s="18">
        <f t="shared" si="10"/>
        <v>161.17385840149231</v>
      </c>
      <c r="AB42" s="18">
        <f t="shared" si="10"/>
        <v>189.41341126389574</v>
      </c>
      <c r="AC42" s="18">
        <f t="shared" si="10"/>
        <v>239.03012919172531</v>
      </c>
      <c r="AD42" s="19">
        <f t="shared" si="10"/>
        <v>209.78654794779919</v>
      </c>
      <c r="AE42" s="15" t="s">
        <v>33</v>
      </c>
      <c r="AF42" s="18">
        <f>(Z42/$AN42)*100</f>
        <v>85.430594168374213</v>
      </c>
      <c r="AG42" s="18"/>
      <c r="AH42" s="18">
        <f t="shared" si="11"/>
        <v>77.179456209113766</v>
      </c>
      <c r="AI42" s="18">
        <f t="shared" si="11"/>
        <v>90.70220335387431</v>
      </c>
      <c r="AJ42" s="18">
        <f t="shared" si="11"/>
        <v>114.46158559197687</v>
      </c>
      <c r="AK42" s="19">
        <f t="shared" si="11"/>
        <v>100.4580510213088</v>
      </c>
      <c r="AL42" s="23"/>
      <c r="AM42" s="3" t="s">
        <v>34</v>
      </c>
      <c r="AN42" s="5">
        <v>208.83</v>
      </c>
    </row>
    <row r="43" spans="1:40" ht="14.25" hidden="1" thickTop="1" thickBot="1" x14ac:dyDescent="0.25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22"/>
      <c r="M43" s="18"/>
      <c r="N43" s="16"/>
      <c r="O43" s="16"/>
      <c r="P43" s="16"/>
      <c r="Q43" s="17"/>
      <c r="R43" s="22"/>
      <c r="S43" s="18"/>
      <c r="T43" s="18"/>
      <c r="U43" s="18"/>
      <c r="V43" s="18"/>
      <c r="W43" s="18"/>
      <c r="X43" s="17"/>
      <c r="Y43" s="22"/>
      <c r="Z43" s="18"/>
      <c r="AA43" s="18"/>
      <c r="AB43" s="18"/>
      <c r="AC43" s="18"/>
      <c r="AD43" s="19"/>
      <c r="AE43" s="22"/>
      <c r="AF43" s="18"/>
      <c r="AG43" s="18"/>
      <c r="AH43" s="18"/>
      <c r="AI43" s="18"/>
      <c r="AJ43" s="18"/>
      <c r="AK43" s="19"/>
      <c r="AL43" s="23"/>
    </row>
    <row r="44" spans="1:40" ht="14.25" hidden="1" thickTop="1" thickBot="1" x14ac:dyDescent="0.25">
      <c r="A44" s="15" t="s">
        <v>41</v>
      </c>
      <c r="B44" s="16">
        <f>100*([1]GRq2q!B44/[1]GRq2q!B$8)</f>
        <v>354.2924908077336</v>
      </c>
      <c r="C44" s="16"/>
      <c r="D44" s="16">
        <f>100*([1]GRq2q!C44/[1]GRq2q!C$8)</f>
        <v>435.4389069938282</v>
      </c>
      <c r="E44" s="16"/>
      <c r="F44" s="16">
        <f>100*([1]GRq2q!D44/[1]GRq2q!D$8)</f>
        <v>185.9863618093751</v>
      </c>
      <c r="G44" s="16"/>
      <c r="H44" s="16">
        <f>100*([1]GRq2q!E44/[1]GRq2q!E$8)</f>
        <v>260.45482901291109</v>
      </c>
      <c r="I44" s="16"/>
      <c r="J44" s="16">
        <f>100*([1]GRq2q!F44/[1]GRq2q!F$8)</f>
        <v>74.347291516022651</v>
      </c>
      <c r="K44" s="17"/>
      <c r="L44" s="15" t="s">
        <v>41</v>
      </c>
      <c r="M44" s="18">
        <f>100*([1]GRq2q!P44/[1]GRq2q!P$8)</f>
        <v>118.26788430585947</v>
      </c>
      <c r="N44" s="16">
        <f>100*([1]GRq2q!Q44/[1]GRq2q!Q$8)</f>
        <v>130.96796970516763</v>
      </c>
      <c r="O44" s="16">
        <f>100*([1]GRq2q!R44/[1]GRq2q!R$8)</f>
        <v>53.989809378080054</v>
      </c>
      <c r="P44" s="16">
        <f>100*([1]GRq2q!S44/[1]GRq2q!S$8)</f>
        <v>123.70909221207782</v>
      </c>
      <c r="Q44" s="17">
        <f>100*([1]GRq2q!T44/[1]GRq2q!T$8)</f>
        <v>63.532031295861039</v>
      </c>
      <c r="R44" s="15" t="s">
        <v>41</v>
      </c>
      <c r="S44" s="18">
        <f>100*([1]GRq2q!AD44/[1]GRq2q!AD$8)</f>
        <v>220.67153708111644</v>
      </c>
      <c r="T44" s="18"/>
      <c r="U44" s="18">
        <f>100*([1]GRq2q!AE44/[1]GRq2q!AE$8)</f>
        <v>220.42001293618299</v>
      </c>
      <c r="V44" s="18">
        <f>100*([1]GRq2q!AF44/[1]GRq2q!AF$8)</f>
        <v>157.33156663809257</v>
      </c>
      <c r="W44" s="18">
        <f>100*([1]GRq2q!AG44/[1]GRq2q!AG$8)</f>
        <v>268.83331297965924</v>
      </c>
      <c r="X44" s="17">
        <f>100*([1]GRq2q!AH44/[1]GRq2q!AH$8)</f>
        <v>175.559965688293</v>
      </c>
      <c r="Y44" s="15" t="s">
        <v>41</v>
      </c>
      <c r="Z44" s="18">
        <f>(S44/M44)*100</f>
        <v>186.58618810701384</v>
      </c>
      <c r="AA44" s="18">
        <f t="shared" ref="AA44:AD48" si="12">(U44/N44)*100</f>
        <v>168.30070240257061</v>
      </c>
      <c r="AB44" s="18">
        <f t="shared" si="12"/>
        <v>291.40974648813898</v>
      </c>
      <c r="AC44" s="18">
        <f t="shared" si="12"/>
        <v>217.31087680992039</v>
      </c>
      <c r="AD44" s="19">
        <f t="shared" si="12"/>
        <v>276.33299629714554</v>
      </c>
      <c r="AE44" s="15" t="s">
        <v>41</v>
      </c>
      <c r="AF44" s="18">
        <f>(Z44/$AN44)*100</f>
        <v>65.143122320682153</v>
      </c>
      <c r="AG44" s="18"/>
      <c r="AH44" s="18">
        <f t="shared" ref="AH44:AK48" si="13">(AA44/$AN44)*100</f>
        <v>58.759082622875326</v>
      </c>
      <c r="AI44" s="18">
        <f t="shared" si="13"/>
        <v>101.74033219451479</v>
      </c>
      <c r="AJ44" s="18">
        <f t="shared" si="13"/>
        <v>75.870080059324579</v>
      </c>
      <c r="AK44" s="19">
        <f t="shared" si="13"/>
        <v>96.476563252909344</v>
      </c>
      <c r="AL44" s="23"/>
      <c r="AM44" s="3" t="s">
        <v>41</v>
      </c>
      <c r="AN44" s="5">
        <f>AVERAGEA(AN45:AN48)</f>
        <v>286.42499999999995</v>
      </c>
    </row>
    <row r="45" spans="1:40" ht="14.25" hidden="1" thickTop="1" thickBot="1" x14ac:dyDescent="0.25">
      <c r="A45" s="15" t="s">
        <v>27</v>
      </c>
      <c r="B45" s="16">
        <f>100*[1]GRq2q!B45/([1]GRq2q!B$8/4)</f>
        <v>313.81819539817951</v>
      </c>
      <c r="C45" s="16"/>
      <c r="D45" s="16">
        <f>100*[1]GRq2q!C45/([1]GRq2q!C$8/4)</f>
        <v>378.6244499808567</v>
      </c>
      <c r="E45" s="16"/>
      <c r="F45" s="16">
        <f>100*[1]GRq2q!D45/([1]GRq2q!D$8/4)</f>
        <v>138.55624088164294</v>
      </c>
      <c r="G45" s="16"/>
      <c r="H45" s="16">
        <f>100*[1]GRq2q!E45/([1]GRq2q!E$8/4)</f>
        <v>257.50847431963052</v>
      </c>
      <c r="I45" s="16"/>
      <c r="J45" s="16">
        <f>100*([1]GRq2q!F45/([1]GRq2q!F$8/4))</f>
        <v>75.5790287462506</v>
      </c>
      <c r="K45" s="17"/>
      <c r="L45" s="15" t="s">
        <v>27</v>
      </c>
      <c r="M45" s="18">
        <f>100*([1]GRq2q!P45/[1]GRq2q!P$8)</f>
        <v>121.12293494354989</v>
      </c>
      <c r="N45" s="16">
        <f>100*([1]GRq2q!Q45/[1]GRq2q!Q$8)</f>
        <v>133.5504246585038</v>
      </c>
      <c r="O45" s="16">
        <f>100*([1]GRq2q!R45/[1]GRq2q!R$8)</f>
        <v>65.679436307497426</v>
      </c>
      <c r="P45" s="16">
        <f>100*([1]GRq2q!S45/[1]GRq2q!S$8)</f>
        <v>121.00472342639155</v>
      </c>
      <c r="Q45" s="17">
        <f>100*([1]GRq2q!T45/[1]GRq2q!T$8)</f>
        <v>67.017369308600337</v>
      </c>
      <c r="R45" s="15" t="s">
        <v>27</v>
      </c>
      <c r="S45" s="18">
        <f>100*[1]GRq2q!AD45/([1]GRq2q!AD$8/4)</f>
        <v>197.43043981039324</v>
      </c>
      <c r="T45" s="18"/>
      <c r="U45" s="18">
        <f>100*[1]GRq2q!AE45/([1]GRq2q!AE$8/4)</f>
        <v>199.76929953817401</v>
      </c>
      <c r="V45" s="18">
        <f>100*[1]GRq2q!AF45/([1]GRq2q!AF$8/4)</f>
        <v>124.13965725779538</v>
      </c>
      <c r="W45" s="18">
        <f>100*[1]GRq2q!AG45/([1]GRq2q!AG$8/4)</f>
        <v>241.89366620465171</v>
      </c>
      <c r="X45" s="17">
        <f>100*[1]GRq2q!AH45/([1]GRq2q!AH$8/4)</f>
        <v>136.73519272792583</v>
      </c>
      <c r="Y45" s="15" t="s">
        <v>27</v>
      </c>
      <c r="Z45" s="18">
        <f>(S45/M45)*100</f>
        <v>163.00004611216443</v>
      </c>
      <c r="AA45" s="18">
        <f t="shared" si="12"/>
        <v>149.58342517367183</v>
      </c>
      <c r="AB45" s="18">
        <f t="shared" si="12"/>
        <v>189.00840847141166</v>
      </c>
      <c r="AC45" s="18">
        <f t="shared" si="12"/>
        <v>199.90431724906853</v>
      </c>
      <c r="AD45" s="19">
        <f t="shared" si="12"/>
        <v>204.02948390631414</v>
      </c>
      <c r="AE45" s="15" t="s">
        <v>27</v>
      </c>
      <c r="AF45" s="18">
        <f>(Z45/$AN45)*100</f>
        <v>66.584986156929915</v>
      </c>
      <c r="AG45" s="18"/>
      <c r="AH45" s="18">
        <f t="shared" si="13"/>
        <v>61.104340348722154</v>
      </c>
      <c r="AI45" s="18">
        <f t="shared" si="13"/>
        <v>77.20931718603417</v>
      </c>
      <c r="AJ45" s="18">
        <f t="shared" si="13"/>
        <v>81.660260314161974</v>
      </c>
      <c r="AK45" s="19">
        <f t="shared" si="13"/>
        <v>83.345377412710022</v>
      </c>
      <c r="AL45" s="23"/>
      <c r="AM45" s="3" t="s">
        <v>28</v>
      </c>
      <c r="AN45" s="5">
        <v>244.8</v>
      </c>
    </row>
    <row r="46" spans="1:40" ht="14.25" hidden="1" thickTop="1" thickBot="1" x14ac:dyDescent="0.25">
      <c r="A46" s="15" t="s">
        <v>29</v>
      </c>
      <c r="B46" s="16">
        <f>100*[1]GRq2q!B46/([1]GRq2q!B$8/4)</f>
        <v>311.11443015575645</v>
      </c>
      <c r="C46" s="16"/>
      <c r="D46" s="16">
        <f>100*[1]GRq2q!C46/([1]GRq2q!C$8/4)</f>
        <v>378.77589976084903</v>
      </c>
      <c r="E46" s="16"/>
      <c r="F46" s="16">
        <f>100*[1]GRq2q!D46/([1]GRq2q!D$8/4)</f>
        <v>147.70095277983137</v>
      </c>
      <c r="G46" s="16"/>
      <c r="H46" s="16">
        <f>100*[1]GRq2q!E46/([1]GRq2q!E$8/4)</f>
        <v>243.39700992691479</v>
      </c>
      <c r="I46" s="16"/>
      <c r="J46" s="16">
        <f>100*([1]GRq2q!F46/([1]GRq2q!F$8/4))</f>
        <v>66.668261257067655</v>
      </c>
      <c r="K46" s="17"/>
      <c r="L46" s="15" t="s">
        <v>29</v>
      </c>
      <c r="M46" s="18">
        <f>100*([1]GRq2q!P46/[1]GRq2q!P$8)</f>
        <v>119.3795396875347</v>
      </c>
      <c r="N46" s="16">
        <f>100*([1]GRq2q!Q46/[1]GRq2q!Q$8)</f>
        <v>131.69407375575059</v>
      </c>
      <c r="O46" s="16">
        <f>100*([1]GRq2q!R46/[1]GRq2q!R$8)</f>
        <v>55.407172469004841</v>
      </c>
      <c r="P46" s="16">
        <f>100*([1]GRq2q!S46/[1]GRq2q!S$8)</f>
        <v>125.85701283578985</v>
      </c>
      <c r="Q46" s="17">
        <f>100*([1]GRq2q!T46/[1]GRq2q!T$8)</f>
        <v>64.336674536256325</v>
      </c>
      <c r="R46" s="15" t="s">
        <v>29</v>
      </c>
      <c r="S46" s="18">
        <f>100*[1]GRq2q!AD46/([1]GRq2q!AD$8/4)</f>
        <v>195.14685011113599</v>
      </c>
      <c r="T46" s="18"/>
      <c r="U46" s="18">
        <f>100*[1]GRq2q!AE46/([1]GRq2q!AE$8/4)</f>
        <v>196.8726446948705</v>
      </c>
      <c r="V46" s="18">
        <f>100*[1]GRq2q!AF46/([1]GRq2q!AF$8/4)</f>
        <v>129.11765751383297</v>
      </c>
      <c r="W46" s="18">
        <f>100*[1]GRq2q!AG46/([1]GRq2q!AG$8/4)</f>
        <v>236.8380885809745</v>
      </c>
      <c r="X46" s="17">
        <f>100*[1]GRq2q!AH46/([1]GRq2q!AH$8/4)</f>
        <v>153.32117160582322</v>
      </c>
      <c r="Y46" s="15" t="s">
        <v>29</v>
      </c>
      <c r="Z46" s="18">
        <f>(S46/M46)*100</f>
        <v>163.46758466477209</v>
      </c>
      <c r="AA46" s="18">
        <f t="shared" si="12"/>
        <v>149.49241000776149</v>
      </c>
      <c r="AB46" s="18">
        <f t="shared" si="12"/>
        <v>233.03419351720626</v>
      </c>
      <c r="AC46" s="18">
        <f t="shared" si="12"/>
        <v>188.18028749020576</v>
      </c>
      <c r="AD46" s="19">
        <f t="shared" si="12"/>
        <v>238.31068781682293</v>
      </c>
      <c r="AE46" s="15" t="s">
        <v>29</v>
      </c>
      <c r="AF46" s="18">
        <f>(Z46/$AN46)*100</f>
        <v>62.178617217486533</v>
      </c>
      <c r="AG46" s="18"/>
      <c r="AH46" s="18">
        <f t="shared" si="13"/>
        <v>56.862841387509135</v>
      </c>
      <c r="AI46" s="18">
        <f t="shared" si="13"/>
        <v>88.639860599926308</v>
      </c>
      <c r="AJ46" s="18">
        <f t="shared" si="13"/>
        <v>71.578656329481078</v>
      </c>
      <c r="AK46" s="19">
        <f t="shared" si="13"/>
        <v>90.646895327813979</v>
      </c>
      <c r="AL46" s="23"/>
      <c r="AM46" s="3" t="s">
        <v>30</v>
      </c>
      <c r="AN46" s="5">
        <v>262.89999999999998</v>
      </c>
    </row>
    <row r="47" spans="1:40" ht="14.25" hidden="1" thickTop="1" thickBot="1" x14ac:dyDescent="0.25">
      <c r="A47" s="15" t="s">
        <v>31</v>
      </c>
      <c r="B47" s="16">
        <f>100*[1]GRq2q!B47/([1]GRq2q!B$8/4)</f>
        <v>353.00708623018977</v>
      </c>
      <c r="C47" s="16"/>
      <c r="D47" s="16">
        <f>100*[1]GRq2q!C47/([1]GRq2q!C$8/4)</f>
        <v>443.96323210969115</v>
      </c>
      <c r="E47" s="16"/>
      <c r="F47" s="16">
        <f>100*[1]GRq2q!D47/([1]GRq2q!D$8/4)</f>
        <v>170.59460046070521</v>
      </c>
      <c r="G47" s="16"/>
      <c r="H47" s="16">
        <f>100*[1]GRq2q!E47/([1]GRq2q!E$8/4)</f>
        <v>244.97909049143971</v>
      </c>
      <c r="I47" s="16"/>
      <c r="J47" s="16">
        <f>100*([1]GRq2q!F47/([1]GRq2q!F$8/4))</f>
        <v>71.788383721610444</v>
      </c>
      <c r="K47" s="17"/>
      <c r="L47" s="15" t="s">
        <v>31</v>
      </c>
      <c r="M47" s="18">
        <f>100*([1]GRq2q!P47/[1]GRq2q!P$8)</f>
        <v>116.64936647961848</v>
      </c>
      <c r="N47" s="16">
        <f>100*([1]GRq2q!Q47/[1]GRq2q!Q$8)</f>
        <v>129.50795213140515</v>
      </c>
      <c r="O47" s="16">
        <f>100*([1]GRq2q!R47/[1]GRq2q!R$8)</f>
        <v>48.364920848194323</v>
      </c>
      <c r="P47" s="16">
        <f>100*([1]GRq2q!S47/[1]GRq2q!S$8)</f>
        <v>124.49775709716333</v>
      </c>
      <c r="Q47" s="17">
        <f>100*([1]GRq2q!T47/[1]GRq2q!T$8)</f>
        <v>62.470910974704886</v>
      </c>
      <c r="R47" s="15" t="s">
        <v>31</v>
      </c>
      <c r="S47" s="18">
        <f>100*[1]GRq2q!AD47/([1]GRq2q!AD$8/4)</f>
        <v>212.96217586463513</v>
      </c>
      <c r="T47" s="18"/>
      <c r="U47" s="18">
        <f>100*[1]GRq2q!AE47/([1]GRq2q!AE$8/4)</f>
        <v>207.40533118604611</v>
      </c>
      <c r="V47" s="18">
        <f>100*[1]GRq2q!AF47/([1]GRq2q!AF$8/4)</f>
        <v>180.90674994263136</v>
      </c>
      <c r="W47" s="18">
        <f>100*[1]GRq2q!AG47/([1]GRq2q!AG$8/4)</f>
        <v>260.59294886564624</v>
      </c>
      <c r="X47" s="17">
        <f>100*[1]GRq2q!AH47/([1]GRq2q!AH$8/4)</f>
        <v>168.16266101726691</v>
      </c>
      <c r="Y47" s="15" t="s">
        <v>31</v>
      </c>
      <c r="Z47" s="18">
        <f>(S47/M47)*100</f>
        <v>182.56608011827041</v>
      </c>
      <c r="AA47" s="18">
        <f t="shared" si="12"/>
        <v>160.1487227406719</v>
      </c>
      <c r="AB47" s="18">
        <f t="shared" si="12"/>
        <v>374.04537580130335</v>
      </c>
      <c r="AC47" s="18">
        <f t="shared" si="12"/>
        <v>209.31537639049066</v>
      </c>
      <c r="AD47" s="19">
        <f t="shared" si="12"/>
        <v>269.1855431488068</v>
      </c>
      <c r="AE47" s="15" t="s">
        <v>31</v>
      </c>
      <c r="AF47" s="18">
        <f>(Z47/$AN47)*100</f>
        <v>59.293952620419098</v>
      </c>
      <c r="AG47" s="18"/>
      <c r="AH47" s="18">
        <f t="shared" si="13"/>
        <v>52.013225963193221</v>
      </c>
      <c r="AI47" s="18">
        <f t="shared" si="13"/>
        <v>121.48274628168345</v>
      </c>
      <c r="AJ47" s="18">
        <f t="shared" si="13"/>
        <v>67.981609740334747</v>
      </c>
      <c r="AK47" s="19">
        <f t="shared" si="13"/>
        <v>87.426288778436771</v>
      </c>
      <c r="AL47" s="23"/>
      <c r="AM47" s="3" t="s">
        <v>32</v>
      </c>
      <c r="AN47" s="5">
        <v>307.89999999999998</v>
      </c>
    </row>
    <row r="48" spans="1:40" ht="14.25" hidden="1" thickTop="1" thickBot="1" x14ac:dyDescent="0.25">
      <c r="A48" s="15" t="s">
        <v>33</v>
      </c>
      <c r="B48" s="16">
        <f>100*[1]GRq2q!B48/([1]GRq2q!B$8/4)</f>
        <v>439.23025144680872</v>
      </c>
      <c r="C48" s="16"/>
      <c r="D48" s="16">
        <f>100*[1]GRq2q!C48/([1]GRq2q!C$8/4)</f>
        <v>540.39204612391609</v>
      </c>
      <c r="E48" s="16"/>
      <c r="F48" s="16">
        <f>100*[1]GRq2q!D48/([1]GRq2q!D$8/4)</f>
        <v>287.09365311532082</v>
      </c>
      <c r="G48" s="16"/>
      <c r="H48" s="16">
        <f>100*[1]GRq2q!E48/([1]GRq2q!E$8/4)</f>
        <v>295.93474131365917</v>
      </c>
      <c r="I48" s="16"/>
      <c r="J48" s="16">
        <f>100*([1]GRq2q!F48/([1]GRq2q!F$8/4))</f>
        <v>83.353492339161889</v>
      </c>
      <c r="K48" s="17"/>
      <c r="L48" s="15" t="s">
        <v>33</v>
      </c>
      <c r="M48" s="18">
        <f>100*([1]GRq2q!P48/[1]GRq2q!P$8)</f>
        <v>115.91969611273485</v>
      </c>
      <c r="N48" s="16">
        <f>100*([1]GRq2q!Q48/[1]GRq2q!Q$8)</f>
        <v>129.1194282750109</v>
      </c>
      <c r="O48" s="16">
        <f>100*([1]GRq2q!R48/[1]GRq2q!R$8)</f>
        <v>46.50770788762366</v>
      </c>
      <c r="P48" s="16">
        <f>100*([1]GRq2q!S48/[1]GRq2q!S$8)</f>
        <v>123.47687548896657</v>
      </c>
      <c r="Q48" s="17">
        <f>100*([1]GRq2q!T48/[1]GRq2q!T$8)</f>
        <v>60.303170363882622</v>
      </c>
      <c r="R48" s="15" t="s">
        <v>33</v>
      </c>
      <c r="S48" s="18">
        <f>100*[1]GRq2q!AD48/([1]GRq2q!AD$8/4)</f>
        <v>277.14668253830149</v>
      </c>
      <c r="T48" s="18"/>
      <c r="U48" s="18">
        <f>100*[1]GRq2q!AE48/([1]GRq2q!AE$8/4)</f>
        <v>277.63277632564132</v>
      </c>
      <c r="V48" s="18">
        <f>100*[1]GRq2q!AF48/([1]GRq2q!AF$8/4)</f>
        <v>195.16220183811072</v>
      </c>
      <c r="W48" s="18">
        <f>100*[1]GRq2q!AG48/([1]GRq2q!AG$8/4)</f>
        <v>336.00854826736429</v>
      </c>
      <c r="X48" s="17">
        <f>100*[1]GRq2q!AH48/([1]GRq2q!AH$8/4)</f>
        <v>244.02083740215605</v>
      </c>
      <c r="Y48" s="15" t="s">
        <v>33</v>
      </c>
      <c r="Z48" s="18">
        <f>(S48/M48)*100</f>
        <v>239.08506650049299</v>
      </c>
      <c r="AA48" s="18">
        <f t="shared" si="12"/>
        <v>215.02014068271157</v>
      </c>
      <c r="AB48" s="18">
        <f t="shared" si="12"/>
        <v>419.63410088856705</v>
      </c>
      <c r="AC48" s="18">
        <f t="shared" si="12"/>
        <v>272.12265206483039</v>
      </c>
      <c r="AD48" s="19">
        <f t="shared" si="12"/>
        <v>404.65673020121579</v>
      </c>
      <c r="AE48" s="15" t="s">
        <v>33</v>
      </c>
      <c r="AF48" s="18">
        <f>(Z48/$AN48)*100</f>
        <v>72.428072250982424</v>
      </c>
      <c r="AG48" s="18"/>
      <c r="AH48" s="18">
        <f t="shared" si="13"/>
        <v>65.137879637295228</v>
      </c>
      <c r="AI48" s="18">
        <f t="shared" si="13"/>
        <v>127.12332653394942</v>
      </c>
      <c r="AJ48" s="18">
        <f t="shared" si="13"/>
        <v>82.436428980560549</v>
      </c>
      <c r="AK48" s="19">
        <f t="shared" si="13"/>
        <v>122.5861042718012</v>
      </c>
      <c r="AL48" s="23"/>
      <c r="AM48" s="3" t="s">
        <v>34</v>
      </c>
      <c r="AN48" s="5">
        <v>330.1</v>
      </c>
    </row>
    <row r="49" spans="1:40" ht="14.25" hidden="1" thickTop="1" thickBot="1" x14ac:dyDescent="0.25">
      <c r="A49" s="22"/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22"/>
      <c r="M49" s="18"/>
      <c r="N49" s="16"/>
      <c r="O49" s="16"/>
      <c r="P49" s="16"/>
      <c r="Q49" s="17"/>
      <c r="R49" s="22"/>
      <c r="S49" s="18"/>
      <c r="T49" s="18"/>
      <c r="U49" s="18"/>
      <c r="V49" s="18"/>
      <c r="W49" s="18"/>
      <c r="X49" s="17"/>
      <c r="Y49" s="22"/>
      <c r="Z49" s="18"/>
      <c r="AA49" s="18"/>
      <c r="AB49" s="18"/>
      <c r="AC49" s="18"/>
      <c r="AD49" s="19"/>
      <c r="AE49" s="22"/>
      <c r="AF49" s="18"/>
      <c r="AG49" s="18"/>
      <c r="AH49" s="18"/>
      <c r="AI49" s="18"/>
      <c r="AJ49" s="18"/>
      <c r="AK49" s="19"/>
      <c r="AL49" s="23"/>
    </row>
    <row r="50" spans="1:40" ht="14.25" hidden="1" thickTop="1" thickBot="1" x14ac:dyDescent="0.25">
      <c r="A50" s="15" t="s">
        <v>42</v>
      </c>
      <c r="B50" s="16">
        <f>100*([1]GRq2q!B50/[1]GRq2q!B$8)</f>
        <v>414.17274620285508</v>
      </c>
      <c r="C50" s="16"/>
      <c r="D50" s="16">
        <f>100*([1]GRq2q!C50/[1]GRq2q!C$8)</f>
        <v>532.20670721617341</v>
      </c>
      <c r="E50" s="16"/>
      <c r="F50" s="16">
        <f>100*([1]GRq2q!D50/[1]GRq2q!D$8)</f>
        <v>206.11321857750343</v>
      </c>
      <c r="G50" s="16"/>
      <c r="H50" s="16">
        <f>100*([1]GRq2q!E50/[1]GRq2q!E$8)</f>
        <v>260.91262371832039</v>
      </c>
      <c r="I50" s="16"/>
      <c r="J50" s="16">
        <f>100*([1]GRq2q!F50/[1]GRq2q!F$8)</f>
        <v>58.104172190186688</v>
      </c>
      <c r="K50" s="17"/>
      <c r="L50" s="15" t="s">
        <v>42</v>
      </c>
      <c r="M50" s="18">
        <f>100*([1]GRq2q!P50/[1]GRq2q!P$8)</f>
        <v>113.15886015393089</v>
      </c>
      <c r="N50" s="16">
        <f>100*([1]GRq2q!Q50/[1]GRq2q!Q$8)</f>
        <v>125.89931477471978</v>
      </c>
      <c r="O50" s="16">
        <f>100*([1]GRq2q!R50/[1]GRq2q!R$8)</f>
        <v>41.303078381754091</v>
      </c>
      <c r="P50" s="16">
        <f>100*([1]GRq2q!S50/[1]GRq2q!S$8)</f>
        <v>124.00047891676884</v>
      </c>
      <c r="Q50" s="17">
        <f>100*([1]GRq2q!T50/[1]GRq2q!T$8)</f>
        <v>57.319895910507924</v>
      </c>
      <c r="R50" s="15" t="s">
        <v>42</v>
      </c>
      <c r="S50" s="18">
        <f>100*([1]GRq2q!AD50/[1]GRq2q!AD$8)</f>
        <v>282.06952187313874</v>
      </c>
      <c r="T50" s="18"/>
      <c r="U50" s="18">
        <f>100*([1]GRq2q!AE50/[1]GRq2q!AE$8)</f>
        <v>268.23377990688664</v>
      </c>
      <c r="V50" s="18">
        <f>100*([1]GRq2q!AF50/[1]GRq2q!AF$8)</f>
        <v>162.31080005240125</v>
      </c>
      <c r="W50" s="18">
        <f>100*([1]GRq2q!AG50/[1]GRq2q!AG$8)</f>
        <v>430.35704361092729</v>
      </c>
      <c r="X50" s="17">
        <f>100*([1]GRq2q!AH50/[1]GRq2q!AH$8)</f>
        <v>201.38223738065216</v>
      </c>
      <c r="Y50" s="15" t="s">
        <v>42</v>
      </c>
      <c r="Z50" s="18">
        <f>(S50/M50)*100</f>
        <v>249.26861360165464</v>
      </c>
      <c r="AA50" s="18">
        <f t="shared" ref="AA50:AD54" si="14">(U50/N50)*100</f>
        <v>213.05420159502506</v>
      </c>
      <c r="AB50" s="18">
        <f t="shared" si="14"/>
        <v>392.97506726303266</v>
      </c>
      <c r="AC50" s="18">
        <f t="shared" si="14"/>
        <v>347.06079151499893</v>
      </c>
      <c r="AD50" s="19">
        <f t="shared" si="14"/>
        <v>351.33043105148874</v>
      </c>
      <c r="AE50" s="15" t="s">
        <v>42</v>
      </c>
      <c r="AF50" s="18">
        <f>(Z50/$AN50)*100</f>
        <v>70.692941472219019</v>
      </c>
      <c r="AG50" s="18"/>
      <c r="AH50" s="18">
        <f t="shared" ref="AH50:AK54" si="15">(AA50/$AN50)*100</f>
        <v>60.422481539679417</v>
      </c>
      <c r="AI50" s="18">
        <f t="shared" si="15"/>
        <v>111.44830080557921</v>
      </c>
      <c r="AJ50" s="18">
        <f t="shared" si="15"/>
        <v>98.426945403883622</v>
      </c>
      <c r="AK50" s="19">
        <f t="shared" si="15"/>
        <v>99.637821388225944</v>
      </c>
      <c r="AL50" s="23"/>
      <c r="AM50" s="3" t="s">
        <v>42</v>
      </c>
      <c r="AN50" s="5">
        <f>AVERAGEA(AN51:AN54)</f>
        <v>352.60749999999996</v>
      </c>
    </row>
    <row r="51" spans="1:40" ht="14.25" hidden="1" thickTop="1" thickBot="1" x14ac:dyDescent="0.25">
      <c r="A51" s="15" t="s">
        <v>27</v>
      </c>
      <c r="B51" s="16">
        <f>100*[1]GRq2q!B51/([1]GRq2q!B$8/4)</f>
        <v>395.95492760534722</v>
      </c>
      <c r="C51" s="16"/>
      <c r="D51" s="16">
        <f>100*[1]GRq2q!C51/([1]GRq2q!C$8/4)</f>
        <v>489.6492329928804</v>
      </c>
      <c r="E51" s="16"/>
      <c r="F51" s="16">
        <f>100*[1]GRq2q!D51/([1]GRq2q!D$8/4)</f>
        <v>221.57888147440465</v>
      </c>
      <c r="G51" s="16"/>
      <c r="H51" s="16">
        <f>100*[1]GRq2q!E51/([1]GRq2q!E$8/4)</f>
        <v>278.50418505028472</v>
      </c>
      <c r="I51" s="16"/>
      <c r="J51" s="16">
        <f>100*([1]GRq2q!F51/([1]GRq2q!F$8/4))</f>
        <v>49.278584670912508</v>
      </c>
      <c r="K51" s="17"/>
      <c r="L51" s="15" t="s">
        <v>27</v>
      </c>
      <c r="M51" s="18">
        <f>100*([1]GRq2q!P51/[1]GRq2q!P$8)</f>
        <v>115.75483314148221</v>
      </c>
      <c r="N51" s="16">
        <f>100*([1]GRq2q!Q51/[1]GRq2q!Q$8)</f>
        <v>129.68755375942095</v>
      </c>
      <c r="O51" s="16">
        <f>100*([1]GRq2q!R51/[1]GRq2q!R$8)</f>
        <v>43.666086935689854</v>
      </c>
      <c r="P51" s="16">
        <f>100*([1]GRq2q!S51/[1]GRq2q!S$8)</f>
        <v>122.87183879907064</v>
      </c>
      <c r="Q51" s="17">
        <f>100*([1]GRq2q!T51/[1]GRq2q!T$8)</f>
        <v>59.097106956604975</v>
      </c>
      <c r="R51" s="15" t="s">
        <v>27</v>
      </c>
      <c r="S51" s="18">
        <f>100*[1]GRq2q!AD51/([1]GRq2q!AD$8/4)</f>
        <v>262.32023662931437</v>
      </c>
      <c r="T51" s="18"/>
      <c r="U51" s="18">
        <f>100*[1]GRq2q!AE51/([1]GRq2q!AE$8/4)</f>
        <v>251.14660946417513</v>
      </c>
      <c r="V51" s="18">
        <f>100*[1]GRq2q!AF51/([1]GRq2q!AF$8/4)</f>
        <v>160.81365431460324</v>
      </c>
      <c r="W51" s="18">
        <f>100*[1]GRq2q!AG51/([1]GRq2q!AG$8/4)</f>
        <v>385.63701084645396</v>
      </c>
      <c r="X51" s="17">
        <f>100*[1]GRq2q!AH51/([1]GRq2q!AH$8/4)</f>
        <v>194.04536990219447</v>
      </c>
      <c r="Y51" s="15" t="s">
        <v>27</v>
      </c>
      <c r="Z51" s="18">
        <f>(S51/M51)*100</f>
        <v>226.61709192625375</v>
      </c>
      <c r="AA51" s="18">
        <f t="shared" si="14"/>
        <v>193.65513666027567</v>
      </c>
      <c r="AB51" s="18">
        <f t="shared" si="14"/>
        <v>368.28043362677522</v>
      </c>
      <c r="AC51" s="18">
        <f t="shared" si="14"/>
        <v>313.85304770857778</v>
      </c>
      <c r="AD51" s="19">
        <f t="shared" si="14"/>
        <v>328.35003250612937</v>
      </c>
      <c r="AE51" s="15" t="s">
        <v>27</v>
      </c>
      <c r="AF51" s="18">
        <f>(Z51/$AN51)*100</f>
        <v>65.007771636905829</v>
      </c>
      <c r="AG51" s="18"/>
      <c r="AH51" s="18">
        <f t="shared" si="15"/>
        <v>55.552248037944828</v>
      </c>
      <c r="AI51" s="18">
        <f t="shared" si="15"/>
        <v>105.645563289379</v>
      </c>
      <c r="AJ51" s="18">
        <f t="shared" si="15"/>
        <v>90.03242906155414</v>
      </c>
      <c r="AK51" s="19">
        <f t="shared" si="15"/>
        <v>94.19105923870606</v>
      </c>
      <c r="AL51" s="23"/>
      <c r="AM51" s="3" t="s">
        <v>28</v>
      </c>
      <c r="AN51" s="5">
        <v>348.6</v>
      </c>
    </row>
    <row r="52" spans="1:40" ht="14.25" hidden="1" thickTop="1" thickBot="1" x14ac:dyDescent="0.25">
      <c r="A52" s="15" t="s">
        <v>29</v>
      </c>
      <c r="B52" s="16">
        <f>100*[1]GRq2q!B52/([1]GRq2q!B$8/4)</f>
        <v>429.79469694434709</v>
      </c>
      <c r="C52" s="16"/>
      <c r="D52" s="16">
        <f>100*[1]GRq2q!C52/([1]GRq2q!C$8/4)</f>
        <v>541.16033230373148</v>
      </c>
      <c r="E52" s="16"/>
      <c r="F52" s="16">
        <f>100*[1]GRq2q!D52/([1]GRq2q!D$8/4)</f>
        <v>233.49982529772763</v>
      </c>
      <c r="G52" s="16"/>
      <c r="H52" s="16">
        <f>100*[1]GRq2q!E52/([1]GRq2q!E$8/4)</f>
        <v>285.18828549149151</v>
      </c>
      <c r="I52" s="16"/>
      <c r="J52" s="16">
        <f>100*([1]GRq2q!F52/([1]GRq2q!F$8/4))</f>
        <v>47.859361432390223</v>
      </c>
      <c r="K52" s="17"/>
      <c r="L52" s="15" t="s">
        <v>29</v>
      </c>
      <c r="M52" s="18">
        <f>100*([1]GRq2q!P52/[1]GRq2q!P$8)</f>
        <v>113.01777110470881</v>
      </c>
      <c r="N52" s="16">
        <f>100*([1]GRq2q!Q52/[1]GRq2q!Q$8)</f>
        <v>125.93958345577367</v>
      </c>
      <c r="O52" s="16">
        <f>100*([1]GRq2q!R52/[1]GRq2q!R$8)</f>
        <v>41.989309197359361</v>
      </c>
      <c r="P52" s="16">
        <f>100*([1]GRq2q!S52/[1]GRq2q!S$8)</f>
        <v>122.66295667311222</v>
      </c>
      <c r="Q52" s="17">
        <f>100*([1]GRq2q!T52/[1]GRq2q!T$8)</f>
        <v>57.365561722776448</v>
      </c>
      <c r="R52" s="15" t="s">
        <v>29</v>
      </c>
      <c r="S52" s="18">
        <f>100*[1]GRq2q!AD52/([1]GRq2q!AD$8/4)</f>
        <v>276.2694708942542</v>
      </c>
      <c r="T52" s="18"/>
      <c r="U52" s="18">
        <f>100*[1]GRq2q!AE52/([1]GRq2q!AE$8/4)</f>
        <v>260.38880469245674</v>
      </c>
      <c r="V52" s="18">
        <f>100*[1]GRq2q!AF52/([1]GRq2q!AF$8/4)</f>
        <v>172.45656288698049</v>
      </c>
      <c r="W52" s="18">
        <f>100*[1]GRq2q!AG52/([1]GRq2q!AG$8/4)</f>
        <v>421.4626891540895</v>
      </c>
      <c r="X52" s="17">
        <f>100*[1]GRq2q!AH52/([1]GRq2q!AH$8/4)</f>
        <v>209.72423579029177</v>
      </c>
      <c r="Y52" s="15" t="s">
        <v>29</v>
      </c>
      <c r="Z52" s="18">
        <f>(S52/M52)*100</f>
        <v>244.44781399758432</v>
      </c>
      <c r="AA52" s="18">
        <f t="shared" si="14"/>
        <v>206.75692069753251</v>
      </c>
      <c r="AB52" s="18">
        <f t="shared" si="14"/>
        <v>410.71540871605004</v>
      </c>
      <c r="AC52" s="18">
        <f t="shared" si="14"/>
        <v>343.59410582059968</v>
      </c>
      <c r="AD52" s="19">
        <f t="shared" si="14"/>
        <v>365.59257765800407</v>
      </c>
      <c r="AE52" s="15" t="s">
        <v>29</v>
      </c>
      <c r="AF52" s="18">
        <f>(Z52/$AN52)*100</f>
        <v>69.862193197366196</v>
      </c>
      <c r="AG52" s="18"/>
      <c r="AH52" s="18">
        <f t="shared" si="15"/>
        <v>59.090288853253078</v>
      </c>
      <c r="AI52" s="18">
        <f t="shared" si="15"/>
        <v>117.38079700372965</v>
      </c>
      <c r="AJ52" s="18">
        <f t="shared" si="15"/>
        <v>98.1978010347527</v>
      </c>
      <c r="AK52" s="19">
        <f t="shared" si="15"/>
        <v>104.48487500943244</v>
      </c>
      <c r="AL52" s="23"/>
      <c r="AM52" s="3" t="s">
        <v>30</v>
      </c>
      <c r="AN52" s="5">
        <v>349.9</v>
      </c>
    </row>
    <row r="53" spans="1:40" ht="14.25" hidden="1" thickTop="1" thickBot="1" x14ac:dyDescent="0.25">
      <c r="A53" s="15" t="s">
        <v>31</v>
      </c>
      <c r="B53" s="16">
        <f>100*[1]GRq2q!B53/([1]GRq2q!B$8/4)</f>
        <v>443.4061403974319</v>
      </c>
      <c r="C53" s="16"/>
      <c r="D53" s="16">
        <f>100*[1]GRq2q!C53/([1]GRq2q!C$8/4)</f>
        <v>597.1704266971675</v>
      </c>
      <c r="E53" s="16"/>
      <c r="F53" s="16">
        <f>100*[1]GRq2q!D53/([1]GRq2q!D$8/4)</f>
        <v>189.81200798452278</v>
      </c>
      <c r="G53" s="16"/>
      <c r="H53" s="16">
        <f>100*[1]GRq2q!E53/([1]GRq2q!E$8/4)</f>
        <v>235.79367444436519</v>
      </c>
      <c r="I53" s="16"/>
      <c r="J53" s="16">
        <f>100*([1]GRq2q!F53/([1]GRq2q!F$8/4))</f>
        <v>58.924445795558846</v>
      </c>
      <c r="K53" s="17"/>
      <c r="L53" s="15" t="s">
        <v>31</v>
      </c>
      <c r="M53" s="18">
        <f>100*([1]GRq2q!P53/[1]GRq2q!P$8)</f>
        <v>113.00156111678494</v>
      </c>
      <c r="N53" s="16">
        <f>100*([1]GRq2q!Q53/[1]GRq2q!Q$8)</f>
        <v>125.64992241382542</v>
      </c>
      <c r="O53" s="16">
        <f>100*([1]GRq2q!R53/[1]GRq2q!R$8)</f>
        <v>40.200564625551863</v>
      </c>
      <c r="P53" s="16">
        <f>100*([1]GRq2q!S53/[1]GRq2q!S$8)</f>
        <v>124.83409100622632</v>
      </c>
      <c r="Q53" s="17">
        <f>100*([1]GRq2q!T53/[1]GRq2q!T$8)</f>
        <v>57.308196161053672</v>
      </c>
      <c r="R53" s="15" t="s">
        <v>31</v>
      </c>
      <c r="S53" s="18">
        <f>100*[1]GRq2q!AD53/([1]GRq2q!AD$8/4)</f>
        <v>270.61632999915264</v>
      </c>
      <c r="T53" s="18"/>
      <c r="U53" s="18">
        <f>100*[1]GRq2q!AE53/([1]GRq2q!AE$8/4)</f>
        <v>261.0918544651264</v>
      </c>
      <c r="V53" s="18">
        <f>100*[1]GRq2q!AF53/([1]GRq2q!AF$8/4)</f>
        <v>142.58708619495548</v>
      </c>
      <c r="W53" s="18">
        <f>100*[1]GRq2q!AG53/([1]GRq2q!AG$8/4)</f>
        <v>406.5850562269502</v>
      </c>
      <c r="X53" s="17">
        <f>100*[1]GRq2q!AH53/([1]GRq2q!AH$8/4)</f>
        <v>218.40681915200989</v>
      </c>
      <c r="Y53" s="15" t="s">
        <v>31</v>
      </c>
      <c r="Z53" s="18">
        <f>(S53/M53)*100</f>
        <v>239.48016941064719</v>
      </c>
      <c r="AA53" s="18">
        <f t="shared" si="14"/>
        <v>207.79308848693577</v>
      </c>
      <c r="AB53" s="18">
        <f t="shared" si="14"/>
        <v>354.68926250932748</v>
      </c>
      <c r="AC53" s="18">
        <f t="shared" si="14"/>
        <v>325.70033790422769</v>
      </c>
      <c r="AD53" s="19">
        <f t="shared" si="14"/>
        <v>381.10921959263817</v>
      </c>
      <c r="AE53" s="15" t="s">
        <v>31</v>
      </c>
      <c r="AF53" s="18">
        <f>(Z53/$AN53)*100</f>
        <v>67.213070280843993</v>
      </c>
      <c r="AG53" s="18"/>
      <c r="AH53" s="18">
        <f t="shared" si="15"/>
        <v>58.319699266611217</v>
      </c>
      <c r="AI53" s="18">
        <f t="shared" si="15"/>
        <v>99.547926609409899</v>
      </c>
      <c r="AJ53" s="18">
        <f t="shared" si="15"/>
        <v>91.411826523779865</v>
      </c>
      <c r="AK53" s="19">
        <f t="shared" si="15"/>
        <v>106.96301419944938</v>
      </c>
      <c r="AL53" s="23"/>
      <c r="AM53" s="3" t="s">
        <v>32</v>
      </c>
      <c r="AN53" s="5">
        <v>356.3</v>
      </c>
    </row>
    <row r="54" spans="1:40" ht="14.25" hidden="1" thickTop="1" thickBot="1" x14ac:dyDescent="0.25">
      <c r="A54" s="15" t="s">
        <v>33</v>
      </c>
      <c r="B54" s="16">
        <f>100*[1]GRq2q!B54/([1]GRq2q!B$8/4)</f>
        <v>387.53521986429439</v>
      </c>
      <c r="C54" s="16"/>
      <c r="D54" s="16">
        <f>100*[1]GRq2q!C54/([1]GRq2q!C$8/4)</f>
        <v>500.84683687091444</v>
      </c>
      <c r="E54" s="16"/>
      <c r="F54" s="16">
        <f>100*[1]GRq2q!D54/([1]GRq2q!D$8/4)</f>
        <v>179.56215955335853</v>
      </c>
      <c r="G54" s="16"/>
      <c r="H54" s="16">
        <f>100*[1]GRq2q!E54/([1]GRq2q!E$8/4)</f>
        <v>244.16434988714019</v>
      </c>
      <c r="I54" s="16"/>
      <c r="J54" s="16">
        <f>100*([1]GRq2q!F54/([1]GRq2q!F$8/4))</f>
        <v>76.354296861885146</v>
      </c>
      <c r="K54" s="17"/>
      <c r="L54" s="15" t="s">
        <v>33</v>
      </c>
      <c r="M54" s="18">
        <f>100*([1]GRq2q!P54/[1]GRq2q!P$8)</f>
        <v>110.86127525274756</v>
      </c>
      <c r="N54" s="16">
        <f>100*([1]GRq2q!Q54/[1]GRq2q!Q$8)</f>
        <v>122.32019946985906</v>
      </c>
      <c r="O54" s="16">
        <f>100*([1]GRq2q!R54/[1]GRq2q!R$8)</f>
        <v>39.35635276841527</v>
      </c>
      <c r="P54" s="16">
        <f>100*([1]GRq2q!S54/[1]GRq2q!S$8)</f>
        <v>125.63302918866614</v>
      </c>
      <c r="Q54" s="17">
        <f>100*([1]GRq2q!T54/[1]GRq2q!T$8)</f>
        <v>55.508718801596594</v>
      </c>
      <c r="R54" s="15" t="s">
        <v>33</v>
      </c>
      <c r="S54" s="18">
        <f>100*[1]GRq2q!AD54/([1]GRq2q!AD$8/4)</f>
        <v>319.07204996983359</v>
      </c>
      <c r="T54" s="18"/>
      <c r="U54" s="18">
        <f>100*[1]GRq2q!AE54/([1]GRq2q!AE$8/4)</f>
        <v>300.30785100578834</v>
      </c>
      <c r="V54" s="18">
        <f>100*[1]GRq2q!AF54/([1]GRq2q!AF$8/4)</f>
        <v>173.38589681306584</v>
      </c>
      <c r="W54" s="18">
        <f>100*[1]GRq2q!AG54/([1]GRq2q!AG$8/4)</f>
        <v>507.74341821621533</v>
      </c>
      <c r="X54" s="17">
        <f>100*[1]GRq2q!AH54/([1]GRq2q!AH$8/4)</f>
        <v>183.3525246781123</v>
      </c>
      <c r="Y54" s="15" t="s">
        <v>33</v>
      </c>
      <c r="Z54" s="18">
        <f>(S54/M54)*100</f>
        <v>287.81199678823447</v>
      </c>
      <c r="AA54" s="18">
        <f t="shared" si="14"/>
        <v>245.5096151799419</v>
      </c>
      <c r="AB54" s="18">
        <f t="shared" si="14"/>
        <v>440.55377243242305</v>
      </c>
      <c r="AC54" s="18">
        <f t="shared" si="14"/>
        <v>404.14803455365609</v>
      </c>
      <c r="AD54" s="19">
        <f t="shared" si="14"/>
        <v>330.31301863309903</v>
      </c>
      <c r="AE54" s="15" t="s">
        <v>33</v>
      </c>
      <c r="AF54" s="18">
        <f>(Z54/$AN54)*100</f>
        <v>80.930179340391547</v>
      </c>
      <c r="AG54" s="18"/>
      <c r="AH54" s="18">
        <f t="shared" si="15"/>
        <v>69.035125040053401</v>
      </c>
      <c r="AI54" s="18">
        <f t="shared" si="15"/>
        <v>123.87981116115712</v>
      </c>
      <c r="AJ54" s="18">
        <f t="shared" si="15"/>
        <v>113.64284074843407</v>
      </c>
      <c r="AK54" s="19">
        <f t="shared" si="15"/>
        <v>92.881089512442443</v>
      </c>
      <c r="AL54" s="23"/>
      <c r="AM54" s="3" t="s">
        <v>34</v>
      </c>
      <c r="AN54" s="5">
        <v>355.63</v>
      </c>
    </row>
    <row r="55" spans="1:40" ht="14.25" hidden="1" thickTop="1" thickBot="1" x14ac:dyDescent="0.25">
      <c r="A55" s="22"/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22"/>
      <c r="M55" s="18"/>
      <c r="N55" s="16"/>
      <c r="O55" s="16"/>
      <c r="P55" s="16"/>
      <c r="Q55" s="17"/>
      <c r="R55" s="22"/>
      <c r="S55" s="18"/>
      <c r="T55" s="18"/>
      <c r="U55" s="18"/>
      <c r="V55" s="18"/>
      <c r="W55" s="18"/>
      <c r="X55" s="17"/>
      <c r="Y55" s="22"/>
      <c r="Z55" s="18"/>
      <c r="AA55" s="18"/>
      <c r="AB55" s="18"/>
      <c r="AC55" s="18"/>
      <c r="AD55" s="19"/>
      <c r="AE55" s="22"/>
      <c r="AF55" s="18"/>
      <c r="AG55" s="18"/>
      <c r="AH55" s="18"/>
      <c r="AI55" s="18"/>
      <c r="AJ55" s="18"/>
      <c r="AK55" s="19"/>
      <c r="AL55" s="23"/>
    </row>
    <row r="56" spans="1:40" ht="14.25" hidden="1" thickTop="1" thickBot="1" x14ac:dyDescent="0.25">
      <c r="A56" s="15" t="s">
        <v>43</v>
      </c>
      <c r="B56" s="16">
        <f>100*([1]GRq2q!B56/[1]GRq2q!B$8)</f>
        <v>411.64909333222062</v>
      </c>
      <c r="C56" s="16"/>
      <c r="D56" s="16">
        <f>100*([1]GRq2q!C56/[1]GRq2q!C$8)</f>
        <v>541.86821137438471</v>
      </c>
      <c r="E56" s="16"/>
      <c r="F56" s="16">
        <f>100*([1]GRq2q!D56/[1]GRq2q!D$8)</f>
        <v>175.50789029305926</v>
      </c>
      <c r="G56" s="16"/>
      <c r="H56" s="16">
        <f>100*([1]GRq2q!E56/[1]GRq2q!E$8)</f>
        <v>245.57909754730852</v>
      </c>
      <c r="I56" s="16"/>
      <c r="J56" s="16">
        <f>100*([1]GRq2q!F56/[1]GRq2q!F$8)</f>
        <v>62.812945740175373</v>
      </c>
      <c r="K56" s="17"/>
      <c r="L56" s="15" t="s">
        <v>43</v>
      </c>
      <c r="M56" s="18">
        <f>100*([1]GRq2q!P56/[1]GRq2q!P$8)</f>
        <v>115.9207307842198</v>
      </c>
      <c r="N56" s="16">
        <f>100*([1]GRq2q!Q56/[1]GRq2q!Q$8)</f>
        <v>128.25877529160016</v>
      </c>
      <c r="O56" s="16">
        <f>100*([1]GRq2q!R56/[1]GRq2q!R$8)</f>
        <v>37.624086591789322</v>
      </c>
      <c r="P56" s="16">
        <f>100*([1]GRq2q!S56/[1]GRq2q!S$8)</f>
        <v>132.77917766101768</v>
      </c>
      <c r="Q56" s="17">
        <f>100*([1]GRq2q!T56/[1]GRq2q!T$8)</f>
        <v>54.26889719352419</v>
      </c>
      <c r="R56" s="15" t="s">
        <v>43</v>
      </c>
      <c r="S56" s="18">
        <f>100*([1]GRq2q!AD56/[1]GRq2q!AD$8)</f>
        <v>309.94605623434643</v>
      </c>
      <c r="T56" s="18"/>
      <c r="U56" s="18">
        <f>100*([1]GRq2q!AE56/[1]GRq2q!AE$8)</f>
        <v>300.14088969154943</v>
      </c>
      <c r="V56" s="18">
        <f>100*([1]GRq2q!AF56/[1]GRq2q!AF$8)</f>
        <v>141.48574859175039</v>
      </c>
      <c r="W56" s="18">
        <f>100*([1]GRq2q!AG56/[1]GRq2q!AG$8)</f>
        <v>477.17192500045974</v>
      </c>
      <c r="X56" s="17">
        <f>100*([1]GRq2q!AH56/[1]GRq2q!AH$8)</f>
        <v>178.39742523565249</v>
      </c>
      <c r="Y56" s="15" t="s">
        <v>43</v>
      </c>
      <c r="Z56" s="18">
        <f>(S56/M56)*100</f>
        <v>267.37758995955119</v>
      </c>
      <c r="AA56" s="18">
        <f t="shared" ref="AA56:AD60" si="16">(U56/N56)*100</f>
        <v>234.01197228740892</v>
      </c>
      <c r="AB56" s="18">
        <f t="shared" si="16"/>
        <v>376.05098597297706</v>
      </c>
      <c r="AC56" s="18">
        <f t="shared" si="16"/>
        <v>359.37255630447504</v>
      </c>
      <c r="AD56" s="19">
        <f t="shared" si="16"/>
        <v>328.72867233598464</v>
      </c>
      <c r="AE56" s="15" t="s">
        <v>43</v>
      </c>
      <c r="AF56" s="18">
        <f>(Z56/$AN56)*100</f>
        <v>75.262509136843775</v>
      </c>
      <c r="AG56" s="18"/>
      <c r="AH56" s="18">
        <f t="shared" ref="AH56:AK60" si="17">(AA56/$AN56)*100</f>
        <v>65.870622160504681</v>
      </c>
      <c r="AI56" s="18">
        <f t="shared" si="17"/>
        <v>105.85232955384143</v>
      </c>
      <c r="AJ56" s="18">
        <f t="shared" si="17"/>
        <v>101.15761873120393</v>
      </c>
      <c r="AK56" s="19">
        <f t="shared" si="17"/>
        <v>92.531856199961908</v>
      </c>
      <c r="AL56" s="23"/>
      <c r="AM56" s="3" t="s">
        <v>43</v>
      </c>
      <c r="AN56" s="5">
        <f>AVERAGEA(AN57:AN60)</f>
        <v>355.26</v>
      </c>
    </row>
    <row r="57" spans="1:40" ht="14.25" hidden="1" thickTop="1" thickBot="1" x14ac:dyDescent="0.25">
      <c r="A57" s="15" t="s">
        <v>27</v>
      </c>
      <c r="B57" s="16">
        <f>100*[1]GRq2q!B57/([1]GRq2q!B$8/4)</f>
        <v>428.38659833884014</v>
      </c>
      <c r="C57" s="16"/>
      <c r="D57" s="16">
        <f>100*[1]GRq2q!C57/([1]GRq2q!C$8/4)</f>
        <v>578.07741911640937</v>
      </c>
      <c r="E57" s="16"/>
      <c r="F57" s="16">
        <f>100*[1]GRq2q!D57/([1]GRq2q!D$8/4)</f>
        <v>185.37997352288735</v>
      </c>
      <c r="G57" s="16"/>
      <c r="H57" s="16">
        <f>100*[1]GRq2q!E57/([1]GRq2q!E$8/4)</f>
        <v>224.5091197212254</v>
      </c>
      <c r="I57" s="16"/>
      <c r="J57" s="16">
        <f>100*([1]GRq2q!F57/([1]GRq2q!F$8/4))</f>
        <v>54.715489131226903</v>
      </c>
      <c r="K57" s="17"/>
      <c r="L57" s="15" t="s">
        <v>27</v>
      </c>
      <c r="M57" s="18">
        <f>100*([1]GRq2q!P57/[1]GRq2q!P$8)</f>
        <v>115.70915411802365</v>
      </c>
      <c r="N57" s="16">
        <f>100*([1]GRq2q!Q57/[1]GRq2q!Q$8)</f>
        <v>128.7664739819206</v>
      </c>
      <c r="O57" s="16">
        <f>100*([1]GRq2q!R57/[1]GRq2q!R$8)</f>
        <v>38.203211632300707</v>
      </c>
      <c r="P57" s="16">
        <f>100*([1]GRq2q!S57/[1]GRq2q!S$8)</f>
        <v>129.6407228197846</v>
      </c>
      <c r="Q57" s="17">
        <f>100*([1]GRq2q!T57/[1]GRq2q!T$8)</f>
        <v>54.187611294118597</v>
      </c>
      <c r="R57" s="15" t="s">
        <v>27</v>
      </c>
      <c r="S57" s="18">
        <f>100*[1]GRq2q!AD57/([1]GRq2q!AD$8/4)</f>
        <v>288.64942738315415</v>
      </c>
      <c r="T57" s="18"/>
      <c r="U57" s="18">
        <f>100*[1]GRq2q!AE57/([1]GRq2q!AE$8/4)</f>
        <v>277.66463903995191</v>
      </c>
      <c r="V57" s="18">
        <f>100*[1]GRq2q!AF57/([1]GRq2q!AF$8/4)</f>
        <v>168.40972157453083</v>
      </c>
      <c r="W57" s="18">
        <f>100*[1]GRq2q!AG57/([1]GRq2q!AG$8/4)</f>
        <v>425.08278973061556</v>
      </c>
      <c r="X57" s="17">
        <f>100*[1]GRq2q!AH57/([1]GRq2q!AH$8/4)</f>
        <v>163.45877575053711</v>
      </c>
      <c r="Y57" s="15" t="s">
        <v>27</v>
      </c>
      <c r="Z57" s="18">
        <f>(S57/M57)*100</f>
        <v>249.46118531705017</v>
      </c>
      <c r="AA57" s="18">
        <f t="shared" si="16"/>
        <v>215.63426445841586</v>
      </c>
      <c r="AB57" s="18">
        <f t="shared" si="16"/>
        <v>440.82608340745077</v>
      </c>
      <c r="AC57" s="18">
        <f t="shared" si="16"/>
        <v>327.89294944114829</v>
      </c>
      <c r="AD57" s="19">
        <f t="shared" si="16"/>
        <v>301.65340720283524</v>
      </c>
      <c r="AE57" s="15" t="s">
        <v>27</v>
      </c>
      <c r="AF57" s="18">
        <f>(Z57/$AN57)*100</f>
        <v>69.032068328043323</v>
      </c>
      <c r="AG57" s="18"/>
      <c r="AH57" s="18">
        <f t="shared" si="17"/>
        <v>59.67132425448041</v>
      </c>
      <c r="AI57" s="18">
        <f t="shared" si="17"/>
        <v>121.98745978012862</v>
      </c>
      <c r="AJ57" s="18">
        <f t="shared" si="17"/>
        <v>90.736073675498318</v>
      </c>
      <c r="AK57" s="19">
        <f t="shared" si="17"/>
        <v>83.474944572829855</v>
      </c>
      <c r="AL57" s="23"/>
      <c r="AM57" s="3" t="s">
        <v>28</v>
      </c>
      <c r="AN57" s="5">
        <v>361.37</v>
      </c>
    </row>
    <row r="58" spans="1:40" ht="14.25" hidden="1" thickTop="1" thickBot="1" x14ac:dyDescent="0.25">
      <c r="A58" s="15" t="s">
        <v>29</v>
      </c>
      <c r="B58" s="16">
        <f>100*[1]GRq2q!B58/([1]GRq2q!B$8/4)</f>
        <v>420.85376680619436</v>
      </c>
      <c r="C58" s="16"/>
      <c r="D58" s="16">
        <f>100*[1]GRq2q!C58/([1]GRq2q!C$8/4)</f>
        <v>548.4775512679355</v>
      </c>
      <c r="E58" s="16"/>
      <c r="F58" s="16">
        <f>100*[1]GRq2q!D58/([1]GRq2q!D$8/4)</f>
        <v>186.35997338291776</v>
      </c>
      <c r="G58" s="16"/>
      <c r="H58" s="16">
        <f>100*[1]GRq2q!E58/([1]GRq2q!E$8/4)</f>
        <v>259.4889825685305</v>
      </c>
      <c r="I58" s="16"/>
      <c r="J58" s="16">
        <f>100*([1]GRq2q!F58/([1]GRq2q!F$8/4))</f>
        <v>71.844077011671288</v>
      </c>
      <c r="K58" s="17"/>
      <c r="L58" s="15" t="s">
        <v>29</v>
      </c>
      <c r="M58" s="18">
        <f>100*([1]GRq2q!P58/[1]GRq2q!P$8)</f>
        <v>115.7354978728699</v>
      </c>
      <c r="N58" s="16">
        <f>100*([1]GRq2q!Q58/[1]GRq2q!Q$8)</f>
        <v>128.04649369717276</v>
      </c>
      <c r="O58" s="16">
        <f>100*([1]GRq2q!R58/[1]GRq2q!R$8)</f>
        <v>36.893101495172061</v>
      </c>
      <c r="P58" s="16">
        <f>100*([1]GRq2q!S58/[1]GRq2q!S$8)</f>
        <v>133.08074199982212</v>
      </c>
      <c r="Q58" s="17">
        <f>100*([1]GRq2q!T58/[1]GRq2q!T$8)</f>
        <v>52.517684908047777</v>
      </c>
      <c r="R58" s="15" t="s">
        <v>29</v>
      </c>
      <c r="S58" s="18">
        <f>100*[1]GRq2q!AD58/([1]GRq2q!AD$8/4)</f>
        <v>325.90460921561993</v>
      </c>
      <c r="T58" s="18"/>
      <c r="U58" s="18">
        <f>100*[1]GRq2q!AE58/([1]GRq2q!AE$8/4)</f>
        <v>318.20531636718539</v>
      </c>
      <c r="V58" s="18">
        <f>100*[1]GRq2q!AF58/([1]GRq2q!AF$8/4)</f>
        <v>127.27978957310306</v>
      </c>
      <c r="W58" s="18">
        <f>100*[1]GRq2q!AG58/([1]GRq2q!AG$8/4)</f>
        <v>506.53332427366303</v>
      </c>
      <c r="X58" s="17">
        <f>100*[1]GRq2q!AH58/([1]GRq2q!AH$8/4)</f>
        <v>188.0285917311482</v>
      </c>
      <c r="Y58" s="15" t="s">
        <v>29</v>
      </c>
      <c r="Z58" s="18">
        <f>(S58/M58)*100</f>
        <v>281.59433812918064</v>
      </c>
      <c r="AA58" s="18">
        <f t="shared" si="16"/>
        <v>248.5076374834083</v>
      </c>
      <c r="AB58" s="18">
        <f t="shared" si="16"/>
        <v>344.99617656097377</v>
      </c>
      <c r="AC58" s="18">
        <f t="shared" si="16"/>
        <v>380.62105505418663</v>
      </c>
      <c r="AD58" s="19">
        <f t="shared" si="16"/>
        <v>358.02909450476335</v>
      </c>
      <c r="AE58" s="15" t="s">
        <v>29</v>
      </c>
      <c r="AF58" s="18">
        <f>(Z58/$AN58)*100</f>
        <v>79.57564589515377</v>
      </c>
      <c r="AG58" s="18"/>
      <c r="AH58" s="18">
        <f t="shared" si="17"/>
        <v>70.225686688164672</v>
      </c>
      <c r="AI58" s="18">
        <f t="shared" si="17"/>
        <v>97.49234932629885</v>
      </c>
      <c r="AJ58" s="18">
        <f t="shared" si="17"/>
        <v>107.55957132681115</v>
      </c>
      <c r="AK58" s="19">
        <f t="shared" si="17"/>
        <v>101.17531706693512</v>
      </c>
      <c r="AL58" s="23"/>
      <c r="AM58" s="3" t="s">
        <v>30</v>
      </c>
      <c r="AN58" s="5">
        <v>353.87</v>
      </c>
    </row>
    <row r="59" spans="1:40" ht="14.25" hidden="1" thickTop="1" thickBot="1" x14ac:dyDescent="0.25">
      <c r="A59" s="15" t="s">
        <v>31</v>
      </c>
      <c r="B59" s="16">
        <f>100*[1]GRq2q!B59/([1]GRq2q!B$8/4)</f>
        <v>435.89766104210582</v>
      </c>
      <c r="C59" s="16"/>
      <c r="D59" s="16">
        <f>100*[1]GRq2q!C59/([1]GRq2q!C$8/4)</f>
        <v>592.10345569578703</v>
      </c>
      <c r="E59" s="16"/>
      <c r="F59" s="16">
        <f>100*[1]GRq2q!D59/([1]GRq2q!D$8/4)</f>
        <v>157.90280544734622</v>
      </c>
      <c r="G59" s="16"/>
      <c r="H59" s="16">
        <f>100*[1]GRq2q!E59/([1]GRq2q!E$8/4)</f>
        <v>234.28222280182342</v>
      </c>
      <c r="I59" s="16"/>
      <c r="J59" s="16">
        <f>100*([1]GRq2q!F59/([1]GRq2q!F$8/4))</f>
        <v>53.923290441880013</v>
      </c>
      <c r="K59" s="17"/>
      <c r="L59" s="15" t="s">
        <v>31</v>
      </c>
      <c r="M59" s="18">
        <f>100*([1]GRq2q!P59/[1]GRq2q!P$8)</f>
        <v>116.71255104271599</v>
      </c>
      <c r="N59" s="16">
        <f>100*([1]GRq2q!Q59/[1]GRq2q!Q$8)</f>
        <v>128.19118623505057</v>
      </c>
      <c r="O59" s="16">
        <f>100*([1]GRq2q!R59/[1]GRq2q!R$8)</f>
        <v>40.33338320959686</v>
      </c>
      <c r="P59" s="16">
        <f>100*([1]GRq2q!S59/[1]GRq2q!S$8)</f>
        <v>134.97847338073956</v>
      </c>
      <c r="Q59" s="17">
        <f>100*([1]GRq2q!T59/[1]GRq2q!T$8)</f>
        <v>54.41409851007738</v>
      </c>
      <c r="R59" s="15" t="s">
        <v>31</v>
      </c>
      <c r="S59" s="18">
        <f>100*[1]GRq2q!AD59/([1]GRq2q!AD$8/4)</f>
        <v>281.71784140180506</v>
      </c>
      <c r="T59" s="18"/>
      <c r="U59" s="18">
        <f>100*[1]GRq2q!AE59/([1]GRq2q!AE$8/4)</f>
        <v>270.32178036025135</v>
      </c>
      <c r="V59" s="18">
        <f>100*[1]GRq2q!AF59/([1]GRq2q!AF$8/4)</f>
        <v>133.01119849757987</v>
      </c>
      <c r="W59" s="18">
        <f>100*[1]GRq2q!AG59/([1]GRq2q!AG$8/4)</f>
        <v>441.07402277777766</v>
      </c>
      <c r="X59" s="17">
        <f>100*[1]GRq2q!AH59/([1]GRq2q!AH$8/4)</f>
        <v>174.66539971681556</v>
      </c>
      <c r="Y59" s="15" t="s">
        <v>31</v>
      </c>
      <c r="Z59" s="18">
        <f>(S59/M59)*100</f>
        <v>241.37750300625189</v>
      </c>
      <c r="AA59" s="18">
        <f t="shared" si="16"/>
        <v>210.87392066455411</v>
      </c>
      <c r="AB59" s="18">
        <f t="shared" si="16"/>
        <v>329.77942317998111</v>
      </c>
      <c r="AC59" s="18">
        <f t="shared" si="16"/>
        <v>326.77360450923254</v>
      </c>
      <c r="AD59" s="19">
        <f t="shared" si="16"/>
        <v>320.99291268138512</v>
      </c>
      <c r="AE59" s="15" t="s">
        <v>31</v>
      </c>
      <c r="AF59" s="18">
        <f>(Z59/$AN59)*100</f>
        <v>68.684376122201257</v>
      </c>
      <c r="AG59" s="18"/>
      <c r="AH59" s="18">
        <f t="shared" si="17"/>
        <v>60.004530251985912</v>
      </c>
      <c r="AI59" s="18">
        <f t="shared" si="17"/>
        <v>93.839291802060458</v>
      </c>
      <c r="AJ59" s="18">
        <f t="shared" si="17"/>
        <v>92.9839810230295</v>
      </c>
      <c r="AK59" s="19">
        <f t="shared" si="17"/>
        <v>91.33907540090064</v>
      </c>
      <c r="AL59" s="23"/>
      <c r="AM59" s="3" t="s">
        <v>32</v>
      </c>
      <c r="AN59" s="5">
        <v>351.43</v>
      </c>
    </row>
    <row r="60" spans="1:40" ht="14.25" hidden="1" thickTop="1" thickBot="1" x14ac:dyDescent="0.25">
      <c r="A60" s="15" t="s">
        <v>33</v>
      </c>
      <c r="B60" s="16">
        <f>100*[1]GRq2q!B60/([1]GRq2q!B$8/4)</f>
        <v>361.45834714174208</v>
      </c>
      <c r="C60" s="16"/>
      <c r="D60" s="16">
        <f>100*[1]GRq2q!C60/([1]GRq2q!C$8/4)</f>
        <v>448.81441941740661</v>
      </c>
      <c r="E60" s="16"/>
      <c r="F60" s="16">
        <f>100*[1]GRq2q!D60/([1]GRq2q!D$8/4)</f>
        <v>172.38880881908577</v>
      </c>
      <c r="G60" s="16"/>
      <c r="H60" s="16">
        <f>100*[1]GRq2q!E60/([1]GRq2q!E$8/4)</f>
        <v>264.03606509765501</v>
      </c>
      <c r="I60" s="16"/>
      <c r="J60" s="16">
        <f>100*([1]GRq2q!F60/([1]GRq2q!F$8/4))</f>
        <v>70.768926375923314</v>
      </c>
      <c r="K60" s="17"/>
      <c r="L60" s="15" t="s">
        <v>33</v>
      </c>
      <c r="M60" s="18">
        <f>100*([1]GRq2q!P60/[1]GRq2q!P$8)</f>
        <v>115.52572010326966</v>
      </c>
      <c r="N60" s="16">
        <f>100*([1]GRq2q!Q60/[1]GRq2q!Q$8)</f>
        <v>128.03094725225677</v>
      </c>
      <c r="O60" s="16">
        <f>100*([1]GRq2q!R60/[1]GRq2q!R$8)</f>
        <v>35.0666500300877</v>
      </c>
      <c r="P60" s="16">
        <f>100*([1]GRq2q!S60/[1]GRq2q!S$8)</f>
        <v>133.41677244372443</v>
      </c>
      <c r="Q60" s="17">
        <f>100*([1]GRq2q!T60/[1]GRq2q!T$8)</f>
        <v>55.956194061852983</v>
      </c>
      <c r="R60" s="15" t="s">
        <v>33</v>
      </c>
      <c r="S60" s="18">
        <f>100*[1]GRq2q!AD60/([1]GRq2q!AD$8/4)</f>
        <v>343.51234693680652</v>
      </c>
      <c r="T60" s="18"/>
      <c r="U60" s="18">
        <f>100*[1]GRq2q!AE60/([1]GRq2q!AE$8/4)</f>
        <v>334.37182299880925</v>
      </c>
      <c r="V60" s="18">
        <f>100*[1]GRq2q!AF60/([1]GRq2q!AF$8/4)</f>
        <v>137.24228472178788</v>
      </c>
      <c r="W60" s="18">
        <f>100*[1]GRq2q!AG60/([1]GRq2q!AG$8/4)</f>
        <v>535.99756321978316</v>
      </c>
      <c r="X60" s="17">
        <f>100*[1]GRq2q!AH60/([1]GRq2q!AH$8/4)</f>
        <v>187.4369337441091</v>
      </c>
      <c r="Y60" s="15" t="s">
        <v>33</v>
      </c>
      <c r="Z60" s="18">
        <f>(S60/M60)*100</f>
        <v>297.34707269492645</v>
      </c>
      <c r="AA60" s="18">
        <f t="shared" si="16"/>
        <v>261.16484348116495</v>
      </c>
      <c r="AB60" s="18">
        <f t="shared" si="16"/>
        <v>391.37552233826727</v>
      </c>
      <c r="AC60" s="18">
        <f t="shared" si="16"/>
        <v>401.74676197167673</v>
      </c>
      <c r="AD60" s="19">
        <f t="shared" si="16"/>
        <v>334.97084082759392</v>
      </c>
      <c r="AE60" s="15" t="s">
        <v>33</v>
      </c>
      <c r="AF60" s="18">
        <f>(Z60/$AN60)*100</f>
        <v>83.908647090590748</v>
      </c>
      <c r="AG60" s="18"/>
      <c r="AH60" s="18">
        <f t="shared" si="17"/>
        <v>73.698350165410432</v>
      </c>
      <c r="AI60" s="18">
        <f t="shared" si="17"/>
        <v>110.44262277796292</v>
      </c>
      <c r="AJ60" s="18">
        <f t="shared" si="17"/>
        <v>113.36929253934495</v>
      </c>
      <c r="AK60" s="19">
        <f t="shared" si="17"/>
        <v>94.525733224481172</v>
      </c>
      <c r="AL60" s="23"/>
      <c r="AM60" s="3" t="s">
        <v>34</v>
      </c>
      <c r="AN60" s="5">
        <v>354.37</v>
      </c>
    </row>
    <row r="61" spans="1:40" ht="14.25" hidden="1" thickTop="1" thickBot="1" x14ac:dyDescent="0.25">
      <c r="A61" s="22"/>
      <c r="B61" s="16"/>
      <c r="C61" s="16"/>
      <c r="D61" s="16"/>
      <c r="E61" s="16"/>
      <c r="F61" s="16"/>
      <c r="G61" s="16"/>
      <c r="H61" s="16"/>
      <c r="I61" s="16"/>
      <c r="J61" s="16"/>
      <c r="K61" s="17"/>
      <c r="L61" s="22"/>
      <c r="M61" s="18"/>
      <c r="N61" s="16"/>
      <c r="O61" s="16"/>
      <c r="P61" s="16"/>
      <c r="Q61" s="17"/>
      <c r="R61" s="22"/>
      <c r="S61" s="18"/>
      <c r="T61" s="18"/>
      <c r="U61" s="18"/>
      <c r="V61" s="18"/>
      <c r="W61" s="18"/>
      <c r="X61" s="17"/>
      <c r="Y61" s="22"/>
      <c r="Z61" s="18"/>
      <c r="AA61" s="18"/>
      <c r="AB61" s="18"/>
      <c r="AC61" s="18"/>
      <c r="AD61" s="19"/>
      <c r="AE61" s="22"/>
      <c r="AF61" s="18"/>
      <c r="AG61" s="18"/>
      <c r="AH61" s="18"/>
      <c r="AI61" s="18"/>
      <c r="AJ61" s="18"/>
      <c r="AK61" s="19"/>
      <c r="AL61" s="23"/>
    </row>
    <row r="62" spans="1:40" ht="14.25" hidden="1" thickTop="1" thickBot="1" x14ac:dyDescent="0.25">
      <c r="A62" s="15" t="s">
        <v>44</v>
      </c>
      <c r="B62" s="16">
        <f>100*([1]GRq2q!B62/[1]GRq2q!B$8)</f>
        <v>462.06337147618638</v>
      </c>
      <c r="C62" s="16"/>
      <c r="D62" s="16">
        <f>100*([1]GRq2q!C62/[1]GRq2q!C$8)</f>
        <v>600.48687639692446</v>
      </c>
      <c r="E62" s="16"/>
      <c r="F62" s="16">
        <f>100*([1]GRq2q!D62/[1]GRq2q!D$8)</f>
        <v>173.92574460178088</v>
      </c>
      <c r="G62" s="16"/>
      <c r="H62" s="16">
        <f>100*([1]GRq2q!E62/[1]GRq2q!E$8)</f>
        <v>302.46164907660409</v>
      </c>
      <c r="I62" s="16"/>
      <c r="J62" s="16">
        <f>100*([1]GRq2q!F62/[1]GRq2q!F$8)</f>
        <v>86.698009926629112</v>
      </c>
      <c r="K62" s="17"/>
      <c r="L62" s="15" t="s">
        <v>44</v>
      </c>
      <c r="M62" s="18">
        <f>100*([1]GRq2q!P62/[1]GRq2q!P$8)</f>
        <v>115.7044241856628</v>
      </c>
      <c r="N62" s="16">
        <f>100*([1]GRq2q!Q62/[1]GRq2q!Q$8)</f>
        <v>126.15337732812306</v>
      </c>
      <c r="O62" s="16">
        <f>100*([1]GRq2q!R62/[1]GRq2q!R$8)</f>
        <v>34.235561938043276</v>
      </c>
      <c r="P62" s="16">
        <f>100*([1]GRq2q!S62/[1]GRq2q!S$8)</f>
        <v>141.04978938133928</v>
      </c>
      <c r="Q62" s="17">
        <f>100*([1]GRq2q!T62/[1]GRq2q!T$8)</f>
        <v>57.558286642489875</v>
      </c>
      <c r="R62" s="15" t="s">
        <v>44</v>
      </c>
      <c r="S62" s="18">
        <f>100*([1]GRq2q!AD62/[1]GRq2q!AD$8)</f>
        <v>389.97255690360839</v>
      </c>
      <c r="T62" s="18"/>
      <c r="U62" s="18">
        <f>100*([1]GRq2q!AE62/[1]GRq2q!AE$8)</f>
        <v>356.81341080163139</v>
      </c>
      <c r="V62" s="18">
        <f>100*([1]GRq2q!AF62/[1]GRq2q!AF$8)</f>
        <v>133.26767917392311</v>
      </c>
      <c r="W62" s="18">
        <f>100*([1]GRq2q!AG62/[1]GRq2q!AG$8)</f>
        <v>722.82976758041389</v>
      </c>
      <c r="X62" s="17">
        <f>100*([1]GRq2q!AH62/[1]GRq2q!AH$8)</f>
        <v>195.19991677010145</v>
      </c>
      <c r="Y62" s="15" t="s">
        <v>44</v>
      </c>
      <c r="Z62" s="18">
        <f>(S62/M62)*100</f>
        <v>337.0420445443354</v>
      </c>
      <c r="AA62" s="18">
        <f t="shared" ref="AA62:AD66" si="18">(U62/N62)*100</f>
        <v>282.84094992840738</v>
      </c>
      <c r="AB62" s="18">
        <f t="shared" si="18"/>
        <v>389.26680804918601</v>
      </c>
      <c r="AC62" s="18">
        <f t="shared" si="18"/>
        <v>512.46426581055459</v>
      </c>
      <c r="AD62" s="19">
        <f t="shared" si="18"/>
        <v>339.13434217133852</v>
      </c>
      <c r="AE62" s="15" t="s">
        <v>44</v>
      </c>
      <c r="AF62" s="18">
        <f>(Z62/$AN62)*100</f>
        <v>91.405570310275166</v>
      </c>
      <c r="AG62" s="18"/>
      <c r="AH62" s="18">
        <f t="shared" ref="AH62:AK66" si="19">(AA62/$AN62)*100</f>
        <v>76.70627078665629</v>
      </c>
      <c r="AI62" s="18">
        <f t="shared" si="19"/>
        <v>105.56889019795814</v>
      </c>
      <c r="AJ62" s="18">
        <f t="shared" si="19"/>
        <v>138.97995587873447</v>
      </c>
      <c r="AK62" s="19">
        <f t="shared" si="19"/>
        <v>91.972999985447032</v>
      </c>
      <c r="AL62" s="23"/>
      <c r="AM62" s="3" t="s">
        <v>44</v>
      </c>
      <c r="AN62" s="5">
        <f>AVERAGEA(AN63:AN66)</f>
        <v>368.73250000000002</v>
      </c>
    </row>
    <row r="63" spans="1:40" ht="14.25" hidden="1" thickTop="1" thickBot="1" x14ac:dyDescent="0.25">
      <c r="A63" s="15" t="s">
        <v>27</v>
      </c>
      <c r="B63" s="16">
        <f>100*[1]GRq2q!B63/([1]GRq2q!B$8/4)</f>
        <v>398.37445563441133</v>
      </c>
      <c r="C63" s="16"/>
      <c r="D63" s="16">
        <f>100*[1]GRq2q!C63/([1]GRq2q!C$8/4)</f>
        <v>515.28383493312447</v>
      </c>
      <c r="E63" s="16"/>
      <c r="F63" s="16">
        <f>100*[1]GRq2q!D63/([1]GRq2q!D$8/4)</f>
        <v>147.87512020501174</v>
      </c>
      <c r="G63" s="16"/>
      <c r="H63" s="16">
        <f>100*[1]GRq2q!E63/([1]GRq2q!E$8/4)</f>
        <v>266.83748774834112</v>
      </c>
      <c r="I63" s="16"/>
      <c r="J63" s="16">
        <f>100*([1]GRq2q!F63/([1]GRq2q!F$8/4))</f>
        <v>79.034736976631166</v>
      </c>
      <c r="K63" s="17"/>
      <c r="L63" s="15" t="s">
        <v>27</v>
      </c>
      <c r="M63" s="18">
        <f>100*([1]GRq2q!P63/[1]GRq2q!P$8)</f>
        <v>113.14184856724235</v>
      </c>
      <c r="N63" s="16">
        <f>100*([1]GRq2q!Q63/[1]GRq2q!Q$8)</f>
        <v>124.17721573996386</v>
      </c>
      <c r="O63" s="16">
        <f>100*([1]GRq2q!R63/[1]GRq2q!R$8)</f>
        <v>34.824690144880101</v>
      </c>
      <c r="P63" s="16">
        <f>100*([1]GRq2q!S63/[1]GRq2q!S$8)</f>
        <v>134.27063978736425</v>
      </c>
      <c r="Q63" s="17">
        <f>100*([1]GRq2q!T63/[1]GRq2q!T$8)</f>
        <v>55.307102210735479</v>
      </c>
      <c r="R63" s="15" t="s">
        <v>27</v>
      </c>
      <c r="S63" s="18">
        <f>100*[1]GRq2q!AD63/([1]GRq2q!AD$8/4)</f>
        <v>334.809835222272</v>
      </c>
      <c r="T63" s="18"/>
      <c r="U63" s="18">
        <f>100*[1]GRq2q!AE63/([1]GRq2q!AE$8/4)</f>
        <v>325.17659786634198</v>
      </c>
      <c r="V63" s="18">
        <f>100*[1]GRq2q!AF63/([1]GRq2q!AF$8/4)</f>
        <v>116.78769460685265</v>
      </c>
      <c r="W63" s="18">
        <f>100*[1]GRq2q!AG63/([1]GRq2q!AG$8/4)</f>
        <v>538.14155347266228</v>
      </c>
      <c r="X63" s="17">
        <f>100*[1]GRq2q!AH63/([1]GRq2q!AH$8/4)</f>
        <v>173.28544524642888</v>
      </c>
      <c r="Y63" s="15" t="s">
        <v>27</v>
      </c>
      <c r="Z63" s="18">
        <f>(S63/M63)*100</f>
        <v>295.92042154348235</v>
      </c>
      <c r="AA63" s="18">
        <f t="shared" si="18"/>
        <v>261.86494513396525</v>
      </c>
      <c r="AB63" s="18">
        <f t="shared" si="18"/>
        <v>335.35889083573858</v>
      </c>
      <c r="AC63" s="18">
        <f t="shared" si="18"/>
        <v>400.78870133104482</v>
      </c>
      <c r="AD63" s="19">
        <f t="shared" si="18"/>
        <v>313.31499630221634</v>
      </c>
      <c r="AE63" s="15" t="s">
        <v>27</v>
      </c>
      <c r="AF63" s="18">
        <f>(Z63/$AN63)*100</f>
        <v>82.376310871442342</v>
      </c>
      <c r="AG63" s="18"/>
      <c r="AH63" s="18">
        <f t="shared" si="19"/>
        <v>72.896179365299446</v>
      </c>
      <c r="AI63" s="18">
        <f t="shared" si="19"/>
        <v>93.354923262460972</v>
      </c>
      <c r="AJ63" s="18">
        <f t="shared" si="19"/>
        <v>111.56882814103632</v>
      </c>
      <c r="AK63" s="19">
        <f t="shared" si="19"/>
        <v>87.218494085186734</v>
      </c>
      <c r="AL63" s="23"/>
      <c r="AM63" s="3" t="s">
        <v>28</v>
      </c>
      <c r="AN63" s="5">
        <v>359.23</v>
      </c>
    </row>
    <row r="64" spans="1:40" ht="14.25" hidden="1" thickTop="1" thickBot="1" x14ac:dyDescent="0.25">
      <c r="A64" s="15" t="s">
        <v>29</v>
      </c>
      <c r="B64" s="16">
        <f>100*[1]GRq2q!B64/([1]GRq2q!B$8/4)</f>
        <v>433.87489324915435</v>
      </c>
      <c r="C64" s="16"/>
      <c r="D64" s="16">
        <f>100*[1]GRq2q!C64/([1]GRq2q!C$8/4)</f>
        <v>561.26776436255648</v>
      </c>
      <c r="E64" s="16"/>
      <c r="F64" s="16">
        <f>100*[1]GRq2q!D64/([1]GRq2q!D$8/4)</f>
        <v>177.0804564455016</v>
      </c>
      <c r="G64" s="16"/>
      <c r="H64" s="16">
        <f>100*[1]GRq2q!E64/([1]GRq2q!E$8/4)</f>
        <v>283.16794199853956</v>
      </c>
      <c r="I64" s="16"/>
      <c r="J64" s="16">
        <f>100*([1]GRq2q!F64/([1]GRq2q!F$8/4))</f>
        <v>84.472326880623385</v>
      </c>
      <c r="K64" s="17"/>
      <c r="L64" s="15" t="s">
        <v>29</v>
      </c>
      <c r="M64" s="18">
        <f>100*([1]GRq2q!P64/[1]GRq2q!P$8)</f>
        <v>115.60029150575934</v>
      </c>
      <c r="N64" s="16">
        <f>100*([1]GRq2q!Q64/[1]GRq2q!Q$8)</f>
        <v>125.86602587402736</v>
      </c>
      <c r="O64" s="16">
        <f>100*([1]GRq2q!R64/[1]GRq2q!R$8)</f>
        <v>34.493855588503735</v>
      </c>
      <c r="P64" s="16">
        <f>100*([1]GRq2q!S64/[1]GRq2q!S$8)</f>
        <v>141.27956718426466</v>
      </c>
      <c r="Q64" s="17">
        <f>100*([1]GRq2q!T64/[1]GRq2q!T$8)</f>
        <v>57.50279416850168</v>
      </c>
      <c r="R64" s="15" t="s">
        <v>29</v>
      </c>
      <c r="S64" s="18">
        <f>100*[1]GRq2q!AD64/([1]GRq2q!AD$8/4)</f>
        <v>379.18160602553132</v>
      </c>
      <c r="T64" s="18"/>
      <c r="U64" s="18">
        <f>100*[1]GRq2q!AE64/([1]GRq2q!AE$8/4)</f>
        <v>351.35331399458255</v>
      </c>
      <c r="V64" s="18">
        <f>100*[1]GRq2q!AF64/([1]GRq2q!AF$8/4)</f>
        <v>129.07376007949355</v>
      </c>
      <c r="W64" s="18">
        <f>100*[1]GRq2q!AG64/([1]GRq2q!AG$8/4)</f>
        <v>684.30079939583732</v>
      </c>
      <c r="X64" s="17">
        <f>100*[1]GRq2q!AH64/([1]GRq2q!AH$8/4)</f>
        <v>187.07896668804457</v>
      </c>
      <c r="Y64" s="15" t="s">
        <v>29</v>
      </c>
      <c r="Z64" s="18">
        <f>(S64/M64)*100</f>
        <v>328.01094278091853</v>
      </c>
      <c r="AA64" s="18">
        <f t="shared" si="18"/>
        <v>279.14865155608669</v>
      </c>
      <c r="AB64" s="18">
        <f t="shared" si="18"/>
        <v>374.19348425205283</v>
      </c>
      <c r="AC64" s="18">
        <f t="shared" si="18"/>
        <v>484.35935431719878</v>
      </c>
      <c r="AD64" s="19">
        <f t="shared" si="18"/>
        <v>325.33891507922738</v>
      </c>
      <c r="AE64" s="15" t="s">
        <v>29</v>
      </c>
      <c r="AF64" s="18">
        <f>(Z64/$AN64)*100</f>
        <v>90.261679356334213</v>
      </c>
      <c r="AG64" s="18"/>
      <c r="AH64" s="18">
        <f t="shared" si="19"/>
        <v>76.815809454068997</v>
      </c>
      <c r="AI64" s="18">
        <f t="shared" si="19"/>
        <v>102.97013875950822</v>
      </c>
      <c r="AJ64" s="18">
        <f t="shared" si="19"/>
        <v>133.28545798491987</v>
      </c>
      <c r="AK64" s="19">
        <f t="shared" si="19"/>
        <v>89.52639380275933</v>
      </c>
      <c r="AL64" s="23"/>
      <c r="AM64" s="3" t="s">
        <v>30</v>
      </c>
      <c r="AN64" s="5">
        <v>363.4</v>
      </c>
    </row>
    <row r="65" spans="1:40" ht="14.25" hidden="1" thickTop="1" thickBot="1" x14ac:dyDescent="0.25">
      <c r="A65" s="15" t="s">
        <v>31</v>
      </c>
      <c r="B65" s="16">
        <f>100*[1]GRq2q!B65/([1]GRq2q!B$8/4)</f>
        <v>479.60559735970509</v>
      </c>
      <c r="C65" s="16"/>
      <c r="D65" s="16">
        <f>100*[1]GRq2q!C65/([1]GRq2q!C$8/4)</f>
        <v>622.89496488956524</v>
      </c>
      <c r="E65" s="16"/>
      <c r="F65" s="16">
        <f>100*[1]GRq2q!D65/([1]GRq2q!D$8/4)</f>
        <v>180.88768625907989</v>
      </c>
      <c r="G65" s="16"/>
      <c r="H65" s="16">
        <f>100*[1]GRq2q!E65/([1]GRq2q!E$8/4)</f>
        <v>314.59958356037748</v>
      </c>
      <c r="I65" s="16"/>
      <c r="J65" s="16">
        <f>100*([1]GRq2q!F65/([1]GRq2q!F$8/4))</f>
        <v>94.161302773830897</v>
      </c>
      <c r="K65" s="17"/>
      <c r="L65" s="15" t="s">
        <v>31</v>
      </c>
      <c r="M65" s="18">
        <f>100*([1]GRq2q!P65/[1]GRq2q!P$8)</f>
        <v>116.25190064848205</v>
      </c>
      <c r="N65" s="16">
        <f>100*([1]GRq2q!Q65/[1]GRq2q!Q$8)</f>
        <v>126.24362395164943</v>
      </c>
      <c r="O65" s="16">
        <f>100*([1]GRq2q!R65/[1]GRq2q!R$8)</f>
        <v>33.645306741026545</v>
      </c>
      <c r="P65" s="16">
        <f>100*([1]GRq2q!S65/[1]GRq2q!S$8)</f>
        <v>143.92149509061042</v>
      </c>
      <c r="Q65" s="17">
        <f>100*([1]GRq2q!T65/[1]GRq2q!T$8)</f>
        <v>58.785106478459262</v>
      </c>
      <c r="R65" s="15" t="s">
        <v>31</v>
      </c>
      <c r="S65" s="18">
        <f>100*[1]GRq2q!AD65/([1]GRq2q!AD$8/4)</f>
        <v>369.06822435098121</v>
      </c>
      <c r="T65" s="18"/>
      <c r="U65" s="18">
        <f>100*[1]GRq2q!AE65/([1]GRq2q!AE$8/4)</f>
        <v>327.81264195694553</v>
      </c>
      <c r="V65" s="18">
        <f>100*[1]GRq2q!AF65/([1]GRq2q!AF$8/4)</f>
        <v>135.50163333145233</v>
      </c>
      <c r="W65" s="18">
        <f>100*[1]GRq2q!AG65/([1]GRq2q!AG$8/4)</f>
        <v>719.40543040484363</v>
      </c>
      <c r="X65" s="17">
        <f>100*[1]GRq2q!AH65/([1]GRq2q!AH$8/4)</f>
        <v>187.92082203814078</v>
      </c>
      <c r="Y65" s="15" t="s">
        <v>31</v>
      </c>
      <c r="Z65" s="18">
        <f>(S65/M65)*100</f>
        <v>317.47285187788481</v>
      </c>
      <c r="AA65" s="18">
        <f t="shared" si="18"/>
        <v>259.66669182634985</v>
      </c>
      <c r="AB65" s="18">
        <f t="shared" si="18"/>
        <v>402.7356159194228</v>
      </c>
      <c r="AC65" s="18">
        <f t="shared" si="18"/>
        <v>499.85961440431026</v>
      </c>
      <c r="AD65" s="19">
        <f t="shared" si="18"/>
        <v>319.67420541630042</v>
      </c>
      <c r="AE65" s="15" t="s">
        <v>31</v>
      </c>
      <c r="AF65" s="18">
        <f>(Z65/$AN65)*100</f>
        <v>84.999424866903567</v>
      </c>
      <c r="AG65" s="18"/>
      <c r="AH65" s="18">
        <f t="shared" si="19"/>
        <v>69.522541318969161</v>
      </c>
      <c r="AI65" s="18">
        <f t="shared" si="19"/>
        <v>107.82747414174641</v>
      </c>
      <c r="AJ65" s="18">
        <f t="shared" si="19"/>
        <v>133.83122206273367</v>
      </c>
      <c r="AK65" s="19">
        <f t="shared" si="19"/>
        <v>85.588810017751115</v>
      </c>
      <c r="AL65" s="23"/>
      <c r="AM65" s="3" t="s">
        <v>32</v>
      </c>
      <c r="AN65" s="5">
        <v>373.5</v>
      </c>
    </row>
    <row r="66" spans="1:40" ht="14.25" hidden="1" thickTop="1" thickBot="1" x14ac:dyDescent="0.25">
      <c r="A66" s="15" t="s">
        <v>33</v>
      </c>
      <c r="B66" s="16">
        <f>100*[1]GRq2q!B66/([1]GRq2q!B$8/4)</f>
        <v>536.3985396614745</v>
      </c>
      <c r="C66" s="16"/>
      <c r="D66" s="16">
        <f>100*[1]GRq2q!C66/([1]GRq2q!C$8/4)</f>
        <v>702.50094140245164</v>
      </c>
      <c r="E66" s="16"/>
      <c r="F66" s="16">
        <f>100*[1]GRq2q!D66/([1]GRq2q!D$8/4)</f>
        <v>189.85971549753026</v>
      </c>
      <c r="G66" s="16"/>
      <c r="H66" s="16">
        <f>100*[1]GRq2q!E66/([1]GRq2q!E$8/4)</f>
        <v>345.24158299915825</v>
      </c>
      <c r="I66" s="16"/>
      <c r="J66" s="16">
        <f>100*([1]GRq2q!F66/([1]GRq2q!F$8/4))</f>
        <v>89.123673075430943</v>
      </c>
      <c r="K66" s="17"/>
      <c r="L66" s="15" t="s">
        <v>33</v>
      </c>
      <c r="M66" s="18">
        <f>100*([1]GRq2q!P66/[1]GRq2q!P$8)</f>
        <v>117.82365602116751</v>
      </c>
      <c r="N66" s="16">
        <f>100*([1]GRq2q!Q66/[1]GRq2q!Q$8)</f>
        <v>128.32664374685166</v>
      </c>
      <c r="O66" s="16">
        <f>100*([1]GRq2q!R66/[1]GRq2q!R$8)</f>
        <v>33.978395277762715</v>
      </c>
      <c r="P66" s="16">
        <f>100*([1]GRq2q!S66/[1]GRq2q!S$8)</f>
        <v>144.72745546311782</v>
      </c>
      <c r="Q66" s="17">
        <f>100*([1]GRq2q!T66/[1]GRq2q!T$8)</f>
        <v>58.638143712263116</v>
      </c>
      <c r="R66" s="15" t="s">
        <v>33</v>
      </c>
      <c r="S66" s="18">
        <f>100*[1]GRq2q!AD66/([1]GRq2q!AD$8/4)</f>
        <v>476.83056201564898</v>
      </c>
      <c r="T66" s="18"/>
      <c r="U66" s="18">
        <f>100*[1]GRq2q!AE66/([1]GRq2q!AE$8/4)</f>
        <v>422.9110893886554</v>
      </c>
      <c r="V66" s="18">
        <f>100*[1]GRq2q!AF66/([1]GRq2q!AF$8/4)</f>
        <v>151.70762867789398</v>
      </c>
      <c r="W66" s="18">
        <f>100*[1]GRq2q!AG66/([1]GRq2q!AG$8/4)</f>
        <v>949.47128704831266</v>
      </c>
      <c r="X66" s="17">
        <f>100*[1]GRq2q!AH66/([1]GRq2q!AH$8/4)</f>
        <v>232.51443310779158</v>
      </c>
      <c r="Y66" s="15" t="s">
        <v>33</v>
      </c>
      <c r="Z66" s="18">
        <f>(S66/M66)*100</f>
        <v>404.69849444324188</v>
      </c>
      <c r="AA66" s="18">
        <f t="shared" si="18"/>
        <v>329.55828738334867</v>
      </c>
      <c r="AB66" s="18">
        <f t="shared" si="18"/>
        <v>446.4826176684677</v>
      </c>
      <c r="AC66" s="18">
        <f t="shared" si="18"/>
        <v>656.04089010621408</v>
      </c>
      <c r="AD66" s="19">
        <f t="shared" si="18"/>
        <v>396.52420487377287</v>
      </c>
      <c r="AE66" s="15" t="s">
        <v>33</v>
      </c>
      <c r="AF66" s="18">
        <f>(Z66/$AN66)*100</f>
        <v>106.83698374953588</v>
      </c>
      <c r="AG66" s="18"/>
      <c r="AH66" s="18">
        <f t="shared" si="19"/>
        <v>87.000603849880846</v>
      </c>
      <c r="AI66" s="18">
        <f t="shared" si="19"/>
        <v>117.86763930001787</v>
      </c>
      <c r="AJ66" s="18">
        <f t="shared" si="19"/>
        <v>173.1892529319467</v>
      </c>
      <c r="AK66" s="19">
        <f t="shared" si="19"/>
        <v>104.67904035738459</v>
      </c>
      <c r="AL66" s="23"/>
      <c r="AM66" s="3" t="s">
        <v>34</v>
      </c>
      <c r="AN66" s="5">
        <v>378.8</v>
      </c>
    </row>
    <row r="67" spans="1:40" ht="14.25" hidden="1" thickTop="1" thickBot="1" x14ac:dyDescent="0.25">
      <c r="A67" s="22"/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2"/>
      <c r="M67" s="26"/>
      <c r="N67" s="24"/>
      <c r="O67" s="24"/>
      <c r="P67" s="24"/>
      <c r="Q67" s="25"/>
      <c r="R67" s="22"/>
      <c r="S67" s="26"/>
      <c r="T67" s="26"/>
      <c r="U67" s="26"/>
      <c r="V67" s="26"/>
      <c r="W67" s="26"/>
      <c r="X67" s="25"/>
      <c r="Y67" s="22"/>
      <c r="Z67" s="26"/>
      <c r="AA67" s="26"/>
      <c r="AB67" s="26"/>
      <c r="AC67" s="26"/>
      <c r="AD67" s="27"/>
      <c r="AE67" s="22"/>
      <c r="AF67" s="26"/>
      <c r="AG67" s="26"/>
      <c r="AH67" s="26"/>
      <c r="AI67" s="26"/>
      <c r="AJ67" s="26"/>
      <c r="AK67" s="27"/>
      <c r="AL67" s="21"/>
    </row>
    <row r="68" spans="1:40" ht="14.25" hidden="1" thickTop="1" thickBot="1" x14ac:dyDescent="0.25">
      <c r="A68" s="15" t="s">
        <v>45</v>
      </c>
      <c r="B68" s="16">
        <f>100*([1]GRq2q!B68/[1]GRq2q!B$8)</f>
        <v>611.71614036191704</v>
      </c>
      <c r="C68" s="16"/>
      <c r="D68" s="16">
        <f>100*([1]GRq2q!C68/[1]GRq2q!C$8)</f>
        <v>810.37313898020602</v>
      </c>
      <c r="E68" s="16"/>
      <c r="F68" s="16">
        <f>100*([1]GRq2q!D68/[1]GRq2q!D$8)</f>
        <v>227.46661553125566</v>
      </c>
      <c r="G68" s="16"/>
      <c r="H68" s="16">
        <f>100*([1]GRq2q!E68/[1]GRq2q!E$8)</f>
        <v>369.31494720596635</v>
      </c>
      <c r="I68" s="16"/>
      <c r="J68" s="16">
        <f>100*([1]GRq2q!F68/[1]GRq2q!F$8)</f>
        <v>113.25301745454195</v>
      </c>
      <c r="K68" s="17"/>
      <c r="L68" s="15" t="s">
        <v>45</v>
      </c>
      <c r="M68" s="18">
        <f>100*([1]GRq2q!P68/[1]GRq2q!P$8)</f>
        <v>119.01336858020994</v>
      </c>
      <c r="N68" s="16">
        <f>100*([1]GRq2q!Q68/[1]GRq2q!Q$8)</f>
        <v>129.29138099891776</v>
      </c>
      <c r="O68" s="16">
        <f>100*([1]GRq2q!R68/[1]GRq2q!R$8)</f>
        <v>34.053393554899614</v>
      </c>
      <c r="P68" s="16">
        <f>100*([1]GRq2q!S68/[1]GRq2q!S$8)</f>
        <v>147.46590280880966</v>
      </c>
      <c r="Q68" s="17">
        <f>100*([1]GRq2q!T68/[1]GRq2q!T$8)</f>
        <v>59.644405839191769</v>
      </c>
      <c r="R68" s="15" t="s">
        <v>45</v>
      </c>
      <c r="S68" s="18">
        <f>100*([1]GRq2q!AD68/[1]GRq2q!AD$8)</f>
        <v>476.97626676639067</v>
      </c>
      <c r="T68" s="18"/>
      <c r="U68" s="18">
        <f>100*([1]GRq2q!AE68/[1]GRq2q!AE$8)</f>
        <v>418.75293086946652</v>
      </c>
      <c r="V68" s="18">
        <f>100*([1]GRq2q!AF68/[1]GRq2q!AF$8)</f>
        <v>155.5214763697235</v>
      </c>
      <c r="W68" s="18">
        <f>100*([1]GRq2q!AG68/[1]GRq2q!AG$8)</f>
        <v>965.32530150702542</v>
      </c>
      <c r="X68" s="17">
        <f>100*([1]GRq2q!AH68/[1]GRq2q!AH$8)</f>
        <v>281.28687268954775</v>
      </c>
      <c r="Y68" s="15" t="s">
        <v>45</v>
      </c>
      <c r="Z68" s="18">
        <f>(S68/M68)*100</f>
        <v>400.77536873089093</v>
      </c>
      <c r="AA68" s="18">
        <f t="shared" ref="AA68:AD72" si="20">(U68/N68)*100</f>
        <v>323.88309849747191</v>
      </c>
      <c r="AB68" s="18">
        <f t="shared" si="20"/>
        <v>456.69890761106541</v>
      </c>
      <c r="AC68" s="18">
        <f t="shared" si="20"/>
        <v>654.60915582538087</v>
      </c>
      <c r="AD68" s="19">
        <f t="shared" si="20"/>
        <v>471.60646288929388</v>
      </c>
      <c r="AE68" s="15" t="s">
        <v>45</v>
      </c>
      <c r="AF68" s="18">
        <f>(Z68/$AN68)*100</f>
        <v>99.931521937636433</v>
      </c>
      <c r="AG68" s="18"/>
      <c r="AH68" s="18">
        <f t="shared" ref="AH68:AK72" si="21">(AA68/$AN68)*100</f>
        <v>80.758782819466873</v>
      </c>
      <c r="AI68" s="18">
        <f t="shared" si="21"/>
        <v>113.87580292010109</v>
      </c>
      <c r="AJ68" s="18">
        <f t="shared" si="21"/>
        <v>163.22382641201366</v>
      </c>
      <c r="AK68" s="19">
        <f t="shared" si="21"/>
        <v>117.59293426986508</v>
      </c>
      <c r="AL68" s="21"/>
      <c r="AM68" s="3" t="s">
        <v>45</v>
      </c>
      <c r="AN68" s="5">
        <f>AVERAGEA(AN69:AN72)</f>
        <v>401.05</v>
      </c>
    </row>
    <row r="69" spans="1:40" ht="14.25" hidden="1" thickTop="1" thickBot="1" x14ac:dyDescent="0.25">
      <c r="A69" s="15" t="s">
        <v>27</v>
      </c>
      <c r="B69" s="16">
        <f>100*[1]GRq2q!B69/([1]GRq2q!B$8/4)</f>
        <v>558.17961821456572</v>
      </c>
      <c r="C69" s="16"/>
      <c r="D69" s="16">
        <f>100*[1]GRq2q!C69/([1]GRq2q!C$8/4)</f>
        <v>738.32848941397651</v>
      </c>
      <c r="E69" s="16"/>
      <c r="F69" s="16">
        <f>100*[1]GRq2q!D69/([1]GRq2q!D$8/4)</f>
        <v>195.55550696245618</v>
      </c>
      <c r="G69" s="16"/>
      <c r="H69" s="16">
        <f>100*[1]GRq2q!E69/([1]GRq2q!E$8/4)</f>
        <v>344.82729309955926</v>
      </c>
      <c r="I69" s="16"/>
      <c r="J69" s="16">
        <f>100*([1]GRq2q!F69/([1]GRq2q!F$8/4))</f>
        <v>91.806295635001405</v>
      </c>
      <c r="K69" s="17"/>
      <c r="L69" s="15" t="s">
        <v>27</v>
      </c>
      <c r="M69" s="18">
        <f>100*([1]GRq2q!P69/[1]GRq2q!P$8)</f>
        <v>118.13541006771635</v>
      </c>
      <c r="N69" s="16">
        <f>100*([1]GRq2q!Q69/[1]GRq2q!Q$8)</f>
        <v>129.04527295183402</v>
      </c>
      <c r="O69" s="16">
        <f>100*([1]GRq2q!R69/[1]GRq2q!R$8)</f>
        <v>33.570654534429565</v>
      </c>
      <c r="P69" s="16">
        <f>100*([1]GRq2q!S69/[1]GRq2q!S$8)</f>
        <v>144.23538211454323</v>
      </c>
      <c r="Q69" s="17">
        <f>100*([1]GRq2q!T69/[1]GRq2q!T$8)</f>
        <v>58.403591137414068</v>
      </c>
      <c r="R69" s="15" t="s">
        <v>27</v>
      </c>
      <c r="S69" s="18">
        <f>100*[1]GRq2q!AD69/([1]GRq2q!AD$8/4)</f>
        <v>424.32923790576945</v>
      </c>
      <c r="T69" s="18"/>
      <c r="U69" s="18">
        <f>100*[1]GRq2q!AE69/([1]GRq2q!AE$8/4)</f>
        <v>390.55839105042321</v>
      </c>
      <c r="V69" s="18">
        <f>100*[1]GRq2q!AF69/([1]GRq2q!AF$8/4)</f>
        <v>129.99826701408736</v>
      </c>
      <c r="W69" s="18">
        <f>100*[1]GRq2q!AG69/([1]GRq2q!AG$8/4)</f>
        <v>787.7763268639851</v>
      </c>
      <c r="X69" s="17">
        <f>100*[1]GRq2q!AH69/([1]GRq2q!AH$8/4)</f>
        <v>259.88138188457862</v>
      </c>
      <c r="Y69" s="15" t="s">
        <v>27</v>
      </c>
      <c r="Z69" s="18">
        <f>(S69/M69)*100</f>
        <v>359.18886442476463</v>
      </c>
      <c r="AA69" s="18">
        <f t="shared" si="20"/>
        <v>302.65222593329599</v>
      </c>
      <c r="AB69" s="18">
        <f t="shared" si="20"/>
        <v>387.2378087855364</v>
      </c>
      <c r="AC69" s="18">
        <f t="shared" si="20"/>
        <v>546.17411852410771</v>
      </c>
      <c r="AD69" s="19">
        <f t="shared" si="20"/>
        <v>444.97500380262636</v>
      </c>
      <c r="AE69" s="15" t="s">
        <v>27</v>
      </c>
      <c r="AF69" s="18">
        <f>(Z69/$AN69)*100</f>
        <v>91.817194382608548</v>
      </c>
      <c r="AG69" s="18"/>
      <c r="AH69" s="18">
        <f t="shared" si="21"/>
        <v>77.36508842875665</v>
      </c>
      <c r="AI69" s="18">
        <f t="shared" si="21"/>
        <v>98.987169934953073</v>
      </c>
      <c r="AJ69" s="18">
        <f t="shared" si="21"/>
        <v>139.61506097242017</v>
      </c>
      <c r="AK69" s="19">
        <f t="shared" si="21"/>
        <v>113.74616661621329</v>
      </c>
      <c r="AL69" s="28"/>
      <c r="AM69" s="3" t="s">
        <v>28</v>
      </c>
      <c r="AN69" s="5">
        <v>391.2</v>
      </c>
    </row>
    <row r="70" spans="1:40" ht="14.25" hidden="1" thickTop="1" thickBot="1" x14ac:dyDescent="0.25">
      <c r="A70" s="15" t="s">
        <v>29</v>
      </c>
      <c r="B70" s="16">
        <f>100*[1]GRq2q!B70/([1]GRq2q!B$8/4)</f>
        <v>595.11214697310686</v>
      </c>
      <c r="C70" s="16"/>
      <c r="D70" s="16">
        <f>100*[1]GRq2q!C70/([1]GRq2q!C$8/4)</f>
        <v>783.36652726822888</v>
      </c>
      <c r="E70" s="16"/>
      <c r="F70" s="16">
        <f>100*[1]GRq2q!D70/([1]GRq2q!D$8/4)</f>
        <v>212.74483602445611</v>
      </c>
      <c r="G70" s="16"/>
      <c r="H70" s="16">
        <f>100*[1]GRq2q!E70/([1]GRq2q!E$8/4)</f>
        <v>373.72382026130236</v>
      </c>
      <c r="I70" s="16"/>
      <c r="J70" s="16">
        <f>100*([1]GRq2q!F70/([1]GRq2q!F$8/4))</f>
        <v>104.82442835604462</v>
      </c>
      <c r="K70" s="17"/>
      <c r="L70" s="15" t="s">
        <v>29</v>
      </c>
      <c r="M70" s="18">
        <f>100*([1]GRq2q!P70/[1]GRq2q!P$8)</f>
        <v>118.26222650347684</v>
      </c>
      <c r="N70" s="16">
        <f>100*([1]GRq2q!Q70/[1]GRq2q!Q$8)</f>
        <v>128.3742375324845</v>
      </c>
      <c r="O70" s="16">
        <f>100*([1]GRq2q!R70/[1]GRq2q!R$8)</f>
        <v>33.647867039858745</v>
      </c>
      <c r="P70" s="16">
        <f>100*([1]GRq2q!S70/[1]GRq2q!S$8)</f>
        <v>147.00470145114249</v>
      </c>
      <c r="Q70" s="17">
        <f>100*([1]GRq2q!T70/[1]GRq2q!T$8)</f>
        <v>58.940904175878281</v>
      </c>
      <c r="R70" s="15" t="s">
        <v>29</v>
      </c>
      <c r="S70" s="18">
        <f>100*[1]GRq2q!AD70/([1]GRq2q!AD$8/4)</f>
        <v>451.2464236560773</v>
      </c>
      <c r="T70" s="18"/>
      <c r="U70" s="18">
        <f>100*[1]GRq2q!AE70/([1]GRq2q!AE$8/4)</f>
        <v>396.06526436423422</v>
      </c>
      <c r="V70" s="18">
        <f>100*[1]GRq2q!AF70/([1]GRq2q!AF$8/4)</f>
        <v>144.92206806730456</v>
      </c>
      <c r="W70" s="18">
        <f>100*[1]GRq2q!AG70/([1]GRq2q!AG$8/4)</f>
        <v>915.3173141832641</v>
      </c>
      <c r="X70" s="17">
        <f>100*[1]GRq2q!AH70/([1]GRq2q!AH$8/4)</f>
        <v>266.82021478089695</v>
      </c>
      <c r="Y70" s="15" t="s">
        <v>29</v>
      </c>
      <c r="Z70" s="18">
        <f>(S70/M70)*100</f>
        <v>381.56428895139305</v>
      </c>
      <c r="AA70" s="18">
        <f t="shared" si="20"/>
        <v>308.52394684253665</v>
      </c>
      <c r="AB70" s="18">
        <f t="shared" si="20"/>
        <v>430.70209441695698</v>
      </c>
      <c r="AC70" s="18">
        <f t="shared" si="20"/>
        <v>622.64492573897223</v>
      </c>
      <c r="AD70" s="19">
        <f t="shared" si="20"/>
        <v>452.69107848212116</v>
      </c>
      <c r="AE70" s="15" t="s">
        <v>29</v>
      </c>
      <c r="AF70" s="18">
        <f>(Z70/$AN70)*100</f>
        <v>96.06351685583914</v>
      </c>
      <c r="AG70" s="18"/>
      <c r="AH70" s="18">
        <f t="shared" si="21"/>
        <v>77.674709678382854</v>
      </c>
      <c r="AI70" s="18">
        <f t="shared" si="21"/>
        <v>108.43456556318152</v>
      </c>
      <c r="AJ70" s="18">
        <f t="shared" si="21"/>
        <v>156.75854122330622</v>
      </c>
      <c r="AK70" s="19">
        <f t="shared" si="21"/>
        <v>113.97056356548872</v>
      </c>
      <c r="AL70" s="28"/>
      <c r="AM70" s="3" t="s">
        <v>30</v>
      </c>
      <c r="AN70" s="5">
        <v>397.2</v>
      </c>
    </row>
    <row r="71" spans="1:40" ht="14.25" hidden="1" thickTop="1" thickBot="1" x14ac:dyDescent="0.25">
      <c r="A71" s="15" t="s">
        <v>31</v>
      </c>
      <c r="B71" s="16">
        <f>100*[1]GRq2q!B71/([1]GRq2q!B$8/4)</f>
        <v>624.490950909243</v>
      </c>
      <c r="C71" s="16"/>
      <c r="D71" s="16">
        <f>100*[1]GRq2q!C71/([1]GRq2q!C$8/4)</f>
        <v>825.1199631716255</v>
      </c>
      <c r="E71" s="16"/>
      <c r="F71" s="16">
        <f>100*[1]GRq2q!D71/([1]GRq2q!D$8/4)</f>
        <v>238.10402047857124</v>
      </c>
      <c r="G71" s="16"/>
      <c r="H71" s="16">
        <f>100*[1]GRq2q!E71/([1]GRq2q!E$8/4)</f>
        <v>378.91858136293445</v>
      </c>
      <c r="I71" s="16"/>
      <c r="J71" s="16">
        <f>100*([1]GRq2q!F71/([1]GRq2q!F$8/4))</f>
        <v>114.03849560854094</v>
      </c>
      <c r="K71" s="17"/>
      <c r="L71" s="15" t="s">
        <v>31</v>
      </c>
      <c r="M71" s="18">
        <f>100*([1]GRq2q!P71/[1]GRq2q!P$8)</f>
        <v>117.62305596813911</v>
      </c>
      <c r="N71" s="16">
        <f>100*([1]GRq2q!Q71/[1]GRq2q!Q$8)</f>
        <v>126.70537244456219</v>
      </c>
      <c r="O71" s="16">
        <f>100*([1]GRq2q!R71/[1]GRq2q!R$8)</f>
        <v>34.324189167359911</v>
      </c>
      <c r="P71" s="16">
        <f>100*([1]GRq2q!S71/[1]GRq2q!S$8)</f>
        <v>148.76875786855618</v>
      </c>
      <c r="Q71" s="17">
        <f>100*([1]GRq2q!T71/[1]GRq2q!T$8)</f>
        <v>60.037204993549622</v>
      </c>
      <c r="R71" s="15" t="s">
        <v>31</v>
      </c>
      <c r="S71" s="18">
        <f>100*[1]GRq2q!AD71/([1]GRq2q!AD$8/4)</f>
        <v>463.70018368389844</v>
      </c>
      <c r="T71" s="18"/>
      <c r="U71" s="18">
        <f>100*[1]GRq2q!AE71/([1]GRq2q!AE$8/4)</f>
        <v>391.55012035048196</v>
      </c>
      <c r="V71" s="18">
        <f>100*[1]GRq2q!AF71/([1]GRq2q!AF$8/4)</f>
        <v>160.47220597092635</v>
      </c>
      <c r="W71" s="18">
        <f>100*[1]GRq2q!AG71/([1]GRq2q!AG$8/4)</f>
        <v>998.15353111684965</v>
      </c>
      <c r="X71" s="17">
        <f>100*[1]GRq2q!AH71/([1]GRq2q!AH$8/4)</f>
        <v>274.71809313841146</v>
      </c>
      <c r="Y71" s="15" t="s">
        <v>31</v>
      </c>
      <c r="Z71" s="18">
        <f>(S71/M71)*100</f>
        <v>394.22558771938571</v>
      </c>
      <c r="AA71" s="18">
        <f t="shared" si="20"/>
        <v>309.02408697926222</v>
      </c>
      <c r="AB71" s="18">
        <f t="shared" si="20"/>
        <v>467.51929139093858</v>
      </c>
      <c r="AC71" s="18">
        <f t="shared" si="20"/>
        <v>670.94297580864577</v>
      </c>
      <c r="AD71" s="19">
        <f t="shared" si="20"/>
        <v>457.57975103592361</v>
      </c>
      <c r="AE71" s="15" t="s">
        <v>31</v>
      </c>
      <c r="AF71" s="18">
        <f>(Z71/$AN71)*100</f>
        <v>97.508183952358578</v>
      </c>
      <c r="AG71" s="18"/>
      <c r="AH71" s="18">
        <f t="shared" si="21"/>
        <v>76.434352455914478</v>
      </c>
      <c r="AI71" s="18">
        <f t="shared" si="21"/>
        <v>115.63672802150349</v>
      </c>
      <c r="AJ71" s="18">
        <f t="shared" si="21"/>
        <v>165.95176250523019</v>
      </c>
      <c r="AK71" s="19">
        <f t="shared" si="21"/>
        <v>113.17827134205383</v>
      </c>
      <c r="AL71" s="28"/>
      <c r="AM71" s="3" t="s">
        <v>32</v>
      </c>
      <c r="AN71" s="5">
        <v>404.3</v>
      </c>
    </row>
    <row r="72" spans="1:40" ht="14.25" hidden="1" thickTop="1" thickBot="1" x14ac:dyDescent="0.25">
      <c r="A72" s="15" t="s">
        <v>33</v>
      </c>
      <c r="B72" s="16">
        <f>100*[1]GRq2q!B72/([1]GRq2q!B$8/4)</f>
        <v>669.0818453507527</v>
      </c>
      <c r="C72" s="16"/>
      <c r="D72" s="16">
        <f>100*[1]GRq2q!C72/([1]GRq2q!C$8/4)</f>
        <v>894.67757606699342</v>
      </c>
      <c r="E72" s="16"/>
      <c r="F72" s="16">
        <f>100*[1]GRq2q!D72/([1]GRq2q!D$8/4)</f>
        <v>263.46209865953909</v>
      </c>
      <c r="G72" s="16"/>
      <c r="H72" s="16">
        <f>100*[1]GRq2q!E72/([1]GRq2q!E$8/4)</f>
        <v>379.7900941000691</v>
      </c>
      <c r="I72" s="16"/>
      <c r="J72" s="16">
        <f>100*([1]GRq2q!F72/([1]GRq2q!F$8/4))</f>
        <v>142.34285021858079</v>
      </c>
      <c r="K72" s="17"/>
      <c r="L72" s="15" t="s">
        <v>33</v>
      </c>
      <c r="M72" s="18">
        <f>100*([1]GRq2q!P72/[1]GRq2q!P$8)</f>
        <v>122.03278178150742</v>
      </c>
      <c r="N72" s="16">
        <f>100*([1]GRq2q!Q72/[1]GRq2q!Q$8)</f>
        <v>133.0406410667903</v>
      </c>
      <c r="O72" s="16">
        <f>100*([1]GRq2q!R72/[1]GRq2q!R$8)</f>
        <v>34.670863477950249</v>
      </c>
      <c r="P72" s="16">
        <f>100*([1]GRq2q!S72/[1]GRq2q!S$8)</f>
        <v>149.85476980099665</v>
      </c>
      <c r="Q72" s="17">
        <f>100*([1]GRq2q!T72/[1]GRq2q!T$8)</f>
        <v>61.195923049925128</v>
      </c>
      <c r="R72" s="15" t="s">
        <v>33</v>
      </c>
      <c r="S72" s="18">
        <f>100*[1]GRq2q!AD72/([1]GRq2q!AD$8/4)</f>
        <v>568.62922181981764</v>
      </c>
      <c r="T72" s="18"/>
      <c r="U72" s="18">
        <f>100*[1]GRq2q!AE72/([1]GRq2q!AE$8/4)</f>
        <v>496.83794771272659</v>
      </c>
      <c r="V72" s="18">
        <f>100*[1]GRq2q!AF72/([1]GRq2q!AF$8/4)</f>
        <v>186.69336442657573</v>
      </c>
      <c r="W72" s="18">
        <f>100*[1]GRq2q!AG72/([1]GRq2q!AG$8/4)</f>
        <v>1160.0540338640026</v>
      </c>
      <c r="X72" s="17">
        <f>100*[1]GRq2q!AH72/([1]GRq2q!AH$8/4)</f>
        <v>323.72780095430403</v>
      </c>
      <c r="Y72" s="15" t="s">
        <v>33</v>
      </c>
      <c r="Z72" s="18">
        <f>(S72/M72)*100</f>
        <v>465.96432001190885</v>
      </c>
      <c r="AA72" s="18">
        <f t="shared" si="20"/>
        <v>373.44825139808171</v>
      </c>
      <c r="AB72" s="18">
        <f t="shared" si="20"/>
        <v>538.4733626415383</v>
      </c>
      <c r="AC72" s="18">
        <f t="shared" si="20"/>
        <v>774.11885881545516</v>
      </c>
      <c r="AD72" s="19">
        <f t="shared" si="20"/>
        <v>529.00223547604469</v>
      </c>
      <c r="AE72" s="15" t="s">
        <v>33</v>
      </c>
      <c r="AF72" s="18">
        <f>(Z72/$AN72)*100</f>
        <v>113.23555771856837</v>
      </c>
      <c r="AG72" s="18"/>
      <c r="AH72" s="18">
        <f t="shared" si="21"/>
        <v>90.752916500141367</v>
      </c>
      <c r="AI72" s="18">
        <f t="shared" si="21"/>
        <v>130.85622421422559</v>
      </c>
      <c r="AJ72" s="18">
        <f t="shared" si="21"/>
        <v>188.12122935977038</v>
      </c>
      <c r="AK72" s="19">
        <f t="shared" si="21"/>
        <v>128.55461372443372</v>
      </c>
      <c r="AL72" s="28"/>
      <c r="AM72" s="3" t="s">
        <v>34</v>
      </c>
      <c r="AN72" s="5">
        <v>411.5</v>
      </c>
    </row>
    <row r="73" spans="1:40" ht="14.25" hidden="1" thickTop="1" thickBot="1" x14ac:dyDescent="0.2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2"/>
      <c r="M73" s="26"/>
      <c r="N73" s="24"/>
      <c r="O73" s="24"/>
      <c r="P73" s="24"/>
      <c r="Q73" s="25"/>
      <c r="R73" s="22"/>
      <c r="S73" s="26"/>
      <c r="T73" s="26"/>
      <c r="U73" s="26"/>
      <c r="V73" s="26"/>
      <c r="W73" s="26"/>
      <c r="X73" s="25"/>
      <c r="Y73" s="22"/>
      <c r="Z73" s="26"/>
      <c r="AA73" s="26"/>
      <c r="AB73" s="26"/>
      <c r="AC73" s="26"/>
      <c r="AD73" s="27"/>
      <c r="AE73" s="22"/>
      <c r="AF73" s="26"/>
      <c r="AG73" s="26"/>
      <c r="AH73" s="26"/>
      <c r="AI73" s="26"/>
      <c r="AJ73" s="26"/>
      <c r="AK73" s="27"/>
      <c r="AL73" s="21"/>
    </row>
    <row r="74" spans="1:40" ht="14.25" hidden="1" thickTop="1" thickBot="1" x14ac:dyDescent="0.25">
      <c r="A74" s="15" t="s">
        <v>46</v>
      </c>
      <c r="B74" s="16">
        <f>100*([1]GRq2q!B74/[1]GRq2q!B$8)</f>
        <v>803.1731312394179</v>
      </c>
      <c r="C74" s="16"/>
      <c r="D74" s="16">
        <f>100*([1]GRq2q!C74/[1]GRq2q!C$8)</f>
        <v>1098.6136850157859</v>
      </c>
      <c r="E74" s="16"/>
      <c r="F74" s="16">
        <f>100*([1]GRq2q!D74/[1]GRq2q!D$8)</f>
        <v>279.01415174143295</v>
      </c>
      <c r="G74" s="16"/>
      <c r="H74" s="16">
        <f>100*([1]GRq2q!E74/[1]GRq2q!E$8)</f>
        <v>421.10428771138902</v>
      </c>
      <c r="I74" s="16"/>
      <c r="J74" s="16">
        <f>100*([1]GRq2q!F74/[1]GRq2q!F$8)</f>
        <v>161.50988067339352</v>
      </c>
      <c r="K74" s="17"/>
      <c r="L74" s="15" t="s">
        <v>46</v>
      </c>
      <c r="M74" s="18">
        <f>100*([1]GRq2q!P74/[1]GRq2q!P$8)</f>
        <v>125.09512560327398</v>
      </c>
      <c r="N74" s="16">
        <f>100*([1]GRq2q!Q74/[1]GRq2q!Q$8)</f>
        <v>137.06282254990401</v>
      </c>
      <c r="O74" s="16">
        <f>100*([1]GRq2q!R74/[1]GRq2q!R$8)</f>
        <v>35.77174481301217</v>
      </c>
      <c r="P74" s="16">
        <f>100*([1]GRq2q!S74/[1]GRq2q!S$8)</f>
        <v>151.21368881499896</v>
      </c>
      <c r="Q74" s="17">
        <f>100*([1]GRq2q!T74/[1]GRq2q!T$8)</f>
        <v>66.854508552088049</v>
      </c>
      <c r="R74" s="15" t="s">
        <v>46</v>
      </c>
      <c r="S74" s="18">
        <f>100*([1]GRq2q!AD74/[1]GRq2q!AD$8)</f>
        <v>568.04814910666278</v>
      </c>
      <c r="T74" s="18"/>
      <c r="U74" s="18">
        <f>100*([1]GRq2q!AE74/[1]GRq2q!AE$8)</f>
        <v>516.02329982124013</v>
      </c>
      <c r="V74" s="18">
        <f>100*([1]GRq2q!AF74/[1]GRq2q!AF$8)</f>
        <v>180.74990770374947</v>
      </c>
      <c r="W74" s="18">
        <f>100*([1]GRq2q!AG74/[1]GRq2q!AG$8)</f>
        <v>1078.7921319152754</v>
      </c>
      <c r="X74" s="17">
        <f>100*([1]GRq2q!AH74/[1]GRq2q!AH$8)</f>
        <v>333.16268011406549</v>
      </c>
      <c r="Y74" s="15" t="s">
        <v>46</v>
      </c>
      <c r="Z74" s="18">
        <f>(S74/M74)*100</f>
        <v>454.09295235704678</v>
      </c>
      <c r="AA74" s="18">
        <f t="shared" ref="AA74:AD78" si="22">(U74/N74)*100</f>
        <v>376.48670166073532</v>
      </c>
      <c r="AB74" s="18">
        <f t="shared" si="22"/>
        <v>505.28680848131489</v>
      </c>
      <c r="AC74" s="18">
        <f t="shared" si="22"/>
        <v>713.42227041039519</v>
      </c>
      <c r="AD74" s="19">
        <f t="shared" si="22"/>
        <v>498.33988362129674</v>
      </c>
      <c r="AE74" s="15" t="s">
        <v>46</v>
      </c>
      <c r="AF74" s="18">
        <f>(Z74/$AN74)*100</f>
        <v>102.39426176380783</v>
      </c>
      <c r="AG74" s="18"/>
      <c r="AH74" s="18">
        <f t="shared" ref="AH74:AK78" si="23">(AA74/$AN74)*100</f>
        <v>84.894684404021717</v>
      </c>
      <c r="AI74" s="18">
        <f t="shared" si="23"/>
        <v>113.93805930014429</v>
      </c>
      <c r="AJ74" s="18">
        <f t="shared" si="23"/>
        <v>160.87091051590173</v>
      </c>
      <c r="AK74" s="19">
        <f t="shared" si="23"/>
        <v>112.37158433311838</v>
      </c>
      <c r="AL74" s="21"/>
      <c r="AM74" s="3" t="s">
        <v>46</v>
      </c>
      <c r="AN74" s="5">
        <f>AVERAGEA(AN75:AN78)</f>
        <v>443.47500000000002</v>
      </c>
    </row>
    <row r="75" spans="1:40" ht="14.25" hidden="1" thickTop="1" thickBot="1" x14ac:dyDescent="0.25">
      <c r="A75" s="15" t="s">
        <v>27</v>
      </c>
      <c r="B75" s="16">
        <f>100*[1]GRq2q!B75/([1]GRq2q!B$8/4)</f>
        <v>680.33154083244904</v>
      </c>
      <c r="C75" s="16"/>
      <c r="D75" s="16">
        <f>100*[1]GRq2q!C75/([1]GRq2q!C$8/4)</f>
        <v>918.02866080234185</v>
      </c>
      <c r="E75" s="16"/>
      <c r="F75" s="16">
        <f>100*[1]GRq2q!D75/([1]GRq2q!D$8/4)</f>
        <v>245.17782901256709</v>
      </c>
      <c r="G75" s="16"/>
      <c r="H75" s="16">
        <f>100*[1]GRq2q!E75/([1]GRq2q!E$8/4)</f>
        <v>379.06849292127896</v>
      </c>
      <c r="I75" s="16"/>
      <c r="J75" s="16">
        <f>100*([1]GRq2q!F75/([1]GRq2q!F$8/4))</f>
        <v>138.88391895826928</v>
      </c>
      <c r="K75" s="17"/>
      <c r="L75" s="15" t="s">
        <v>27</v>
      </c>
      <c r="M75" s="18">
        <f>100*([1]GRq2q!P75/[1]GRq2q!P$8)</f>
        <v>122.25074914630314</v>
      </c>
      <c r="N75" s="16">
        <f>100*([1]GRq2q!Q75/[1]GRq2q!Q$8)</f>
        <v>133.62601988748418</v>
      </c>
      <c r="O75" s="16">
        <f>100*([1]GRq2q!R75/[1]GRq2q!R$8)</f>
        <v>35.04184171716431</v>
      </c>
      <c r="P75" s="16">
        <f>100*([1]GRq2q!S75/[1]GRq2q!S$8)</f>
        <v>148.7608299814494</v>
      </c>
      <c r="Q75" s="17">
        <f>100*([1]GRq2q!T75/[1]GRq2q!T$8)</f>
        <v>62.303569257128778</v>
      </c>
      <c r="R75" s="15" t="s">
        <v>27</v>
      </c>
      <c r="S75" s="18">
        <f>100*[1]GRq2q!AD75/([1]GRq2q!AD$8/4)</f>
        <v>512.85753484627878</v>
      </c>
      <c r="T75" s="18"/>
      <c r="U75" s="18">
        <f>100*[1]GRq2q!AE75/([1]GRq2q!AE$8/4)</f>
        <v>467.1270384395055</v>
      </c>
      <c r="V75" s="18">
        <f>100*[1]GRq2q!AF75/([1]GRq2q!AF$8/4)</f>
        <v>167.27725452621189</v>
      </c>
      <c r="W75" s="18">
        <f>100*[1]GRq2q!AG75/([1]GRq2q!AG$8/4)</f>
        <v>965.62897778839579</v>
      </c>
      <c r="X75" s="17">
        <f>100*[1]GRq2q!AH75/([1]GRq2q!AH$8/4)</f>
        <v>292.84416874326342</v>
      </c>
      <c r="Y75" s="15" t="s">
        <v>27</v>
      </c>
      <c r="Z75" s="18">
        <f>(S75/M75)*100</f>
        <v>419.51279515884067</v>
      </c>
      <c r="AA75" s="18">
        <f t="shared" si="22"/>
        <v>349.57790319043846</v>
      </c>
      <c r="AB75" s="18">
        <f t="shared" si="22"/>
        <v>477.36433454716393</v>
      </c>
      <c r="AC75" s="18">
        <f t="shared" si="22"/>
        <v>649.11507814846857</v>
      </c>
      <c r="AD75" s="19">
        <f t="shared" si="22"/>
        <v>470.02791691546014</v>
      </c>
      <c r="AE75" s="15" t="s">
        <v>27</v>
      </c>
      <c r="AF75" s="18">
        <f>(Z75/$AN75)*100</f>
        <v>98.91836716784735</v>
      </c>
      <c r="AG75" s="18"/>
      <c r="AH75" s="18">
        <f t="shared" si="23"/>
        <v>82.428178068955077</v>
      </c>
      <c r="AI75" s="18">
        <f t="shared" si="23"/>
        <v>112.55938093543125</v>
      </c>
      <c r="AJ75" s="18">
        <f t="shared" si="23"/>
        <v>153.05708044057263</v>
      </c>
      <c r="AK75" s="19">
        <f t="shared" si="23"/>
        <v>110.82950174851689</v>
      </c>
      <c r="AL75" s="23"/>
      <c r="AM75" s="3" t="s">
        <v>28</v>
      </c>
      <c r="AN75" s="5">
        <v>424.1</v>
      </c>
    </row>
    <row r="76" spans="1:40" ht="14.25" hidden="1" thickTop="1" thickBot="1" x14ac:dyDescent="0.25">
      <c r="A76" s="15" t="s">
        <v>29</v>
      </c>
      <c r="B76" s="16">
        <f>100*[1]GRq2q!B76/([1]GRq2q!B$8/4)</f>
        <v>774.6525399997646</v>
      </c>
      <c r="C76" s="16"/>
      <c r="D76" s="16">
        <f>100*[1]GRq2q!C76/([1]GRq2q!C$8/4)</f>
        <v>1056.3755799852549</v>
      </c>
      <c r="E76" s="16"/>
      <c r="F76" s="16">
        <f>100*[1]GRq2q!D76/([1]GRq2q!D$8/4)</f>
        <v>262.24220591184172</v>
      </c>
      <c r="G76" s="16"/>
      <c r="H76" s="16">
        <f>100*[1]GRq2q!E76/([1]GRq2q!E$8/4)</f>
        <v>416.0655778303958</v>
      </c>
      <c r="I76" s="16"/>
      <c r="J76" s="16">
        <f>100*([1]GRq2q!F76/([1]GRq2q!F$8/4))</f>
        <v>149.11966378549374</v>
      </c>
      <c r="K76" s="17"/>
      <c r="L76" s="15" t="s">
        <v>29</v>
      </c>
      <c r="M76" s="18">
        <f>100*([1]GRq2q!P76/[1]GRq2q!P$8)</f>
        <v>123.89225541800369</v>
      </c>
      <c r="N76" s="16">
        <f>100*([1]GRq2q!Q76/[1]GRq2q!Q$8)</f>
        <v>135.52350936988645</v>
      </c>
      <c r="O76" s="16">
        <f>100*([1]GRq2q!R76/[1]GRq2q!R$8)</f>
        <v>35.280126240841028</v>
      </c>
      <c r="P76" s="16">
        <f>100*([1]GRq2q!S76/[1]GRq2q!S$8)</f>
        <v>150.59058819022121</v>
      </c>
      <c r="Q76" s="17">
        <f>100*([1]GRq2q!T76/[1]GRq2q!T$8)</f>
        <v>65.157072729105266</v>
      </c>
      <c r="R76" s="15" t="s">
        <v>29</v>
      </c>
      <c r="S76" s="18">
        <f>100*[1]GRq2q!AD76/([1]GRq2q!AD$8/4)</f>
        <v>530.83992369165742</v>
      </c>
      <c r="T76" s="18"/>
      <c r="U76" s="18">
        <f>100*[1]GRq2q!AE76/([1]GRq2q!AE$8/4)</f>
        <v>481.701402038818</v>
      </c>
      <c r="V76" s="18">
        <f>100*[1]GRq2q!AF76/([1]GRq2q!AF$8/4)</f>
        <v>169.85332424591556</v>
      </c>
      <c r="W76" s="18">
        <f>100*[1]GRq2q!AG76/([1]GRq2q!AG$8/4)</f>
        <v>1009.6616591755468</v>
      </c>
      <c r="X76" s="17">
        <f>100*[1]GRq2q!AH76/([1]GRq2q!AH$8/4)</f>
        <v>312.23045271406744</v>
      </c>
      <c r="Y76" s="15" t="s">
        <v>29</v>
      </c>
      <c r="Z76" s="18">
        <f>(S76/M76)*100</f>
        <v>428.46901277294631</v>
      </c>
      <c r="AA76" s="18">
        <f t="shared" si="22"/>
        <v>355.43752097217521</v>
      </c>
      <c r="AB76" s="18">
        <f t="shared" si="22"/>
        <v>481.44194010646635</v>
      </c>
      <c r="AC76" s="18">
        <f t="shared" si="22"/>
        <v>670.46796968491446</v>
      </c>
      <c r="AD76" s="19">
        <f t="shared" si="22"/>
        <v>479.19656245483236</v>
      </c>
      <c r="AE76" s="15" t="s">
        <v>29</v>
      </c>
      <c r="AF76" s="18">
        <f>(Z76/$AN76)*100</f>
        <v>99.113812808916563</v>
      </c>
      <c r="AG76" s="18"/>
      <c r="AH76" s="18">
        <f t="shared" si="23"/>
        <v>82.220106632471712</v>
      </c>
      <c r="AI76" s="18">
        <f t="shared" si="23"/>
        <v>111.36755496332786</v>
      </c>
      <c r="AJ76" s="18">
        <f t="shared" si="23"/>
        <v>155.09321528681807</v>
      </c>
      <c r="AK76" s="19">
        <f t="shared" si="23"/>
        <v>110.84815231432626</v>
      </c>
      <c r="AL76" s="23"/>
      <c r="AM76" s="3" t="s">
        <v>30</v>
      </c>
      <c r="AN76" s="5">
        <v>432.3</v>
      </c>
    </row>
    <row r="77" spans="1:40" ht="14.25" hidden="1" thickTop="1" thickBot="1" x14ac:dyDescent="0.25">
      <c r="A77" s="15" t="s">
        <v>31</v>
      </c>
      <c r="B77" s="16">
        <f>100*[1]GRq2q!B77/([1]GRq2q!B$8/4)</f>
        <v>847.17318973278191</v>
      </c>
      <c r="C77" s="16"/>
      <c r="D77" s="16">
        <f>100*[1]GRq2q!C77/([1]GRq2q!C$8/4)</f>
        <v>1163.5977013537583</v>
      </c>
      <c r="E77" s="16"/>
      <c r="F77" s="16">
        <f>100*[1]GRq2q!D77/([1]GRq2q!D$8/4)</f>
        <v>286.55205839986951</v>
      </c>
      <c r="G77" s="16"/>
      <c r="H77" s="16">
        <f>100*[1]GRq2q!E77/([1]GRq2q!E$8/4)</f>
        <v>437.6177747620103</v>
      </c>
      <c r="I77" s="16"/>
      <c r="J77" s="16">
        <f>100*([1]GRq2q!F77/([1]GRq2q!F$8/4))</f>
        <v>178.79447687880702</v>
      </c>
      <c r="K77" s="17"/>
      <c r="L77" s="15" t="s">
        <v>31</v>
      </c>
      <c r="M77" s="18">
        <f>100*([1]GRq2q!P77/[1]GRq2q!P$8)</f>
        <v>125.60620026076916</v>
      </c>
      <c r="N77" s="16">
        <f>100*([1]GRq2q!Q77/[1]GRq2q!Q$8)</f>
        <v>137.61057141418269</v>
      </c>
      <c r="O77" s="16">
        <f>100*([1]GRq2q!R77/[1]GRq2q!R$8)</f>
        <v>36.063345043387699</v>
      </c>
      <c r="P77" s="16">
        <f>100*([1]GRq2q!S77/[1]GRq2q!S$8)</f>
        <v>151.76519477810496</v>
      </c>
      <c r="Q77" s="17">
        <f>100*([1]GRq2q!T77/[1]GRq2q!T$8)</f>
        <v>69.978696111059065</v>
      </c>
      <c r="R77" s="15" t="s">
        <v>31</v>
      </c>
      <c r="S77" s="18">
        <f>100*[1]GRq2q!AD77/([1]GRq2q!AD$8/4)</f>
        <v>551.04147186595037</v>
      </c>
      <c r="T77" s="18"/>
      <c r="U77" s="18">
        <f>100*[1]GRq2q!AE77/([1]GRq2q!AE$8/4)</f>
        <v>495.18904129590499</v>
      </c>
      <c r="V77" s="18">
        <f>100*[1]GRq2q!AF77/([1]GRq2q!AF$8/4)</f>
        <v>176.32473589968492</v>
      </c>
      <c r="W77" s="18">
        <f>100*[1]GRq2q!AG77/([1]GRq2q!AG$8/4)</f>
        <v>1068.8278324032337</v>
      </c>
      <c r="X77" s="17">
        <f>100*[1]GRq2q!AH77/([1]GRq2q!AH$8/4)</f>
        <v>339.92529386980522</v>
      </c>
      <c r="Y77" s="15" t="s">
        <v>31</v>
      </c>
      <c r="Z77" s="18">
        <f>(S77/M77)*100</f>
        <v>438.70562975549092</v>
      </c>
      <c r="AA77" s="18">
        <f t="shared" si="22"/>
        <v>359.84811065530454</v>
      </c>
      <c r="AB77" s="18">
        <f t="shared" si="22"/>
        <v>488.93061829830032</v>
      </c>
      <c r="AC77" s="18">
        <f t="shared" si="22"/>
        <v>704.26413247514427</v>
      </c>
      <c r="AD77" s="19">
        <f t="shared" si="22"/>
        <v>485.75539808619732</v>
      </c>
      <c r="AE77" s="15" t="s">
        <v>31</v>
      </c>
      <c r="AF77" s="18">
        <f>(Z77/$AN77)*100</f>
        <v>97.317131711510854</v>
      </c>
      <c r="AG77" s="18"/>
      <c r="AH77" s="18">
        <f t="shared" si="23"/>
        <v>79.824336880058681</v>
      </c>
      <c r="AI77" s="18">
        <f t="shared" si="23"/>
        <v>108.45843351781284</v>
      </c>
      <c r="AJ77" s="18">
        <f t="shared" si="23"/>
        <v>156.22540649404263</v>
      </c>
      <c r="AK77" s="19">
        <f t="shared" si="23"/>
        <v>107.75408120811829</v>
      </c>
      <c r="AL77" s="23"/>
      <c r="AM77" s="3" t="s">
        <v>32</v>
      </c>
      <c r="AN77" s="5">
        <v>450.8</v>
      </c>
    </row>
    <row r="78" spans="1:40" ht="14.25" hidden="1" thickTop="1" thickBot="1" x14ac:dyDescent="0.25">
      <c r="A78" s="15" t="s">
        <v>33</v>
      </c>
      <c r="B78" s="16">
        <f>100*[1]GRq2q!B78/([1]GRq2q!B$8/4)</f>
        <v>910.5352543926756</v>
      </c>
      <c r="C78" s="16"/>
      <c r="D78" s="16">
        <f>100*[1]GRq2q!C78/([1]GRq2q!C$8/4)</f>
        <v>1256.4527979217883</v>
      </c>
      <c r="E78" s="16"/>
      <c r="F78" s="16">
        <f>100*[1]GRq2q!D78/([1]GRq2q!D$8/4)</f>
        <v>322.08451364145333</v>
      </c>
      <c r="G78" s="16"/>
      <c r="H78" s="16">
        <f>100*[1]GRq2q!E78/([1]GRq2q!E$8/4)</f>
        <v>451.66530533187085</v>
      </c>
      <c r="I78" s="16"/>
      <c r="J78" s="16">
        <f>100*([1]GRq2q!F78/([1]GRq2q!F$8/4))</f>
        <v>179.24146307100401</v>
      </c>
      <c r="K78" s="17"/>
      <c r="L78" s="15" t="s">
        <v>33</v>
      </c>
      <c r="M78" s="18">
        <f>100*([1]GRq2q!P78/[1]GRq2q!P$8)</f>
        <v>128.63129758801989</v>
      </c>
      <c r="N78" s="16">
        <f>100*([1]GRq2q!Q78/[1]GRq2q!Q$8)</f>
        <v>141.49118952806265</v>
      </c>
      <c r="O78" s="16">
        <f>100*([1]GRq2q!R78/[1]GRq2q!R$8)</f>
        <v>36.701666250655656</v>
      </c>
      <c r="P78" s="16">
        <f>100*([1]GRq2q!S78/[1]GRq2q!S$8)</f>
        <v>153.73814231022033</v>
      </c>
      <c r="Q78" s="17">
        <f>100*([1]GRq2q!T78/[1]GRq2q!T$8)</f>
        <v>69.978696111059065</v>
      </c>
      <c r="R78" s="15" t="s">
        <v>33</v>
      </c>
      <c r="S78" s="18">
        <f>100*[1]GRq2q!AD78/([1]GRq2q!AD$8/4)</f>
        <v>677.45366602276465</v>
      </c>
      <c r="T78" s="18"/>
      <c r="U78" s="18">
        <f>100*[1]GRq2q!AE78/([1]GRq2q!AE$8/4)</f>
        <v>620.07571751073215</v>
      </c>
      <c r="V78" s="18">
        <f>100*[1]GRq2q!AF78/([1]GRq2q!AF$8/4)</f>
        <v>209.54431614318551</v>
      </c>
      <c r="W78" s="18">
        <f>100*[1]GRq2q!AG78/([1]GRq2q!AG$8/4)</f>
        <v>1271.0500582939255</v>
      </c>
      <c r="X78" s="17">
        <f>100*[1]GRq2q!AH78/([1]GRq2q!AH$8/4)</f>
        <v>387.6508051291259</v>
      </c>
      <c r="Y78" s="15" t="s">
        <v>33</v>
      </c>
      <c r="Z78" s="18">
        <f>(S78/M78)*100</f>
        <v>526.66316730513915</v>
      </c>
      <c r="AA78" s="18">
        <f t="shared" si="22"/>
        <v>438.24334192041653</v>
      </c>
      <c r="AB78" s="18">
        <f t="shared" si="22"/>
        <v>570.93951732897722</v>
      </c>
      <c r="AC78" s="18">
        <f t="shared" si="22"/>
        <v>826.76298750191654</v>
      </c>
      <c r="AD78" s="19">
        <f t="shared" si="22"/>
        <v>553.95545597749947</v>
      </c>
      <c r="AE78" s="15" t="s">
        <v>33</v>
      </c>
      <c r="AF78" s="18">
        <f>(Z78/$AN78)*100</f>
        <v>112.84833239878705</v>
      </c>
      <c r="AG78" s="18"/>
      <c r="AH78" s="18">
        <f t="shared" si="23"/>
        <v>93.902580227215878</v>
      </c>
      <c r="AI78" s="18">
        <f t="shared" si="23"/>
        <v>122.33544403877808</v>
      </c>
      <c r="AJ78" s="18">
        <f t="shared" si="23"/>
        <v>177.1508436901471</v>
      </c>
      <c r="AK78" s="19">
        <f t="shared" si="23"/>
        <v>118.69626226215972</v>
      </c>
      <c r="AL78" s="23"/>
      <c r="AM78" s="3" t="s">
        <v>34</v>
      </c>
      <c r="AN78" s="5">
        <v>466.7</v>
      </c>
    </row>
    <row r="79" spans="1:40" ht="14.25" hidden="1" thickTop="1" thickBot="1" x14ac:dyDescent="0.25">
      <c r="A79" s="22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2"/>
      <c r="M79" s="26"/>
      <c r="N79" s="24"/>
      <c r="O79" s="24"/>
      <c r="P79" s="24"/>
      <c r="Q79" s="25"/>
      <c r="R79" s="22"/>
      <c r="S79" s="26"/>
      <c r="T79" s="26"/>
      <c r="U79" s="26"/>
      <c r="V79" s="26"/>
      <c r="W79" s="26"/>
      <c r="X79" s="25"/>
      <c r="Y79" s="22"/>
      <c r="Z79" s="26"/>
      <c r="AA79" s="26"/>
      <c r="AB79" s="26"/>
      <c r="AC79" s="26"/>
      <c r="AD79" s="27"/>
      <c r="AE79" s="22"/>
      <c r="AF79" s="26"/>
      <c r="AG79" s="26"/>
      <c r="AH79" s="26"/>
      <c r="AI79" s="26"/>
      <c r="AJ79" s="26"/>
      <c r="AK79" s="27"/>
      <c r="AL79" s="23"/>
    </row>
    <row r="80" spans="1:40" ht="14.25" hidden="1" thickTop="1" thickBot="1" x14ac:dyDescent="0.25">
      <c r="A80" s="15" t="s">
        <v>47</v>
      </c>
      <c r="B80" s="16">
        <f>100*([1]GRq2q!B80/[1]GRq2q!B$8)</f>
        <v>1156.4667138928178</v>
      </c>
      <c r="C80" s="16"/>
      <c r="D80" s="16">
        <f>100*([1]GRq2q!C80/[1]GRq2q!C$8)</f>
        <v>1654.9531226857039</v>
      </c>
      <c r="E80" s="16"/>
      <c r="F80" s="16">
        <f>100*([1]GRq2q!D80/[1]GRq2q!D$8)</f>
        <v>350.07288768660476</v>
      </c>
      <c r="G80" s="16"/>
      <c r="H80" s="16">
        <f>100*([1]GRq2q!E80/[1]GRq2q!E$8)</f>
        <v>476.23559639794229</v>
      </c>
      <c r="I80" s="16"/>
      <c r="J80" s="16">
        <f>100*([1]GRq2q!F80/[1]GRq2q!F$8)</f>
        <v>202.30709007410184</v>
      </c>
      <c r="K80" s="17"/>
      <c r="L80" s="15" t="s">
        <v>47</v>
      </c>
      <c r="M80" s="18">
        <f>100*([1]GRq2q!P80/[1]GRq2q!P$8)</f>
        <v>132.13434212548535</v>
      </c>
      <c r="N80" s="16">
        <f>100*([1]GRq2q!Q80/[1]GRq2q!Q$8)</f>
        <v>146.32810150603098</v>
      </c>
      <c r="O80" s="16">
        <f>100*([1]GRq2q!R80/[1]GRq2q!R$8)</f>
        <v>37.222976184776421</v>
      </c>
      <c r="P80" s="16">
        <f>100*([1]GRq2q!S80/[1]GRq2q!S$8)</f>
        <v>155.06081793880128</v>
      </c>
      <c r="Q80" s="17">
        <f>100*([1]GRq2q!T80/[1]GRq2q!T$8)</f>
        <v>74.520953375031851</v>
      </c>
      <c r="R80" s="15" t="s">
        <v>47</v>
      </c>
      <c r="S80" s="18">
        <f>100*([1]GRq2q!AD80/[1]GRq2q!AD$8)</f>
        <v>711.89628412726483</v>
      </c>
      <c r="T80" s="18"/>
      <c r="U80" s="18">
        <f>100*([1]GRq2q!AE80/[1]GRq2q!AE$8)</f>
        <v>678.18287075496096</v>
      </c>
      <c r="V80" s="18">
        <f>100*([1]GRq2q!AF80/[1]GRq2q!AF$8)</f>
        <v>212.60113998688865</v>
      </c>
      <c r="W80" s="18">
        <f>100*([1]GRq2q!AG80/[1]GRq2q!AG$8)</f>
        <v>1227.4595421765937</v>
      </c>
      <c r="X80" s="17">
        <f>100*([1]GRq2q!AH80/[1]GRq2q!AH$8)</f>
        <v>377.4312887581433</v>
      </c>
      <c r="Y80" s="15" t="s">
        <v>47</v>
      </c>
      <c r="Z80" s="18">
        <f>(S80/M80)*100</f>
        <v>538.76704017733039</v>
      </c>
      <c r="AA80" s="18">
        <f t="shared" ref="AA80:AD84" si="24">(U80/N80)*100</f>
        <v>463.46727919996243</v>
      </c>
      <c r="AB80" s="18">
        <f t="shared" si="24"/>
        <v>571.15567259191641</v>
      </c>
      <c r="AC80" s="18">
        <f t="shared" si="24"/>
        <v>791.59877942927017</v>
      </c>
      <c r="AD80" s="19">
        <f t="shared" si="24"/>
        <v>506.47673126066206</v>
      </c>
      <c r="AE80" s="15" t="s">
        <v>47</v>
      </c>
      <c r="AF80" s="18">
        <f>(Z80/$AN80)*100</f>
        <v>107.81270502322884</v>
      </c>
      <c r="AG80" s="18"/>
      <c r="AH80" s="18">
        <f t="shared" ref="AH80:AK84" si="25">(AA80/$AN80)*100</f>
        <v>92.744465295905229</v>
      </c>
      <c r="AI80" s="18">
        <f t="shared" si="25"/>
        <v>114.29399621630225</v>
      </c>
      <c r="AJ80" s="18">
        <f t="shared" si="25"/>
        <v>158.40687966967235</v>
      </c>
      <c r="AK80" s="19">
        <f t="shared" si="25"/>
        <v>101.35108935127562</v>
      </c>
      <c r="AL80" s="29"/>
      <c r="AM80" s="30" t="s">
        <v>47</v>
      </c>
      <c r="AN80" s="31">
        <f>AVERAGEA(AN81:AN84)</f>
        <v>499.72500000000002</v>
      </c>
    </row>
    <row r="81" spans="1:40" ht="14.25" hidden="1" thickTop="1" thickBot="1" x14ac:dyDescent="0.25">
      <c r="A81" s="15" t="s">
        <v>27</v>
      </c>
      <c r="B81" s="16">
        <f>100*[1]GRq2q!B81/([1]GRq2q!B$8/4)</f>
        <v>918.29391066993412</v>
      </c>
      <c r="C81" s="16"/>
      <c r="D81" s="16">
        <f>100*[1]GRq2q!C81/([1]GRq2q!C$8/4)</f>
        <v>1278.8176577247962</v>
      </c>
      <c r="E81" s="16"/>
      <c r="F81" s="16">
        <f>100*[1]GRq2q!D81/([1]GRq2q!D$8/4)</f>
        <v>318.54158399139743</v>
      </c>
      <c r="G81" s="16"/>
      <c r="H81" s="16">
        <f>100*[1]GRq2q!E81/([1]GRq2q!E$8/4)</f>
        <v>433.86969230179517</v>
      </c>
      <c r="I81" s="16"/>
      <c r="J81" s="16">
        <f>100*([1]GRq2q!F81/([1]GRq2q!F$8/4))</f>
        <v>177.57451746444369</v>
      </c>
      <c r="K81" s="17"/>
      <c r="L81" s="15" t="s">
        <v>27</v>
      </c>
      <c r="M81" s="18">
        <f>100*([1]GRq2q!P81/[1]GRq2q!P$8)</f>
        <v>128.77774518327814</v>
      </c>
      <c r="N81" s="16">
        <f>100*([1]GRq2q!Q81/[1]GRq2q!Q$8)</f>
        <v>141.67512807444916</v>
      </c>
      <c r="O81" s="16">
        <f>100*([1]GRq2q!R81/[1]GRq2q!R$8)</f>
        <v>36.628262918154348</v>
      </c>
      <c r="P81" s="16">
        <f>100*([1]GRq2q!S81/[1]GRq2q!S$8)</f>
        <v>153.92262808099261</v>
      </c>
      <c r="Q81" s="17">
        <f>100*([1]GRq2q!T81/[1]GRq2q!T$8)</f>
        <v>70.923408508558367</v>
      </c>
      <c r="R81" s="15" t="s">
        <v>27</v>
      </c>
      <c r="S81" s="18">
        <f>100*[1]GRq2q!AD81/([1]GRq2q!AD$8/4)</f>
        <v>642.08383922282212</v>
      </c>
      <c r="T81" s="18"/>
      <c r="U81" s="18">
        <f>100*[1]GRq2q!AE81/([1]GRq2q!AE$8/4)</f>
        <v>609.10037731079217</v>
      </c>
      <c r="V81" s="18">
        <f>100*[1]GRq2q!AF81/([1]GRq2q!AF$8/4)</f>
        <v>199.59096112638423</v>
      </c>
      <c r="W81" s="18">
        <f>100*[1]GRq2q!AG81/([1]GRq2q!AG$8/4)</f>
        <v>1112.2959060130142</v>
      </c>
      <c r="X81" s="17">
        <f>100*[1]GRq2q!AH81/([1]GRq2q!AH$8/4)</f>
        <v>338.4191528777269</v>
      </c>
      <c r="Y81" s="15" t="s">
        <v>27</v>
      </c>
      <c r="Z81" s="18">
        <f>(S81/M81)*100</f>
        <v>498.59844828700813</v>
      </c>
      <c r="AA81" s="18">
        <f t="shared" si="24"/>
        <v>429.92752898075003</v>
      </c>
      <c r="AB81" s="18">
        <f t="shared" si="24"/>
        <v>544.90970967520116</v>
      </c>
      <c r="AC81" s="18">
        <f t="shared" si="24"/>
        <v>722.63313060619964</v>
      </c>
      <c r="AD81" s="19">
        <f t="shared" si="24"/>
        <v>477.16143371322835</v>
      </c>
      <c r="AE81" s="15" t="s">
        <v>27</v>
      </c>
      <c r="AF81" s="18">
        <f>(Z81/$AN81)*100</f>
        <v>103.91797588307796</v>
      </c>
      <c r="AG81" s="18"/>
      <c r="AH81" s="18">
        <f t="shared" si="25"/>
        <v>89.605570858847443</v>
      </c>
      <c r="AI81" s="18">
        <f t="shared" si="25"/>
        <v>113.57017708945418</v>
      </c>
      <c r="AJ81" s="18">
        <f t="shared" si="25"/>
        <v>150.61132359445594</v>
      </c>
      <c r="AK81" s="19">
        <f t="shared" si="25"/>
        <v>99.450069552569474</v>
      </c>
      <c r="AL81" s="23"/>
      <c r="AM81" s="30" t="s">
        <v>28</v>
      </c>
      <c r="AN81" s="31">
        <v>479.8</v>
      </c>
    </row>
    <row r="82" spans="1:40" ht="14.25" hidden="1" thickTop="1" thickBot="1" x14ac:dyDescent="0.25">
      <c r="A82" s="15" t="s">
        <v>29</v>
      </c>
      <c r="B82" s="16">
        <f>100*[1]GRq2q!B82/([1]GRq2q!B$8/4)</f>
        <v>1053.7876177270923</v>
      </c>
      <c r="C82" s="16"/>
      <c r="D82" s="16">
        <f>100*[1]GRq2q!C82/([1]GRq2q!C$8/4)</f>
        <v>1494.5541965829693</v>
      </c>
      <c r="E82" s="16"/>
      <c r="F82" s="16">
        <f>100*[1]GRq2q!D82/([1]GRq2q!D$8/4)</f>
        <v>330.51874754947397</v>
      </c>
      <c r="G82" s="16"/>
      <c r="H82" s="16">
        <f>100*[1]GRq2q!E82/([1]GRq2q!E$8/4)</f>
        <v>456.99494690148072</v>
      </c>
      <c r="I82" s="16"/>
      <c r="J82" s="16">
        <f>100*([1]GRq2q!F82/([1]GRq2q!F$8/4))</f>
        <v>191.17672550222005</v>
      </c>
      <c r="K82" s="17"/>
      <c r="L82" s="15" t="s">
        <v>29</v>
      </c>
      <c r="M82" s="18">
        <f>100*([1]GRq2q!P82/[1]GRq2q!P$8)</f>
        <v>131.50053282180579</v>
      </c>
      <c r="N82" s="16">
        <f>100*([1]GRq2q!Q82/[1]GRq2q!Q$8)</f>
        <v>145.67036668614864</v>
      </c>
      <c r="O82" s="16">
        <f>100*([1]GRq2q!R82/[1]GRq2q!R$8)</f>
        <v>36.796752927577856</v>
      </c>
      <c r="P82" s="16">
        <f>100*([1]GRq2q!S82/[1]GRq2q!S$8)</f>
        <v>154.35361143961936</v>
      </c>
      <c r="Q82" s="17">
        <f>100*([1]GRq2q!T82/[1]GRq2q!T$8)</f>
        <v>73.384450783805349</v>
      </c>
      <c r="R82" s="15" t="s">
        <v>29</v>
      </c>
      <c r="S82" s="18">
        <f>100*[1]GRq2q!AD82/([1]GRq2q!AD$8/4)</f>
        <v>681.18863967567916</v>
      </c>
      <c r="T82" s="18"/>
      <c r="U82" s="18">
        <f>100*[1]GRq2q!AE82/([1]GRq2q!AE$8/4)</f>
        <v>645.76822002490189</v>
      </c>
      <c r="V82" s="18">
        <f>100*[1]GRq2q!AF82/([1]GRq2q!AF$8/4)</f>
        <v>207.63447685977752</v>
      </c>
      <c r="W82" s="18">
        <f>100*[1]GRq2q!AG82/([1]GRq2q!AG$8/4)</f>
        <v>1184.9288286756639</v>
      </c>
      <c r="X82" s="17">
        <f>100*[1]GRq2q!AH82/([1]GRq2q!AH$8/4)</f>
        <v>368.80919280614683</v>
      </c>
      <c r="Y82" s="15" t="s">
        <v>29</v>
      </c>
      <c r="Z82" s="18">
        <f>(S82/M82)*100</f>
        <v>518.0120757371734</v>
      </c>
      <c r="AA82" s="18">
        <f t="shared" si="24"/>
        <v>443.30788389942734</v>
      </c>
      <c r="AB82" s="18">
        <f t="shared" si="24"/>
        <v>564.2739109845827</v>
      </c>
      <c r="AC82" s="18">
        <f t="shared" si="24"/>
        <v>767.67159357278069</v>
      </c>
      <c r="AD82" s="19">
        <f t="shared" si="24"/>
        <v>502.57130613769812</v>
      </c>
      <c r="AE82" s="15" t="s">
        <v>29</v>
      </c>
      <c r="AF82" s="18">
        <f>(Z82/$AN82)*100</f>
        <v>106.08479945467406</v>
      </c>
      <c r="AG82" s="18"/>
      <c r="AH82" s="18">
        <f t="shared" si="25"/>
        <v>90.785968441414568</v>
      </c>
      <c r="AI82" s="18">
        <f t="shared" si="25"/>
        <v>115.55885950943735</v>
      </c>
      <c r="AJ82" s="18">
        <f t="shared" si="25"/>
        <v>157.21310538045887</v>
      </c>
      <c r="AK82" s="19">
        <f t="shared" si="25"/>
        <v>102.92265126719191</v>
      </c>
      <c r="AL82" s="23"/>
      <c r="AM82" s="30" t="s">
        <v>30</v>
      </c>
      <c r="AN82" s="31">
        <v>488.3</v>
      </c>
    </row>
    <row r="83" spans="1:40" ht="14.25" hidden="1" thickTop="1" thickBot="1" x14ac:dyDescent="0.25">
      <c r="A83" s="15" t="s">
        <v>31</v>
      </c>
      <c r="B83" s="16">
        <f>100*[1]GRq2q!B83/([1]GRq2q!B$8/4)</f>
        <v>1266.4533542847705</v>
      </c>
      <c r="C83" s="16"/>
      <c r="D83" s="16">
        <f>100*[1]GRq2q!C83/([1]GRq2q!C$8/4)</f>
        <v>1831.7256233320873</v>
      </c>
      <c r="E83" s="16"/>
      <c r="F83" s="16">
        <f>100*[1]GRq2q!D83/([1]GRq2q!D$8/4)</f>
        <v>357.98485547083521</v>
      </c>
      <c r="G83" s="16"/>
      <c r="H83" s="16">
        <f>100*[1]GRq2q!E83/([1]GRq2q!E$8/4)</f>
        <v>492.36635579165539</v>
      </c>
      <c r="I83" s="16"/>
      <c r="J83" s="16">
        <f>100*([1]GRq2q!F83/([1]GRq2q!F$8/4))</f>
        <v>219.70029294715124</v>
      </c>
      <c r="K83" s="17"/>
      <c r="L83" s="15" t="s">
        <v>31</v>
      </c>
      <c r="M83" s="18">
        <f>100*([1]GRq2q!P83/[1]GRq2q!P$8)</f>
        <v>133.24846551567475</v>
      </c>
      <c r="N83" s="16">
        <f>100*([1]GRq2q!Q83/[1]GRq2q!Q$8)</f>
        <v>148.17589699315039</v>
      </c>
      <c r="O83" s="16">
        <f>100*([1]GRq2q!R83/[1]GRq2q!R$8)</f>
        <v>37.337665195613241</v>
      </c>
      <c r="P83" s="16">
        <f>100*([1]GRq2q!S83/[1]GRq2q!S$8)</f>
        <v>154.50796505105896</v>
      </c>
      <c r="Q83" s="17">
        <f>100*([1]GRq2q!T83/[1]GRq2q!T$8)</f>
        <v>76.642720398606301</v>
      </c>
      <c r="R83" s="15" t="s">
        <v>31</v>
      </c>
      <c r="S83" s="18">
        <f>100*[1]GRq2q!AD83/([1]GRq2q!AD$8/4)</f>
        <v>696.11625058435993</v>
      </c>
      <c r="T83" s="18"/>
      <c r="U83" s="18">
        <f>100*[1]GRq2q!AE83/([1]GRq2q!AE$8/4)</f>
        <v>664.6892288716316</v>
      </c>
      <c r="V83" s="18">
        <f>100*[1]GRq2q!AF83/([1]GRq2q!AF$8/4)</f>
        <v>211.6625857108572</v>
      </c>
      <c r="W83" s="18">
        <f>100*[1]GRq2q!AG83/([1]GRq2q!AG$8/4)</f>
        <v>1190.8534728190423</v>
      </c>
      <c r="X83" s="17">
        <f>100*[1]GRq2q!AH83/([1]GRq2q!AH$8/4)</f>
        <v>389.27810300688799</v>
      </c>
      <c r="Y83" s="15" t="s">
        <v>31</v>
      </c>
      <c r="Z83" s="18">
        <f>(S83/M83)*100</f>
        <v>522.4197125950933</v>
      </c>
      <c r="AA83" s="18">
        <f t="shared" si="24"/>
        <v>448.58120811805014</v>
      </c>
      <c r="AB83" s="18">
        <f t="shared" si="24"/>
        <v>566.8875774688911</v>
      </c>
      <c r="AC83" s="18">
        <f t="shared" si="24"/>
        <v>770.73921232831651</v>
      </c>
      <c r="AD83" s="19">
        <f t="shared" si="24"/>
        <v>507.91269018416364</v>
      </c>
      <c r="AE83" s="15" t="s">
        <v>31</v>
      </c>
      <c r="AF83" s="18">
        <f>(Z83/$AN83)*100</f>
        <v>103.88143022372107</v>
      </c>
      <c r="AG83" s="18"/>
      <c r="AH83" s="18">
        <f t="shared" si="25"/>
        <v>89.198888072787867</v>
      </c>
      <c r="AI83" s="18">
        <f t="shared" si="25"/>
        <v>112.72371792978547</v>
      </c>
      <c r="AJ83" s="18">
        <f t="shared" si="25"/>
        <v>153.2589406101246</v>
      </c>
      <c r="AK83" s="19">
        <f t="shared" si="25"/>
        <v>100.99675684711944</v>
      </c>
      <c r="AL83" s="23"/>
      <c r="AM83" s="30" t="s">
        <v>32</v>
      </c>
      <c r="AN83" s="31">
        <v>502.9</v>
      </c>
    </row>
    <row r="84" spans="1:40" ht="14.25" hidden="1" thickTop="1" thickBot="1" x14ac:dyDescent="0.25">
      <c r="A84" s="15" t="s">
        <v>33</v>
      </c>
      <c r="B84" s="16">
        <f>100*[1]GRq2q!B84/([1]GRq2q!B$8/4)</f>
        <v>1387.3319728894739</v>
      </c>
      <c r="C84" s="16"/>
      <c r="D84" s="16">
        <f>100*[1]GRq2q!C84/([1]GRq2q!C$8/4)</f>
        <v>2014.715013102963</v>
      </c>
      <c r="E84" s="16"/>
      <c r="F84" s="16">
        <f>100*[1]GRq2q!D84/([1]GRq2q!D$8/4)</f>
        <v>393.24636373471253</v>
      </c>
      <c r="G84" s="16"/>
      <c r="H84" s="16">
        <f>100*[1]GRq2q!E84/([1]GRq2q!E$8/4)</f>
        <v>521.7113905968381</v>
      </c>
      <c r="I84" s="16"/>
      <c r="J84" s="16">
        <f>100*([1]GRq2q!F84/([1]GRq2q!F$8/4))</f>
        <v>220.77682438259228</v>
      </c>
      <c r="K84" s="17"/>
      <c r="L84" s="15" t="s">
        <v>33</v>
      </c>
      <c r="M84" s="18">
        <f>100*([1]GRq2q!P84/[1]GRq2q!P$8)</f>
        <v>135.01062498118276</v>
      </c>
      <c r="N84" s="16">
        <f>100*([1]GRq2q!Q84/[1]GRq2q!Q$8)</f>
        <v>149.79101427037574</v>
      </c>
      <c r="O84" s="16">
        <f>100*([1]GRq2q!R84/[1]GRq2q!R$8)</f>
        <v>38.129223697760246</v>
      </c>
      <c r="P84" s="16">
        <f>100*([1]GRq2q!S84/[1]GRq2q!S$8)</f>
        <v>157.45906718353416</v>
      </c>
      <c r="Q84" s="17">
        <f>100*([1]GRq2q!T84/[1]GRq2q!T$8)</f>
        <v>77.133233809157375</v>
      </c>
      <c r="R84" s="15" t="s">
        <v>33</v>
      </c>
      <c r="S84" s="18">
        <f>100*[1]GRq2q!AD84/([1]GRq2q!AD$8/4)</f>
        <v>828.19640702619745</v>
      </c>
      <c r="T84" s="18"/>
      <c r="U84" s="18">
        <f>100*[1]GRq2q!AE84/([1]GRq2q!AE$8/4)</f>
        <v>793.17365681251795</v>
      </c>
      <c r="V84" s="18">
        <f>100*[1]GRq2q!AF84/([1]GRq2q!AF$8/4)</f>
        <v>231.51653625053567</v>
      </c>
      <c r="W84" s="18">
        <f>100*[1]GRq2q!AG84/([1]GRq2q!AG$8/4)</f>
        <v>1421.7599611986548</v>
      </c>
      <c r="X84" s="17">
        <f>100*[1]GRq2q!AH84/([1]GRq2q!AH$8/4)</f>
        <v>413.21870634181164</v>
      </c>
      <c r="Y84" s="15" t="s">
        <v>33</v>
      </c>
      <c r="Z84" s="18">
        <f>(S84/M84)*100</f>
        <v>613.4305408493799</v>
      </c>
      <c r="AA84" s="18">
        <f t="shared" si="24"/>
        <v>529.52018562396802</v>
      </c>
      <c r="AB84" s="18">
        <f t="shared" si="24"/>
        <v>607.18922075545743</v>
      </c>
      <c r="AC84" s="18">
        <f t="shared" si="24"/>
        <v>902.93940300144959</v>
      </c>
      <c r="AD84" s="19">
        <f t="shared" si="24"/>
        <v>535.72070809865841</v>
      </c>
      <c r="AE84" s="15" t="s">
        <v>33</v>
      </c>
      <c r="AF84" s="18">
        <f>(Z84/$AN84)*100</f>
        <v>116.20203463712444</v>
      </c>
      <c r="AG84" s="18"/>
      <c r="AH84" s="18">
        <f t="shared" si="25"/>
        <v>100.30691146504414</v>
      </c>
      <c r="AI84" s="18">
        <f t="shared" si="25"/>
        <v>115.01974251855607</v>
      </c>
      <c r="AJ84" s="18">
        <f t="shared" si="25"/>
        <v>171.04364519822877</v>
      </c>
      <c r="AK84" s="19">
        <f t="shared" si="25"/>
        <v>101.48147529809783</v>
      </c>
      <c r="AL84" s="23"/>
      <c r="AM84" s="30" t="s">
        <v>34</v>
      </c>
      <c r="AN84" s="31">
        <v>527.9</v>
      </c>
    </row>
    <row r="85" spans="1:40" ht="14.25" hidden="1" thickTop="1" thickBot="1" x14ac:dyDescent="0.25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2"/>
      <c r="M85" s="26"/>
      <c r="N85" s="24"/>
      <c r="O85" s="24"/>
      <c r="P85" s="24"/>
      <c r="Q85" s="25"/>
      <c r="R85" s="22"/>
      <c r="S85" s="26"/>
      <c r="T85" s="26"/>
      <c r="U85" s="26"/>
      <c r="V85" s="26"/>
      <c r="W85" s="26"/>
      <c r="X85" s="25"/>
      <c r="Y85" s="22"/>
      <c r="Z85" s="26"/>
      <c r="AA85" s="26"/>
      <c r="AB85" s="26"/>
      <c r="AC85" s="26"/>
      <c r="AD85" s="27"/>
      <c r="AE85" s="22"/>
      <c r="AF85" s="26"/>
      <c r="AG85" s="26"/>
      <c r="AH85" s="26"/>
      <c r="AI85" s="26"/>
      <c r="AJ85" s="26"/>
      <c r="AK85" s="27"/>
      <c r="AL85" s="29"/>
      <c r="AM85" s="30"/>
      <c r="AN85" s="31"/>
    </row>
    <row r="86" spans="1:40" ht="14.25" hidden="1" thickTop="1" thickBot="1" x14ac:dyDescent="0.25">
      <c r="A86" s="15" t="s">
        <v>48</v>
      </c>
      <c r="B86" s="16">
        <f>100*([1]GRq2q!B86/[1]GRq2q!B$8)</f>
        <v>1489.9685714649092</v>
      </c>
      <c r="C86" s="16"/>
      <c r="D86" s="16">
        <f>100*([1]GRq2q!C86/[1]GRq2q!C$8)</f>
        <v>2150.4703867724415</v>
      </c>
      <c r="E86" s="16"/>
      <c r="F86" s="16">
        <f>100*([1]GRq2q!D86/[1]GRq2q!D$8)</f>
        <v>456.19706934482053</v>
      </c>
      <c r="G86" s="16"/>
      <c r="H86" s="16">
        <f>100*([1]GRq2q!E86/[1]GRq2q!E$8)</f>
        <v>572.81854723632466</v>
      </c>
      <c r="I86" s="16"/>
      <c r="J86" s="16">
        <f>100*([1]GRq2q!F86/[1]GRq2q!F$8)</f>
        <v>245.50928169440388</v>
      </c>
      <c r="K86" s="17"/>
      <c r="L86" s="15" t="s">
        <v>48</v>
      </c>
      <c r="M86" s="18">
        <f>100*([1]GRq2q!P86/[1]GRq2q!P$8)</f>
        <v>134.72672594967273</v>
      </c>
      <c r="N86" s="16">
        <f>100*([1]GRq2q!Q86/[1]GRq2q!Q$8)</f>
        <v>149.74261810634849</v>
      </c>
      <c r="O86" s="16">
        <f>100*([1]GRq2q!R86/[1]GRq2q!R$8)</f>
        <v>38.638782014815817</v>
      </c>
      <c r="P86" s="16">
        <f>100*([1]GRq2q!S86/[1]GRq2q!S$8)</f>
        <v>155.82658484305995</v>
      </c>
      <c r="Q86" s="17">
        <f>100*([1]GRq2q!T86/[1]GRq2q!T$8)</f>
        <v>74.172572883538194</v>
      </c>
      <c r="R86" s="15" t="s">
        <v>48</v>
      </c>
      <c r="S86" s="18">
        <f>100*([1]GRq2q!AD86/[1]GRq2q!AD$8)</f>
        <v>824.36385883241189</v>
      </c>
      <c r="T86" s="18"/>
      <c r="U86" s="18">
        <f>100*([1]GRq2q!AE86/[1]GRq2q!AE$8)</f>
        <v>828.98425114300971</v>
      </c>
      <c r="V86" s="18">
        <f>100*([1]GRq2q!AF86/[1]GRq2q!AF$8)</f>
        <v>248.44636010206611</v>
      </c>
      <c r="W86" s="18">
        <f>100*([1]GRq2q!AG86/[1]GRq2q!AG$8)</f>
        <v>1232.6870467188637</v>
      </c>
      <c r="X86" s="17">
        <f>100*([1]GRq2q!AH86/[1]GRq2q!AH$8)</f>
        <v>387.73311805306207</v>
      </c>
      <c r="Y86" s="15" t="s">
        <v>48</v>
      </c>
      <c r="Z86" s="18">
        <f>(S86/M86)*100</f>
        <v>611.87849182971581</v>
      </c>
      <c r="AA86" s="18">
        <f t="shared" ref="AA86:AD90" si="26">(U86/N86)*100</f>
        <v>553.60608865156746</v>
      </c>
      <c r="AB86" s="18">
        <f t="shared" si="26"/>
        <v>642.99739056681653</v>
      </c>
      <c r="AC86" s="18">
        <f t="shared" si="26"/>
        <v>791.06337853733942</v>
      </c>
      <c r="AD86" s="19">
        <f t="shared" si="26"/>
        <v>522.7445981439256</v>
      </c>
      <c r="AE86" s="15" t="s">
        <v>48</v>
      </c>
      <c r="AF86" s="18">
        <f>(Z86/$AN86)*100</f>
        <v>104.0521200288608</v>
      </c>
      <c r="AG86" s="18"/>
      <c r="AH86" s="18">
        <f t="shared" ref="AH86:AK90" si="27">(AA86/$AN86)*100</f>
        <v>94.142690018122181</v>
      </c>
      <c r="AI86" s="18">
        <f t="shared" si="27"/>
        <v>109.34399975628205</v>
      </c>
      <c r="AJ86" s="18">
        <f t="shared" si="27"/>
        <v>134.52314914332786</v>
      </c>
      <c r="AK86" s="19">
        <f t="shared" si="27"/>
        <v>88.894583478263016</v>
      </c>
      <c r="AL86" s="29"/>
      <c r="AM86" s="30" t="s">
        <v>48</v>
      </c>
      <c r="AN86" s="31">
        <f>AVERAGEA(AN87:AN90)</f>
        <v>588.04999999999995</v>
      </c>
    </row>
    <row r="87" spans="1:40" ht="14.25" hidden="1" thickTop="1" thickBot="1" x14ac:dyDescent="0.25">
      <c r="A87" s="15" t="s">
        <v>27</v>
      </c>
      <c r="B87" s="16">
        <f>100*[1]GRq2q!B87/([1]GRq2q!B$8/4)</f>
        <v>1481.0103919041183</v>
      </c>
      <c r="C87" s="16"/>
      <c r="D87" s="16">
        <f>100*[1]GRq2q!C87/([1]GRq2q!C$8/4)</f>
        <v>2171.2583696210631</v>
      </c>
      <c r="E87" s="16"/>
      <c r="F87" s="16">
        <f>100*[1]GRq2q!D87/([1]GRq2q!D$8/4)</f>
        <v>416.48722383143411</v>
      </c>
      <c r="G87" s="16"/>
      <c r="H87" s="16">
        <f>100*[1]GRq2q!E87/([1]GRq2q!E$8/4)</f>
        <v>515.34651163155661</v>
      </c>
      <c r="I87" s="16"/>
      <c r="J87" s="16">
        <f>100*([1]GRq2q!F87/([1]GRq2q!F$8/4))</f>
        <v>235.59094929866421</v>
      </c>
      <c r="K87" s="17"/>
      <c r="L87" s="15" t="s">
        <v>27</v>
      </c>
      <c r="M87" s="18">
        <f>100*([1]GRq2q!P87/[1]GRq2q!P$8)</f>
        <v>133.75545405978008</v>
      </c>
      <c r="N87" s="16">
        <f>100*([1]GRq2q!Q87/[1]GRq2q!Q$8)</f>
        <v>148.32306233052606</v>
      </c>
      <c r="O87" s="16">
        <f>100*([1]GRq2q!R87/[1]GRq2q!R$8)</f>
        <v>38.09109447406248</v>
      </c>
      <c r="P87" s="16">
        <f>100*([1]GRq2q!S87/[1]GRq2q!S$8)</f>
        <v>156.01044376544567</v>
      </c>
      <c r="Q87" s="17">
        <f>100*([1]GRq2q!T87/[1]GRq2q!T$8)</f>
        <v>76.724427669968847</v>
      </c>
      <c r="R87" s="15" t="s">
        <v>27</v>
      </c>
      <c r="S87" s="18">
        <f>100*[1]GRq2q!AD87/([1]GRq2q!AD$8/4)</f>
        <v>790.22818989591838</v>
      </c>
      <c r="T87" s="18"/>
      <c r="U87" s="18">
        <f>100*[1]GRq2q!AE87/([1]GRq2q!AE$8/4)</f>
        <v>773.58226748924869</v>
      </c>
      <c r="V87" s="18">
        <f>100*[1]GRq2q!AF87/([1]GRq2q!AF$8/4)</f>
        <v>226.88620552552496</v>
      </c>
      <c r="W87" s="18">
        <f>100*[1]GRq2q!AG87/([1]GRq2q!AG$8/4)</f>
        <v>1280.2948450593885</v>
      </c>
      <c r="X87" s="17">
        <f>100*[1]GRq2q!AH87/([1]GRq2q!AH$8/4)</f>
        <v>405.53283840385404</v>
      </c>
      <c r="Y87" s="15" t="s">
        <v>27</v>
      </c>
      <c r="Z87" s="18">
        <f>(S87/M87)*100</f>
        <v>590.80072319349108</v>
      </c>
      <c r="AA87" s="18">
        <f t="shared" si="26"/>
        <v>521.55224908004027</v>
      </c>
      <c r="AB87" s="18">
        <f t="shared" si="26"/>
        <v>595.64107741776616</v>
      </c>
      <c r="AC87" s="18">
        <f t="shared" si="26"/>
        <v>820.64688373315016</v>
      </c>
      <c r="AD87" s="19">
        <f t="shared" si="26"/>
        <v>528.55765851816966</v>
      </c>
      <c r="AE87" s="15" t="s">
        <v>27</v>
      </c>
      <c r="AF87" s="18">
        <f>(Z87/$AN87)*100</f>
        <v>104.45557340761864</v>
      </c>
      <c r="AG87" s="18"/>
      <c r="AH87" s="18">
        <f t="shared" si="27"/>
        <v>92.212208111746861</v>
      </c>
      <c r="AI87" s="18">
        <f t="shared" si="27"/>
        <v>105.31136446565878</v>
      </c>
      <c r="AJ87" s="18">
        <f t="shared" si="27"/>
        <v>145.09315483259374</v>
      </c>
      <c r="AK87" s="19">
        <f t="shared" si="27"/>
        <v>93.450788281147396</v>
      </c>
      <c r="AL87" s="23"/>
      <c r="AM87" s="30" t="s">
        <v>28</v>
      </c>
      <c r="AN87" s="31">
        <v>565.6</v>
      </c>
    </row>
    <row r="88" spans="1:40" ht="14.25" hidden="1" thickTop="1" thickBot="1" x14ac:dyDescent="0.25">
      <c r="A88" s="32" t="s">
        <v>29</v>
      </c>
      <c r="B88" s="16">
        <f>100*[1]GRq2q!B88/([1]GRq2q!B$8/4)</f>
        <v>1508.1874703662056</v>
      </c>
      <c r="C88" s="16"/>
      <c r="D88" s="16">
        <f>100*[1]GRq2q!C88/([1]GRq2q!C$8/4)</f>
        <v>2163.4418394904274</v>
      </c>
      <c r="E88" s="16"/>
      <c r="F88" s="16">
        <f>100*[1]GRq2q!D88/([1]GRq2q!D$8/4)</f>
        <v>423.44256046941899</v>
      </c>
      <c r="G88" s="16"/>
      <c r="H88" s="16">
        <f>100*[1]GRq2q!E88/([1]GRq2q!E$8/4)</f>
        <v>625.32145721373081</v>
      </c>
      <c r="I88" s="16"/>
      <c r="J88" s="16">
        <f>100*([1]GRq2q!F88/([1]GRq2q!F$8/4))</f>
        <v>250.38606091462032</v>
      </c>
      <c r="K88" s="17"/>
      <c r="L88" s="32" t="s">
        <v>29</v>
      </c>
      <c r="M88" s="18">
        <f>100*([1]GRq2q!P88/[1]GRq2q!P$8)</f>
        <v>133.76772433936793</v>
      </c>
      <c r="N88" s="16">
        <f>100*([1]GRq2q!Q88/[1]GRq2q!Q$8)</f>
        <v>148.41205616792433</v>
      </c>
      <c r="O88" s="16">
        <f>100*([1]GRq2q!R88/[1]GRq2q!R$8)</f>
        <v>37.969202971745489</v>
      </c>
      <c r="P88" s="16">
        <f>100*([1]GRq2q!S88/[1]GRq2q!S$8)</f>
        <v>155.87003436605676</v>
      </c>
      <c r="Q88" s="17">
        <f>100*([1]GRq2q!T88/[1]GRq2q!T$8)</f>
        <v>74.100452243655909</v>
      </c>
      <c r="R88" s="32" t="s">
        <v>29</v>
      </c>
      <c r="S88" s="18">
        <f>100*[1]GRq2q!AD88/([1]GRq2q!AD$8/4)</f>
        <v>827.42776370206582</v>
      </c>
      <c r="T88" s="18"/>
      <c r="U88" s="18">
        <f>100*[1]GRq2q!AE88/([1]GRq2q!AE$8/4)</f>
        <v>824.63869714353916</v>
      </c>
      <c r="V88" s="18">
        <f>100*[1]GRq2q!AF88/([1]GRq2q!AF$8/4)</f>
        <v>241.86069509020959</v>
      </c>
      <c r="W88" s="18">
        <f>100*[1]GRq2q!AG88/([1]GRq2q!AG$8/4)</f>
        <v>1274.6615477411272</v>
      </c>
      <c r="X88" s="17">
        <f>100*[1]GRq2q!AH88/([1]GRq2q!AH$8/4)</f>
        <v>405.73560482305589</v>
      </c>
      <c r="Y88" s="32" t="s">
        <v>29</v>
      </c>
      <c r="Z88" s="33">
        <f>(S88/M88)*100</f>
        <v>618.55561032262642</v>
      </c>
      <c r="AA88" s="33">
        <f t="shared" si="26"/>
        <v>555.64131273168414</v>
      </c>
      <c r="AB88" s="33">
        <f t="shared" si="26"/>
        <v>636.99176216627063</v>
      </c>
      <c r="AC88" s="33">
        <f t="shared" si="26"/>
        <v>817.77203227377072</v>
      </c>
      <c r="AD88" s="34">
        <f t="shared" si="26"/>
        <v>547.54808174304071</v>
      </c>
      <c r="AE88" s="32" t="s">
        <v>29</v>
      </c>
      <c r="AF88" s="33">
        <f>(Z88/$AN88)*100</f>
        <v>106.4639604686104</v>
      </c>
      <c r="AG88" s="33"/>
      <c r="AH88" s="33">
        <f t="shared" si="27"/>
        <v>95.635337819566985</v>
      </c>
      <c r="AI88" s="33">
        <f t="shared" si="27"/>
        <v>109.63713634531335</v>
      </c>
      <c r="AJ88" s="33">
        <f t="shared" si="27"/>
        <v>140.75250125193989</v>
      </c>
      <c r="AK88" s="34">
        <f t="shared" si="27"/>
        <v>94.242354861108552</v>
      </c>
      <c r="AL88" s="23"/>
      <c r="AM88" s="3" t="s">
        <v>29</v>
      </c>
      <c r="AN88" s="5">
        <v>581</v>
      </c>
    </row>
    <row r="89" spans="1:40" ht="14.25" hidden="1" thickTop="1" thickBot="1" x14ac:dyDescent="0.25">
      <c r="A89" s="32" t="s">
        <v>31</v>
      </c>
      <c r="B89" s="16">
        <f>100*[1]GRq2q!B89/([1]GRq2q!B$8/4)</f>
        <v>1427.6086535181564</v>
      </c>
      <c r="C89" s="16"/>
      <c r="D89" s="16">
        <f>100*[1]GRq2q!C89/([1]GRq2q!C$8/4)</f>
        <v>2044.4525383184537</v>
      </c>
      <c r="E89" s="16"/>
      <c r="F89" s="16">
        <f>100*[1]GRq2q!D89/([1]GRq2q!D$8/4)</f>
        <v>475.27192987087585</v>
      </c>
      <c r="G89" s="16"/>
      <c r="H89" s="16">
        <f>100*[1]GRq2q!E89/([1]GRq2q!E$8/4)</f>
        <v>565.10300088404858</v>
      </c>
      <c r="I89" s="16"/>
      <c r="J89" s="16">
        <f>100*([1]GRq2q!F89/([1]GRq2q!F$8/4))</f>
        <v>246.35484533389493</v>
      </c>
      <c r="K89" s="17"/>
      <c r="L89" s="32" t="s">
        <v>31</v>
      </c>
      <c r="M89" s="18">
        <f>100*([1]GRq2q!P89/[1]GRq2q!P$8)</f>
        <v>134.37587251508361</v>
      </c>
      <c r="N89" s="16">
        <f>100*([1]GRq2q!Q89/[1]GRq2q!Q$8)</f>
        <v>149.55482900041736</v>
      </c>
      <c r="O89" s="16">
        <f>100*([1]GRq2q!R89/[1]GRq2q!R$8)</f>
        <v>38.747571632666265</v>
      </c>
      <c r="P89" s="16">
        <f>100*([1]GRq2q!S89/[1]GRq2q!S$8)</f>
        <v>154.60748708769171</v>
      </c>
      <c r="Q89" s="17">
        <f>100*([1]GRq2q!T89/[1]GRq2q!T$8)</f>
        <v>72.892614872084323</v>
      </c>
      <c r="R89" s="32" t="s">
        <v>31</v>
      </c>
      <c r="S89" s="18">
        <f>100*[1]GRq2q!AD89/([1]GRq2q!AD$8/4)</f>
        <v>792.89653258851683</v>
      </c>
      <c r="T89" s="18"/>
      <c r="U89" s="18">
        <f>100*[1]GRq2q!AE89/([1]GRq2q!AE$8/4)</f>
        <v>810.70230316181335</v>
      </c>
      <c r="V89" s="18">
        <f>100*[1]GRq2q!AF89/([1]GRq2q!AF$8/4)</f>
        <v>246.60116471397771</v>
      </c>
      <c r="W89" s="18">
        <f>100*[1]GRq2q!AG89/([1]GRq2q!AG$8/4)</f>
        <v>1122.7218912503849</v>
      </c>
      <c r="X89" s="17">
        <f>100*[1]GRq2q!AH89/([1]GRq2q!AH$8/4)</f>
        <v>353.92316808715162</v>
      </c>
      <c r="Y89" s="32" t="s">
        <v>31</v>
      </c>
      <c r="Z89" s="33">
        <f>(S89/M89)*100</f>
        <v>590.05870454870137</v>
      </c>
      <c r="AA89" s="33">
        <f t="shared" si="26"/>
        <v>542.0769817867606</v>
      </c>
      <c r="AB89" s="33">
        <f t="shared" si="26"/>
        <v>636.42998599189582</v>
      </c>
      <c r="AC89" s="33">
        <f t="shared" si="26"/>
        <v>726.17562861854753</v>
      </c>
      <c r="AD89" s="34">
        <f t="shared" si="26"/>
        <v>485.54050188518278</v>
      </c>
      <c r="AE89" s="32" t="s">
        <v>31</v>
      </c>
      <c r="AF89" s="33">
        <f>(Z89/$AN89)*100</f>
        <v>98.67202417202364</v>
      </c>
      <c r="AG89" s="33"/>
      <c r="AH89" s="33">
        <f t="shared" si="27"/>
        <v>90.648324713505119</v>
      </c>
      <c r="AI89" s="33">
        <f t="shared" si="27"/>
        <v>106.42641906218992</v>
      </c>
      <c r="AJ89" s="33">
        <f t="shared" si="27"/>
        <v>121.43405160845278</v>
      </c>
      <c r="AK89" s="34">
        <f t="shared" si="27"/>
        <v>81.194063860398458</v>
      </c>
      <c r="AL89" s="28"/>
      <c r="AM89" s="3" t="s">
        <v>32</v>
      </c>
      <c r="AN89" s="5">
        <v>598</v>
      </c>
    </row>
    <row r="90" spans="1:40" ht="14.25" hidden="1" thickTop="1" thickBot="1" x14ac:dyDescent="0.25">
      <c r="A90" s="32" t="s">
        <v>33</v>
      </c>
      <c r="B90" s="16">
        <f>100*[1]GRq2q!B90/([1]GRq2q!B$8/4)</f>
        <v>1543.0677700711567</v>
      </c>
      <c r="C90" s="16"/>
      <c r="D90" s="16">
        <f>100*[1]GRq2q!C90/([1]GRq2q!C$8/4)</f>
        <v>2222.7287996598229</v>
      </c>
      <c r="E90" s="16"/>
      <c r="F90" s="16">
        <f>100*[1]GRq2q!D90/([1]GRq2q!D$8/4)</f>
        <v>509.58656320755313</v>
      </c>
      <c r="G90" s="16"/>
      <c r="H90" s="16">
        <f>100*[1]GRq2q!E90/([1]GRq2q!E$8/4)</f>
        <v>585.50321921596264</v>
      </c>
      <c r="I90" s="16"/>
      <c r="J90" s="16">
        <f>100*([1]GRq2q!F90/([1]GRq2q!F$8/4))</f>
        <v>249.70527123043595</v>
      </c>
      <c r="K90" s="17"/>
      <c r="L90" s="32" t="s">
        <v>33</v>
      </c>
      <c r="M90" s="18">
        <f>100*([1]GRq2q!P90/[1]GRq2q!P$8)</f>
        <v>137.00785288445928</v>
      </c>
      <c r="N90" s="16">
        <f>100*([1]GRq2q!Q90/[1]GRq2q!Q$8)</f>
        <v>152.68052492652609</v>
      </c>
      <c r="O90" s="16">
        <f>100*([1]GRq2q!R90/[1]GRq2q!R$8)</f>
        <v>39.747258980789049</v>
      </c>
      <c r="P90" s="16">
        <f>100*([1]GRq2q!S90/[1]GRq2q!S$8)</f>
        <v>156.81837415304568</v>
      </c>
      <c r="Q90" s="17">
        <f>100*([1]GRq2q!T90/[1]GRq2q!T$8)</f>
        <v>72.972796748443642</v>
      </c>
      <c r="R90" s="32" t="s">
        <v>33</v>
      </c>
      <c r="S90" s="18">
        <f>100*[1]GRq2q!AD90/([1]GRq2q!AD$8/4)</f>
        <v>886.90294914314632</v>
      </c>
      <c r="T90" s="18"/>
      <c r="U90" s="18">
        <f>100*[1]GRq2q!AE90/([1]GRq2q!AE$8/4)</f>
        <v>907.01373677743686</v>
      </c>
      <c r="V90" s="18">
        <f>100*[1]GRq2q!AF90/([1]GRq2q!AF$8/4)</f>
        <v>278.43737507855224</v>
      </c>
      <c r="W90" s="18">
        <f>100*[1]GRq2q!AG90/([1]GRq2q!AG$8/4)</f>
        <v>1253.0699028245547</v>
      </c>
      <c r="X90" s="17">
        <f>100*[1]GRq2q!AH90/([1]GRq2q!AH$8/4)</f>
        <v>385.74086089818661</v>
      </c>
      <c r="Y90" s="32" t="s">
        <v>33</v>
      </c>
      <c r="Z90" s="33">
        <f>(S90/M90)*100</f>
        <v>647.33730984827889</v>
      </c>
      <c r="AA90" s="33">
        <f t="shared" si="26"/>
        <v>594.05987581842271</v>
      </c>
      <c r="AB90" s="33">
        <f t="shared" si="26"/>
        <v>700.51968920203706</v>
      </c>
      <c r="AC90" s="33">
        <f t="shared" si="26"/>
        <v>799.0580884365188</v>
      </c>
      <c r="AD90" s="34">
        <f t="shared" si="26"/>
        <v>528.60912296939432</v>
      </c>
      <c r="AE90" s="32" t="s">
        <v>33</v>
      </c>
      <c r="AF90" s="33">
        <f>(Z90/$AN90)*100</f>
        <v>106.54004441215912</v>
      </c>
      <c r="AG90" s="33"/>
      <c r="AH90" s="33">
        <f t="shared" si="27"/>
        <v>97.771539798950414</v>
      </c>
      <c r="AI90" s="33">
        <f t="shared" si="27"/>
        <v>115.29290474029577</v>
      </c>
      <c r="AJ90" s="33">
        <f t="shared" si="27"/>
        <v>131.51054780061204</v>
      </c>
      <c r="AK90" s="34">
        <f t="shared" si="27"/>
        <v>86.999526492658703</v>
      </c>
      <c r="AL90" s="28"/>
      <c r="AM90" s="3" t="s">
        <v>34</v>
      </c>
      <c r="AN90" s="5">
        <v>607.6</v>
      </c>
    </row>
    <row r="91" spans="1:40" ht="14.25" hidden="1" thickTop="1" thickBot="1" x14ac:dyDescent="0.25">
      <c r="A91" s="32"/>
      <c r="B91" s="16"/>
      <c r="C91" s="16"/>
      <c r="D91" s="16"/>
      <c r="E91" s="16"/>
      <c r="F91" s="16"/>
      <c r="G91" s="16"/>
      <c r="H91" s="16"/>
      <c r="I91" s="16"/>
      <c r="J91" s="16"/>
      <c r="K91" s="17"/>
      <c r="L91" s="32"/>
      <c r="M91" s="33"/>
      <c r="N91" s="16"/>
      <c r="O91" s="16"/>
      <c r="P91" s="16"/>
      <c r="Q91" s="17"/>
      <c r="R91" s="32"/>
      <c r="S91" s="33"/>
      <c r="T91" s="33"/>
      <c r="U91" s="33"/>
      <c r="V91" s="33"/>
      <c r="W91" s="33"/>
      <c r="X91" s="17"/>
      <c r="Y91" s="32"/>
      <c r="Z91" s="33"/>
      <c r="AA91" s="33"/>
      <c r="AB91" s="33"/>
      <c r="AC91" s="33"/>
      <c r="AD91" s="34"/>
      <c r="AE91" s="32"/>
      <c r="AF91" s="33"/>
      <c r="AG91" s="33"/>
      <c r="AH91" s="33"/>
      <c r="AI91" s="33"/>
      <c r="AJ91" s="33"/>
      <c r="AK91" s="34"/>
      <c r="AL91" s="21"/>
    </row>
    <row r="92" spans="1:40" ht="14.25" hidden="1" thickTop="1" thickBot="1" x14ac:dyDescent="0.25">
      <c r="A92" s="32" t="s">
        <v>49</v>
      </c>
      <c r="B92" s="16">
        <f>100*([1]GRq2q!B92/[1]GRq2q!B$8)</f>
        <v>1685.1313507208192</v>
      </c>
      <c r="C92" s="16"/>
      <c r="D92" s="16">
        <f>100*([1]GRq2q!C92/[1]GRq2q!C$8)</f>
        <v>2420.3637329164935</v>
      </c>
      <c r="E92" s="16"/>
      <c r="F92" s="16">
        <f>100*([1]GRq2q!D92/[1]GRq2q!D$8)</f>
        <v>606.4480187897733</v>
      </c>
      <c r="G92" s="16"/>
      <c r="H92" s="16">
        <f>100*([1]GRq2q!E92/[1]GRq2q!E$8)</f>
        <v>631.34718052076391</v>
      </c>
      <c r="I92" s="16"/>
      <c r="J92" s="16">
        <f>100*([1]GRq2q!F92/[1]GRq2q!F$8)</f>
        <v>270.53602529632434</v>
      </c>
      <c r="K92" s="17"/>
      <c r="L92" s="32" t="s">
        <v>49</v>
      </c>
      <c r="M92" s="18">
        <f>100*([1]GRq2q!P92/[1]GRq2q!P$8)</f>
        <v>139.39450606240212</v>
      </c>
      <c r="N92" s="16">
        <f>100*([1]GRq2q!Q92/[1]GRq2q!Q$8)</f>
        <v>155.76380821923496</v>
      </c>
      <c r="O92" s="16">
        <f>100*([1]GRq2q!R92/[1]GRq2q!R$8)</f>
        <v>40.14162894749775</v>
      </c>
      <c r="P92" s="16">
        <f>100*([1]GRq2q!S92/[1]GRq2q!S$8)</f>
        <v>158.38390610533551</v>
      </c>
      <c r="Q92" s="17">
        <f>100*([1]GRq2q!T92/[1]GRq2q!T$8)</f>
        <v>70.510438210948095</v>
      </c>
      <c r="R92" s="32" t="s">
        <v>49</v>
      </c>
      <c r="S92" s="18">
        <f>100*([1]GRq2q!AD92/[1]GRq2q!AD$8)</f>
        <v>940.75232936996861</v>
      </c>
      <c r="T92" s="18"/>
      <c r="U92" s="18">
        <f>100*([1]GRq2q!AE92/[1]GRq2q!AE$8)</f>
        <v>988.9513442552277</v>
      </c>
      <c r="V92" s="18">
        <f>100*([1]GRq2q!AF92/[1]GRq2q!AF$8)</f>
        <v>283.31335511962783</v>
      </c>
      <c r="W92" s="18">
        <f>100*([1]GRq2q!AG92/[1]GRq2q!AG$8)</f>
        <v>1223.0117399610956</v>
      </c>
      <c r="X92" s="17">
        <f>100*([1]GRq2q!AH92/[1]GRq2q!AH$8)</f>
        <v>384.45573128722958</v>
      </c>
      <c r="Y92" s="32" t="s">
        <v>49</v>
      </c>
      <c r="Z92" s="33">
        <f>(S92/M92)*100</f>
        <v>674.88479707286751</v>
      </c>
      <c r="AA92" s="33">
        <f t="shared" ref="AA92:AD96" si="28">(U92/N92)*100</f>
        <v>634.90444639315399</v>
      </c>
      <c r="AB92" s="33">
        <f t="shared" si="28"/>
        <v>705.78440025485895</v>
      </c>
      <c r="AC92" s="33">
        <f t="shared" si="28"/>
        <v>772.18182707762867</v>
      </c>
      <c r="AD92" s="34">
        <f t="shared" si="28"/>
        <v>545.24654936485058</v>
      </c>
      <c r="AE92" s="32" t="s">
        <v>49</v>
      </c>
      <c r="AF92" s="33">
        <f>(Z92/$AN92)*100</f>
        <v>105.33964913144224</v>
      </c>
      <c r="AG92" s="33"/>
      <c r="AH92" s="33">
        <f t="shared" ref="AH92:AK96" si="29">(AA92/$AN92)*100</f>
        <v>99.099300954954401</v>
      </c>
      <c r="AI92" s="33">
        <f t="shared" si="29"/>
        <v>110.16262539584953</v>
      </c>
      <c r="AJ92" s="33">
        <f t="shared" si="29"/>
        <v>120.52629290632983</v>
      </c>
      <c r="AK92" s="34">
        <f t="shared" si="29"/>
        <v>85.105014143653278</v>
      </c>
      <c r="AL92" s="21"/>
      <c r="AM92" s="3" t="s">
        <v>49</v>
      </c>
      <c r="AN92" s="5">
        <f>AVERAGEA(AN93:AN96)</f>
        <v>640.67499999999995</v>
      </c>
    </row>
    <row r="93" spans="1:40" ht="14.25" hidden="1" thickTop="1" thickBot="1" x14ac:dyDescent="0.25">
      <c r="A93" s="32" t="s">
        <v>27</v>
      </c>
      <c r="B93" s="16">
        <f>100*[1]GRq2q!B93/([1]GRq2q!B$8/4)</f>
        <v>1606.1022384887915</v>
      </c>
      <c r="C93" s="16"/>
      <c r="D93" s="16">
        <f>100*[1]GRq2q!C93/([1]GRq2q!C$8/4)</f>
        <v>2335.6434226825418</v>
      </c>
      <c r="E93" s="16"/>
      <c r="F93" s="16">
        <f>100*[1]GRq2q!D93/([1]GRq2q!D$8/4)</f>
        <v>538.27628671613832</v>
      </c>
      <c r="G93" s="16"/>
      <c r="H93" s="16">
        <f>100*[1]GRq2q!E93/([1]GRq2q!E$8/4)</f>
        <v>559.33122531700917</v>
      </c>
      <c r="I93" s="16"/>
      <c r="J93" s="16">
        <f>100*([1]GRq2q!F93/([1]GRq2q!F$8/4))</f>
        <v>257.32128200296421</v>
      </c>
      <c r="K93" s="17"/>
      <c r="L93" s="32" t="s">
        <v>27</v>
      </c>
      <c r="M93" s="18">
        <f>100*([1]GRq2q!P93/[1]GRq2q!P$8)</f>
        <v>136.70010700844668</v>
      </c>
      <c r="N93" s="16">
        <f>100*([1]GRq2q!Q93/[1]GRq2q!Q$8)</f>
        <v>151.8407820394302</v>
      </c>
      <c r="O93" s="16">
        <f>100*([1]GRq2q!R93/[1]GRq2q!R$8)</f>
        <v>40.367316220889364</v>
      </c>
      <c r="P93" s="16">
        <f>100*([1]GRq2q!S93/[1]GRq2q!S$8)</f>
        <v>157.5711023489803</v>
      </c>
      <c r="Q93" s="17">
        <f>100*([1]GRq2q!T93/[1]GRq2q!T$8)</f>
        <v>70.404154302898419</v>
      </c>
      <c r="R93" s="32" t="s">
        <v>27</v>
      </c>
      <c r="S93" s="18">
        <f>100*[1]GRq2q!AD93/([1]GRq2q!AD$8/4)</f>
        <v>862.79926158779665</v>
      </c>
      <c r="T93" s="18"/>
      <c r="U93" s="18">
        <f>100*[1]GRq2q!AE93/([1]GRq2q!AE$8/4)</f>
        <v>905.74391754594853</v>
      </c>
      <c r="V93" s="18">
        <f>100*[1]GRq2q!AF93/([1]GRq2q!AF$8/4)</f>
        <v>260.58953933601703</v>
      </c>
      <c r="W93" s="18">
        <f>100*[1]GRq2q!AG93/([1]GRq2q!AG$8/4)</f>
        <v>1126.5098426392747</v>
      </c>
      <c r="X93" s="17">
        <f>100*[1]GRq2q!AH93/([1]GRq2q!AH$8/4)</f>
        <v>363.32931688000201</v>
      </c>
      <c r="Y93" s="32" t="s">
        <v>27</v>
      </c>
      <c r="Z93" s="33">
        <f>(S93/M93)*100</f>
        <v>631.16209670156616</v>
      </c>
      <c r="AA93" s="33">
        <f t="shared" si="28"/>
        <v>596.50899144522577</v>
      </c>
      <c r="AB93" s="33">
        <f t="shared" si="28"/>
        <v>645.54586168194805</v>
      </c>
      <c r="AC93" s="33">
        <f t="shared" si="28"/>
        <v>714.92159783482327</v>
      </c>
      <c r="AD93" s="34">
        <f t="shared" si="28"/>
        <v>516.0623268292627</v>
      </c>
      <c r="AE93" s="32" t="s">
        <v>27</v>
      </c>
      <c r="AF93" s="33">
        <f>(Z93/$AN93)*100</f>
        <v>101.91540395633234</v>
      </c>
      <c r="AG93" s="33"/>
      <c r="AH93" s="33">
        <f t="shared" si="29"/>
        <v>96.319875899439012</v>
      </c>
      <c r="AI93" s="33">
        <f t="shared" si="29"/>
        <v>104.23798832261393</v>
      </c>
      <c r="AJ93" s="33">
        <f t="shared" si="29"/>
        <v>115.44027092440228</v>
      </c>
      <c r="AK93" s="34">
        <f t="shared" si="29"/>
        <v>83.329941357865778</v>
      </c>
      <c r="AL93" s="23"/>
      <c r="AM93" s="3" t="s">
        <v>27</v>
      </c>
      <c r="AN93" s="5">
        <v>619.29999999999995</v>
      </c>
    </row>
    <row r="94" spans="1:40" ht="14.25" hidden="1" thickTop="1" thickBot="1" x14ac:dyDescent="0.25">
      <c r="A94" s="32" t="s">
        <v>29</v>
      </c>
      <c r="B94" s="16">
        <f>100*[1]GRq2q!B94/([1]GRq2q!B$8/4)</f>
        <v>1675.8659344588466</v>
      </c>
      <c r="C94" s="16"/>
      <c r="D94" s="16">
        <f>100*[1]GRq2q!C94/([1]GRq2q!C$8/4)</f>
        <v>2407.1141114166276</v>
      </c>
      <c r="E94" s="16"/>
      <c r="F94" s="16">
        <f>100*[1]GRq2q!D94/([1]GRq2q!D$8/4)</f>
        <v>599.10150711506196</v>
      </c>
      <c r="G94" s="16"/>
      <c r="H94" s="16">
        <f>100*[1]GRq2q!E94/([1]GRq2q!E$8/4)</f>
        <v>629.58322721682555</v>
      </c>
      <c r="I94" s="16"/>
      <c r="J94" s="16">
        <f>100*([1]GRq2q!F94/([1]GRq2q!F$8/4))</f>
        <v>268.69488266749528</v>
      </c>
      <c r="K94" s="17"/>
      <c r="L94" s="32" t="s">
        <v>29</v>
      </c>
      <c r="M94" s="18">
        <f>100*([1]GRq2q!P94/[1]GRq2q!P$8)</f>
        <v>139.63661435377165</v>
      </c>
      <c r="N94" s="16">
        <f>100*([1]GRq2q!Q94/[1]GRq2q!Q$8)</f>
        <v>155.94048315449481</v>
      </c>
      <c r="O94" s="16">
        <f>100*([1]GRq2q!R94/[1]GRq2q!R$8)</f>
        <v>40.157406176540739</v>
      </c>
      <c r="P94" s="16">
        <f>100*([1]GRq2q!S94/[1]GRq2q!S$8)</f>
        <v>159.00499938035603</v>
      </c>
      <c r="Q94" s="17">
        <f>100*([1]GRq2q!T94/[1]GRq2q!T$8)</f>
        <v>70.073254777674791</v>
      </c>
      <c r="R94" s="32" t="s">
        <v>29</v>
      </c>
      <c r="S94" s="18">
        <f>100*[1]GRq2q!AD94/([1]GRq2q!AD$8/4)</f>
        <v>939.03131060693283</v>
      </c>
      <c r="T94" s="18"/>
      <c r="U94" s="18">
        <f>100*[1]GRq2q!AE94/([1]GRq2q!AE$8/4)</f>
        <v>995.4125653829974</v>
      </c>
      <c r="V94" s="18">
        <f>100*[1]GRq2q!AF94/([1]GRq2q!AF$8/4)</f>
        <v>275.41708412423634</v>
      </c>
      <c r="W94" s="18">
        <f>100*[1]GRq2q!AG94/([1]GRq2q!AG$8/4)</f>
        <v>1190.833554653977</v>
      </c>
      <c r="X94" s="17">
        <f>100*[1]GRq2q!AH94/([1]GRq2q!AH$8/4)</f>
        <v>369.94191044721805</v>
      </c>
      <c r="Y94" s="32" t="s">
        <v>29</v>
      </c>
      <c r="Z94" s="33">
        <f>(S94/M94)*100</f>
        <v>672.4821530174612</v>
      </c>
      <c r="AA94" s="33">
        <f t="shared" si="28"/>
        <v>638.32851178023668</v>
      </c>
      <c r="AB94" s="33">
        <f t="shared" si="28"/>
        <v>685.84380901854718</v>
      </c>
      <c r="AC94" s="33">
        <f t="shared" si="28"/>
        <v>748.9283728780016</v>
      </c>
      <c r="AD94" s="34">
        <f t="shared" si="28"/>
        <v>527.93596019045037</v>
      </c>
      <c r="AE94" s="32" t="s">
        <v>29</v>
      </c>
      <c r="AF94" s="33">
        <f>(Z94/$AN94)*100</f>
        <v>106.17021676941289</v>
      </c>
      <c r="AG94" s="33"/>
      <c r="AH94" s="33">
        <f t="shared" si="29"/>
        <v>100.77810416486213</v>
      </c>
      <c r="AI94" s="33">
        <f t="shared" si="29"/>
        <v>108.27972987346814</v>
      </c>
      <c r="AJ94" s="33">
        <f t="shared" si="29"/>
        <v>118.23940209630589</v>
      </c>
      <c r="AK94" s="34">
        <f t="shared" si="29"/>
        <v>83.349535868400764</v>
      </c>
      <c r="AL94" s="23"/>
      <c r="AM94" s="3" t="s">
        <v>29</v>
      </c>
      <c r="AN94" s="5">
        <v>633.4</v>
      </c>
    </row>
    <row r="95" spans="1:40" ht="14.25" hidden="1" thickTop="1" thickBot="1" x14ac:dyDescent="0.25">
      <c r="A95" s="32" t="s">
        <v>31</v>
      </c>
      <c r="B95" s="16">
        <f>100*[1]GRq2q!B95/([1]GRq2q!B$8/4)</f>
        <v>1646.295358630427</v>
      </c>
      <c r="C95" s="16"/>
      <c r="D95" s="16">
        <f>100*[1]GRq2q!C95/([1]GRq2q!C$8/4)</f>
        <v>2334.4192652518454</v>
      </c>
      <c r="E95" s="16"/>
      <c r="F95" s="16">
        <f>100*[1]GRq2q!D95/([1]GRq2q!D$8/4)</f>
        <v>643.43501864157656</v>
      </c>
      <c r="G95" s="16"/>
      <c r="H95" s="16">
        <f>100*[1]GRq2q!E95/([1]GRq2q!E$8/4)</f>
        <v>656.97009760075741</v>
      </c>
      <c r="I95" s="16"/>
      <c r="J95" s="16">
        <f>100*([1]GRq2q!F95/([1]GRq2q!F$8/4))</f>
        <v>277.91111714299029</v>
      </c>
      <c r="K95" s="17"/>
      <c r="L95" s="32" t="s">
        <v>31</v>
      </c>
      <c r="M95" s="18">
        <f>100*([1]GRq2q!P95/[1]GRq2q!P$8)</f>
        <v>140.00451212270988</v>
      </c>
      <c r="N95" s="16">
        <f>100*([1]GRq2q!Q95/[1]GRq2q!Q$8)</f>
        <v>156.70459152195178</v>
      </c>
      <c r="O95" s="16">
        <f>100*([1]GRq2q!R95/[1]GRq2q!R$8)</f>
        <v>40.149374695305433</v>
      </c>
      <c r="P95" s="16">
        <f>100*([1]GRq2q!S95/[1]GRq2q!S$8)</f>
        <v>158.35307888289657</v>
      </c>
      <c r="Q95" s="17">
        <f>100*([1]GRq2q!T95/[1]GRq2q!T$8)</f>
        <v>70.633840815896193</v>
      </c>
      <c r="R95" s="32" t="s">
        <v>31</v>
      </c>
      <c r="S95" s="18">
        <f>100*[1]GRq2q!AD95/([1]GRq2q!AD$8/4)</f>
        <v>921.02754644439517</v>
      </c>
      <c r="T95" s="18"/>
      <c r="U95" s="18">
        <f>100*[1]GRq2q!AE95/([1]GRq2q!AE$8/4)</f>
        <v>969.63137993957764</v>
      </c>
      <c r="V95" s="18">
        <f>100*[1]GRq2q!AF95/([1]GRq2q!AF$8/4)</f>
        <v>278.96996450943897</v>
      </c>
      <c r="W95" s="18">
        <f>100*[1]GRq2q!AG95/([1]GRq2q!AG$8/4)</f>
        <v>1190.1190545211846</v>
      </c>
      <c r="X95" s="17">
        <f>100*[1]GRq2q!AH95/([1]GRq2q!AH$8/4)</f>
        <v>377.59970799347542</v>
      </c>
      <c r="Y95" s="32" t="s">
        <v>31</v>
      </c>
      <c r="Z95" s="33">
        <f>(S95/M95)*100</f>
        <v>657.85561656551556</v>
      </c>
      <c r="AA95" s="33">
        <f t="shared" si="28"/>
        <v>618.76386040912394</v>
      </c>
      <c r="AB95" s="33">
        <f t="shared" si="28"/>
        <v>694.83016018692376</v>
      </c>
      <c r="AC95" s="33">
        <f t="shared" si="28"/>
        <v>751.56041354982915</v>
      </c>
      <c r="AD95" s="34">
        <f t="shared" si="28"/>
        <v>534.58753429205615</v>
      </c>
      <c r="AE95" s="32" t="s">
        <v>31</v>
      </c>
      <c r="AF95" s="33">
        <f>(Z95/$AN95)*100</f>
        <v>101.05309010222973</v>
      </c>
      <c r="AG95" s="33"/>
      <c r="AH95" s="33">
        <f t="shared" si="29"/>
        <v>95.048212044412281</v>
      </c>
      <c r="AI95" s="33">
        <f t="shared" si="29"/>
        <v>106.73274350029551</v>
      </c>
      <c r="AJ95" s="33">
        <f t="shared" si="29"/>
        <v>115.44706813361432</v>
      </c>
      <c r="AK95" s="34">
        <f t="shared" si="29"/>
        <v>82.117900812911842</v>
      </c>
      <c r="AL95" s="23"/>
      <c r="AM95" s="3" t="s">
        <v>31</v>
      </c>
      <c r="AN95" s="5">
        <v>651</v>
      </c>
    </row>
    <row r="96" spans="1:40" ht="14.25" hidden="1" thickTop="1" thickBot="1" x14ac:dyDescent="0.25">
      <c r="A96" s="32" t="s">
        <v>33</v>
      </c>
      <c r="B96" s="16">
        <f>100*[1]GRq2q!B96/([1]GRq2q!B$8/4)</f>
        <v>1812.2618713052113</v>
      </c>
      <c r="C96" s="16"/>
      <c r="D96" s="16">
        <f>100*[1]GRq2q!C96/([1]GRq2q!C$8/4)</f>
        <v>2604.2781323149588</v>
      </c>
      <c r="E96" s="16"/>
      <c r="F96" s="16">
        <f>100*[1]GRq2q!D96/([1]GRq2q!D$8/4)</f>
        <v>644.97926268631636</v>
      </c>
      <c r="G96" s="16"/>
      <c r="H96" s="16">
        <f>100*[1]GRq2q!E96/([1]GRq2q!E$8/4)</f>
        <v>679.50417194846352</v>
      </c>
      <c r="I96" s="16"/>
      <c r="J96" s="16">
        <f>100*([1]GRq2q!F96/([1]GRq2q!F$8/4))</f>
        <v>278.21681937184763</v>
      </c>
      <c r="K96" s="17"/>
      <c r="L96" s="32" t="s">
        <v>33</v>
      </c>
      <c r="M96" s="18">
        <f>100*([1]GRq2q!P96/[1]GRq2q!P$8)</f>
        <v>141.23679076468017</v>
      </c>
      <c r="N96" s="16">
        <f>100*([1]GRq2q!Q96/[1]GRq2q!Q$8)</f>
        <v>158.56937616106305</v>
      </c>
      <c r="O96" s="16">
        <f>100*([1]GRq2q!R96/[1]GRq2q!R$8)</f>
        <v>39.892418697255479</v>
      </c>
      <c r="P96" s="16">
        <f>100*([1]GRq2q!S96/[1]GRq2q!S$8)</f>
        <v>158.60644380910921</v>
      </c>
      <c r="Q96" s="17">
        <f>100*([1]GRq2q!T96/[1]GRq2q!T$8)</f>
        <v>70.93050294732295</v>
      </c>
      <c r="R96" s="32" t="s">
        <v>33</v>
      </c>
      <c r="S96" s="18">
        <f>100*[1]GRq2q!AD96/([1]GRq2q!AD$8/4)</f>
        <v>1040.1511988407494</v>
      </c>
      <c r="T96" s="18"/>
      <c r="U96" s="18">
        <f>100*[1]GRq2q!AE96/([1]GRq2q!AE$8/4)</f>
        <v>1085.0175141523875</v>
      </c>
      <c r="V96" s="18">
        <f>100*[1]GRq2q!AF96/([1]GRq2q!AF$8/4)</f>
        <v>318.27683250881898</v>
      </c>
      <c r="W96" s="18">
        <f>100*[1]GRq2q!AG96/([1]GRq2q!AG$8/4)</f>
        <v>1384.5845080299459</v>
      </c>
      <c r="X96" s="17">
        <f>100*[1]GRq2q!AH96/([1]GRq2q!AH$8/4)</f>
        <v>426.95198982822268</v>
      </c>
      <c r="Y96" s="32" t="s">
        <v>33</v>
      </c>
      <c r="Z96" s="33">
        <f>(S96/M96)*100</f>
        <v>736.45910050008411</v>
      </c>
      <c r="AA96" s="33">
        <f t="shared" si="28"/>
        <v>684.25413558435582</v>
      </c>
      <c r="AB96" s="33">
        <f t="shared" si="28"/>
        <v>797.83789226777526</v>
      </c>
      <c r="AC96" s="33">
        <f t="shared" si="28"/>
        <v>872.96863530737915</v>
      </c>
      <c r="AD96" s="34">
        <f t="shared" si="28"/>
        <v>601.93001894446127</v>
      </c>
      <c r="AE96" s="32" t="s">
        <v>33</v>
      </c>
      <c r="AF96" s="33">
        <f>(Z96/$AN96)*100</f>
        <v>111.75403649470168</v>
      </c>
      <c r="AG96" s="33"/>
      <c r="AH96" s="33">
        <f t="shared" si="29"/>
        <v>103.8321905287338</v>
      </c>
      <c r="AI96" s="33">
        <f t="shared" si="29"/>
        <v>121.06796544275799</v>
      </c>
      <c r="AJ96" s="33">
        <f t="shared" si="29"/>
        <v>132.46868517562658</v>
      </c>
      <c r="AK96" s="34">
        <f t="shared" si="29"/>
        <v>91.339911827687587</v>
      </c>
      <c r="AL96" s="23"/>
      <c r="AM96" s="3" t="s">
        <v>33</v>
      </c>
      <c r="AN96" s="5">
        <v>659</v>
      </c>
    </row>
    <row r="97" spans="1:40" ht="6.75" hidden="1" customHeight="1" x14ac:dyDescent="0.2">
      <c r="A97" s="32"/>
      <c r="B97" s="16"/>
      <c r="C97" s="16"/>
      <c r="D97" s="16"/>
      <c r="E97" s="16"/>
      <c r="F97" s="16"/>
      <c r="G97" s="16"/>
      <c r="H97" s="16"/>
      <c r="I97" s="16"/>
      <c r="J97" s="16"/>
      <c r="K97" s="17"/>
      <c r="L97" s="32"/>
      <c r="M97" s="33"/>
      <c r="N97" s="16"/>
      <c r="O97" s="16"/>
      <c r="P97" s="16"/>
      <c r="Q97" s="17"/>
      <c r="R97" s="32"/>
      <c r="S97" s="33"/>
      <c r="T97" s="33"/>
      <c r="U97" s="33"/>
      <c r="V97" s="33"/>
      <c r="W97" s="33"/>
      <c r="X97" s="17"/>
      <c r="Y97" s="32"/>
      <c r="Z97" s="33"/>
      <c r="AA97" s="33"/>
      <c r="AB97" s="33"/>
      <c r="AC97" s="33"/>
      <c r="AD97" s="34"/>
      <c r="AE97" s="32"/>
      <c r="AF97" s="33"/>
      <c r="AG97" s="33"/>
      <c r="AH97" s="33"/>
      <c r="AI97" s="33"/>
      <c r="AJ97" s="33"/>
      <c r="AK97" s="34"/>
      <c r="AL97" s="23"/>
    </row>
    <row r="98" spans="1:40" ht="14.25" hidden="1" thickTop="1" thickBot="1" x14ac:dyDescent="0.25">
      <c r="A98" s="32" t="s">
        <v>50</v>
      </c>
      <c r="B98" s="16">
        <f>100*([1]GRq2q!B98/[1]GRq2q!B$8)</f>
        <v>1835.2023935052666</v>
      </c>
      <c r="C98" s="16"/>
      <c r="D98" s="16">
        <f>100*([1]GRq2q!C98/[1]GRq2q!C$8)</f>
        <v>2589.3349502369656</v>
      </c>
      <c r="E98" s="16"/>
      <c r="F98" s="16">
        <f>100*([1]GRq2q!D98/[1]GRq2q!D$8)</f>
        <v>700.95490947475696</v>
      </c>
      <c r="G98" s="16"/>
      <c r="H98" s="16">
        <f>100*([1]GRq2q!E98/[1]GRq2q!E$8)</f>
        <v>767.02608372951579</v>
      </c>
      <c r="I98" s="16"/>
      <c r="J98" s="16">
        <f>100*([1]GRq2q!F98/[1]GRq2q!F$8)</f>
        <v>313.19985706923171</v>
      </c>
      <c r="K98" s="17"/>
      <c r="L98" s="32" t="s">
        <v>50</v>
      </c>
      <c r="M98" s="18">
        <f>100*([1]GRq2q!P98/[1]GRq2q!P$8)</f>
        <v>144.76261234903899</v>
      </c>
      <c r="N98" s="16">
        <f>100*([1]GRq2q!Q98/[1]GRq2q!Q$8)</f>
        <v>163.07213162465209</v>
      </c>
      <c r="O98" s="16">
        <f>100*([1]GRq2q!R98/[1]GRq2q!R$8)</f>
        <v>41.46312402947229</v>
      </c>
      <c r="P98" s="16">
        <f>100*([1]GRq2q!S98/[1]GRq2q!S$8)</f>
        <v>160.36836031643367</v>
      </c>
      <c r="Q98" s="17">
        <f>100*([1]GRq2q!T98/[1]GRq2q!T$8)</f>
        <v>70.707756876525963</v>
      </c>
      <c r="R98" s="32" t="s">
        <v>50</v>
      </c>
      <c r="S98" s="18">
        <f>100*([1]GRq2q!AD98/[1]GRq2q!AD$8)</f>
        <v>1113.8227312202839</v>
      </c>
      <c r="T98" s="18"/>
      <c r="U98" s="18">
        <f>100*([1]GRq2q!AE98/[1]GRq2q!AE$8)</f>
        <v>1199.7885023262763</v>
      </c>
      <c r="V98" s="18">
        <f>100*([1]GRq2q!AF98/[1]GRq2q!AF$8)</f>
        <v>329.87401096803961</v>
      </c>
      <c r="W98" s="18">
        <f>100*([1]GRq2q!AG98/[1]GRq2q!AG$8)</f>
        <v>1328.3552509924907</v>
      </c>
      <c r="X98" s="17">
        <f>100*([1]GRq2q!AH98/[1]GRq2q!AH$8)</f>
        <v>411.12181317903759</v>
      </c>
      <c r="Y98" s="32" t="s">
        <v>50</v>
      </c>
      <c r="Z98" s="33">
        <f>(S98/M98)*100</f>
        <v>769.41325743330162</v>
      </c>
      <c r="AA98" s="33">
        <f t="shared" ref="AA98:AD102" si="30">(U98/N98)*100</f>
        <v>735.74098184223453</v>
      </c>
      <c r="AB98" s="33">
        <f t="shared" si="30"/>
        <v>795.58407305142453</v>
      </c>
      <c r="AC98" s="33">
        <f t="shared" si="30"/>
        <v>828.31504192686327</v>
      </c>
      <c r="AD98" s="34">
        <f t="shared" si="30"/>
        <v>581.43806470478569</v>
      </c>
      <c r="AE98" s="32" t="s">
        <v>50</v>
      </c>
      <c r="AF98" s="33">
        <f>(Z98/$AN98)*100</f>
        <v>111.6588553398834</v>
      </c>
      <c r="AG98" s="33"/>
      <c r="AH98" s="33">
        <f t="shared" ref="AH98:AK102" si="31">(AA98/$AN98)*100</f>
        <v>106.77226453466379</v>
      </c>
      <c r="AI98" s="33">
        <f t="shared" si="31"/>
        <v>115.45681864113841</v>
      </c>
      <c r="AJ98" s="33">
        <f t="shared" si="31"/>
        <v>120.20680505414695</v>
      </c>
      <c r="AK98" s="34">
        <f t="shared" si="31"/>
        <v>84.379503639630755</v>
      </c>
      <c r="AL98" s="23"/>
      <c r="AM98" s="3" t="s">
        <v>50</v>
      </c>
      <c r="AN98" s="5">
        <f>AVERAGEA(AN99:AN102)</f>
        <v>689.07500000000005</v>
      </c>
    </row>
    <row r="99" spans="1:40" ht="14.25" hidden="1" thickTop="1" thickBot="1" x14ac:dyDescent="0.25">
      <c r="A99" s="32" t="s">
        <v>27</v>
      </c>
      <c r="B99" s="16">
        <f>100*[1]GRq2q!B99/([1]GRq2q!B$8/4)</f>
        <v>1805.4371480080442</v>
      </c>
      <c r="C99" s="16"/>
      <c r="D99" s="16">
        <f>100*[1]GRq2q!C99/([1]GRq2q!C$8/4)</f>
        <v>2586.3086132019853</v>
      </c>
      <c r="E99" s="16"/>
      <c r="F99" s="16">
        <f>100*[1]GRq2q!D99/([1]GRq2q!D$8/4)</f>
        <v>647.30118803198707</v>
      </c>
      <c r="G99" s="16"/>
      <c r="H99" s="16">
        <f>100*[1]GRq2q!E99/([1]GRq2q!E$8/4)</f>
        <v>691.93909829512029</v>
      </c>
      <c r="I99" s="16"/>
      <c r="J99" s="16">
        <f>100*([1]GRq2q!F99/([1]GRq2q!F$8/4))</f>
        <v>302.28257424751246</v>
      </c>
      <c r="K99" s="17"/>
      <c r="L99" s="32" t="s">
        <v>27</v>
      </c>
      <c r="M99" s="18">
        <f>100*([1]GRq2q!P99/[1]GRq2q!P$8)</f>
        <v>141.64525127835617</v>
      </c>
      <c r="N99" s="16">
        <f>100*([1]GRq2q!Q99/[1]GRq2q!Q$8)</f>
        <v>159.36222304186833</v>
      </c>
      <c r="O99" s="16">
        <f>100*([1]GRq2q!R99/[1]GRq2q!R$8)</f>
        <v>39.944278841561918</v>
      </c>
      <c r="P99" s="16">
        <f>100*([1]GRq2q!S99/[1]GRq2q!S$8)</f>
        <v>158.01959996701552</v>
      </c>
      <c r="Q99" s="17">
        <f>100*([1]GRq2q!T99/[1]GRq2q!T$8)</f>
        <v>71.143294456164909</v>
      </c>
      <c r="R99" s="32" t="s">
        <v>27</v>
      </c>
      <c r="S99" s="18">
        <f>100*[1]GRq2q!AD99/([1]GRq2q!AD$8/4)</f>
        <v>1010.4685165811521</v>
      </c>
      <c r="T99" s="18"/>
      <c r="U99" s="18">
        <f>100*[1]GRq2q!AE99/([1]GRq2q!AE$8/4)</f>
        <v>1082.7389773726675</v>
      </c>
      <c r="V99" s="18">
        <f>100*[1]GRq2q!AF99/([1]GRq2q!AF$8/4)</f>
        <v>300.485157571576</v>
      </c>
      <c r="W99" s="18">
        <f>100*[1]GRq2q!AG99/([1]GRq2q!AG$8/4)</f>
        <v>1228.6802924257743</v>
      </c>
      <c r="X99" s="17">
        <f>100*[1]GRq2q!AH99/([1]GRq2q!AH$8/4)</f>
        <v>409.10539665340292</v>
      </c>
      <c r="Y99" s="32" t="s">
        <v>27</v>
      </c>
      <c r="Z99" s="33">
        <f>(S99/M99)*100</f>
        <v>713.37973385031853</v>
      </c>
      <c r="AA99" s="33">
        <f t="shared" si="30"/>
        <v>679.42010139266552</v>
      </c>
      <c r="AB99" s="33">
        <f t="shared" si="30"/>
        <v>752.2608150304668</v>
      </c>
      <c r="AC99" s="33">
        <f t="shared" si="30"/>
        <v>777.54929937947247</v>
      </c>
      <c r="AD99" s="34">
        <f t="shared" si="30"/>
        <v>575.04421151802876</v>
      </c>
      <c r="AE99" s="32" t="s">
        <v>27</v>
      </c>
      <c r="AF99" s="33">
        <f>(Z99/$AN99)*100</f>
        <v>106.63374198061561</v>
      </c>
      <c r="AG99" s="33"/>
      <c r="AH99" s="33">
        <f t="shared" si="31"/>
        <v>101.55756373582446</v>
      </c>
      <c r="AI99" s="33">
        <f t="shared" si="31"/>
        <v>112.44556278482314</v>
      </c>
      <c r="AJ99" s="33">
        <f t="shared" si="31"/>
        <v>116.22560528841144</v>
      </c>
      <c r="AK99" s="34">
        <f t="shared" si="31"/>
        <v>85.955786475041677</v>
      </c>
      <c r="AL99" s="23"/>
      <c r="AM99" s="3" t="s">
        <v>27</v>
      </c>
      <c r="AN99" s="5">
        <v>669</v>
      </c>
    </row>
    <row r="100" spans="1:40" ht="14.25" hidden="1" thickTop="1" thickBot="1" x14ac:dyDescent="0.25">
      <c r="A100" s="32" t="s">
        <v>29</v>
      </c>
      <c r="B100" s="16">
        <f>100*[1]GRq2q!B100/([1]GRq2q!B$8/4)</f>
        <v>1870.1900675462714</v>
      </c>
      <c r="C100" s="16"/>
      <c r="D100" s="16">
        <f>100*[1]GRq2q!C100/([1]GRq2q!C$8/4)</f>
        <v>2656.9148383423999</v>
      </c>
      <c r="E100" s="16"/>
      <c r="F100" s="16">
        <f>100*[1]GRq2q!D100/([1]GRq2q!D$8/4)</f>
        <v>703.09855044034441</v>
      </c>
      <c r="G100" s="16"/>
      <c r="H100" s="16">
        <f>100*[1]GRq2q!E100/([1]GRq2q!E$8/4)</f>
        <v>748.47052262583168</v>
      </c>
      <c r="I100" s="16"/>
      <c r="J100" s="16">
        <f>100*([1]GRq2q!F100/([1]GRq2q!F$8/4))</f>
        <v>312.01607313828237</v>
      </c>
      <c r="K100" s="17"/>
      <c r="L100" s="32" t="s">
        <v>29</v>
      </c>
      <c r="M100" s="18">
        <f>100*([1]GRq2q!P100/[1]GRq2q!P$8)</f>
        <v>143.12151497039213</v>
      </c>
      <c r="N100" s="16">
        <f>100*([1]GRq2q!Q100/[1]GRq2q!Q$8)</f>
        <v>161.16301616224146</v>
      </c>
      <c r="O100" s="16">
        <f>100*([1]GRq2q!R100/[1]GRq2q!R$8)</f>
        <v>40.735175562624839</v>
      </c>
      <c r="P100" s="16">
        <f>100*([1]GRq2q!S100/[1]GRq2q!S$8)</f>
        <v>158.9361136468242</v>
      </c>
      <c r="Q100" s="17">
        <f>100*([1]GRq2q!T100/[1]GRq2q!T$8)</f>
        <v>72.231786861344233</v>
      </c>
      <c r="R100" s="32" t="s">
        <v>29</v>
      </c>
      <c r="S100" s="18">
        <f>100*[1]GRq2q!AD100/([1]GRq2q!AD$8/4)</f>
        <v>1091.1322423900931</v>
      </c>
      <c r="T100" s="18"/>
      <c r="U100" s="18">
        <f>100*[1]GRq2q!AE100/([1]GRq2q!AE$8/4)</f>
        <v>1157.9893363000676</v>
      </c>
      <c r="V100" s="18">
        <f>100*[1]GRq2q!AF100/([1]GRq2q!AF$8/4)</f>
        <v>335.07099920806439</v>
      </c>
      <c r="W100" s="18">
        <f>100*[1]GRq2q!AG100/([1]GRq2q!AG$8/4)</f>
        <v>1366.783957294431</v>
      </c>
      <c r="X100" s="17">
        <f>100*[1]GRq2q!AH100/([1]GRq2q!AH$8/4)</f>
        <v>437.17002686382637</v>
      </c>
      <c r="Y100" s="32" t="s">
        <v>29</v>
      </c>
      <c r="Z100" s="33">
        <f>(S100/M100)*100</f>
        <v>762.38170244062746</v>
      </c>
      <c r="AA100" s="33">
        <f t="shared" si="30"/>
        <v>718.52051660185452</v>
      </c>
      <c r="AB100" s="33">
        <f t="shared" si="30"/>
        <v>822.5593595219392</v>
      </c>
      <c r="AC100" s="33">
        <f t="shared" si="30"/>
        <v>859.95808374400985</v>
      </c>
      <c r="AD100" s="34">
        <f t="shared" si="30"/>
        <v>605.23219189221459</v>
      </c>
      <c r="AE100" s="32" t="s">
        <v>29</v>
      </c>
      <c r="AF100" s="33">
        <f>(Z100/$AN100)*100</f>
        <v>112.6117728863556</v>
      </c>
      <c r="AG100" s="33"/>
      <c r="AH100" s="33">
        <f t="shared" si="31"/>
        <v>106.1330157462119</v>
      </c>
      <c r="AI100" s="33">
        <f t="shared" si="31"/>
        <v>121.50064394711066</v>
      </c>
      <c r="AJ100" s="33">
        <f t="shared" si="31"/>
        <v>127.0248277317592</v>
      </c>
      <c r="AK100" s="34">
        <f t="shared" si="31"/>
        <v>89.399142081567888</v>
      </c>
      <c r="AL100" s="23"/>
      <c r="AM100" s="3" t="s">
        <v>29</v>
      </c>
      <c r="AN100" s="5">
        <v>677</v>
      </c>
    </row>
    <row r="101" spans="1:40" ht="14.25" hidden="1" thickTop="1" thickBot="1" x14ac:dyDescent="0.25">
      <c r="A101" s="32" t="s">
        <v>31</v>
      </c>
      <c r="B101" s="16">
        <f>100*[1]GRq2q!B101/([1]GRq2q!B$8/4)</f>
        <v>1802.1873144005583</v>
      </c>
      <c r="C101" s="16"/>
      <c r="D101" s="16">
        <f>100*[1]GRq2q!C101/([1]GRq2q!C$8/4)</f>
        <v>2519.0209582324292</v>
      </c>
      <c r="E101" s="16"/>
      <c r="F101" s="16">
        <f>100*[1]GRq2q!D101/([1]GRq2q!D$8/4)</f>
        <v>700.84863507893533</v>
      </c>
      <c r="G101" s="16"/>
      <c r="H101" s="16">
        <f>100*[1]GRq2q!E101/([1]GRq2q!E$8/4)</f>
        <v>797.42049480556113</v>
      </c>
      <c r="I101" s="16"/>
      <c r="J101" s="16">
        <f>100*([1]GRq2q!F101/([1]GRq2q!F$8/4))</f>
        <v>311.82886349439934</v>
      </c>
      <c r="K101" s="17"/>
      <c r="L101" s="32" t="s">
        <v>31</v>
      </c>
      <c r="M101" s="18">
        <f>100*([1]GRq2q!P101/[1]GRq2q!P$8)</f>
        <v>146.48825422341784</v>
      </c>
      <c r="N101" s="16">
        <f>100*([1]GRq2q!Q101/[1]GRq2q!Q$8)</f>
        <v>165.3854871856922</v>
      </c>
      <c r="O101" s="16">
        <f>100*([1]GRq2q!R101/[1]GRq2q!R$8)</f>
        <v>42.315700374454686</v>
      </c>
      <c r="P101" s="16">
        <f>100*([1]GRq2q!S101/[1]GRq2q!S$8)</f>
        <v>160.81155978785674</v>
      </c>
      <c r="Q101" s="17">
        <f>100*([1]GRq2q!T101/[1]GRq2q!T$8)</f>
        <v>68.562412088787966</v>
      </c>
      <c r="R101" s="32" t="s">
        <v>31</v>
      </c>
      <c r="S101" s="18">
        <f>100*[1]GRq2q!AD101/([1]GRq2q!AD$8/4)</f>
        <v>1104.0563244556292</v>
      </c>
      <c r="T101" s="18"/>
      <c r="U101" s="18">
        <f>100*[1]GRq2q!AE101/([1]GRq2q!AE$8/4)</f>
        <v>1211.7200415043908</v>
      </c>
      <c r="V101" s="18">
        <f>100*[1]GRq2q!AF101/([1]GRq2q!AF$8/4)</f>
        <v>321.09853854108815</v>
      </c>
      <c r="W101" s="18">
        <f>100*[1]GRq2q!AG101/([1]GRq2q!AG$8/4)</f>
        <v>1224.911782527269</v>
      </c>
      <c r="X101" s="17">
        <f>100*[1]GRq2q!AH101/([1]GRq2q!AH$8/4)</f>
        <v>364.03148136950824</v>
      </c>
      <c r="Y101" s="32" t="s">
        <v>31</v>
      </c>
      <c r="Z101" s="33">
        <f>(S101/M101)*100</f>
        <v>753.68249168412376</v>
      </c>
      <c r="AA101" s="33">
        <f t="shared" si="30"/>
        <v>732.66406993975886</v>
      </c>
      <c r="AB101" s="33">
        <f t="shared" si="30"/>
        <v>758.81655201181604</v>
      </c>
      <c r="AC101" s="33">
        <f t="shared" si="30"/>
        <v>761.70630030774998</v>
      </c>
      <c r="AD101" s="34">
        <f t="shared" si="30"/>
        <v>530.94905835297834</v>
      </c>
      <c r="AE101" s="32" t="s">
        <v>31</v>
      </c>
      <c r="AF101" s="33">
        <f>(Z101/$AN101)*100</f>
        <v>107.99290610175152</v>
      </c>
      <c r="AG101" s="33"/>
      <c r="AH101" s="33">
        <f t="shared" si="31"/>
        <v>104.98123942395171</v>
      </c>
      <c r="AI101" s="33">
        <f t="shared" si="31"/>
        <v>108.72855022378793</v>
      </c>
      <c r="AJ101" s="33">
        <f t="shared" si="31"/>
        <v>109.14261359904714</v>
      </c>
      <c r="AK101" s="34">
        <f t="shared" si="31"/>
        <v>76.078099778331904</v>
      </c>
      <c r="AL101" s="23"/>
      <c r="AM101" s="3" t="s">
        <v>31</v>
      </c>
      <c r="AN101" s="5">
        <v>697.9</v>
      </c>
    </row>
    <row r="102" spans="1:40" ht="14.25" hidden="1" thickTop="1" thickBot="1" x14ac:dyDescent="0.25">
      <c r="A102" s="32" t="s">
        <v>33</v>
      </c>
      <c r="B102" s="16">
        <f>100*[1]GRq2q!B102/([1]GRq2q!B$8/4)</f>
        <v>1862.9950440661919</v>
      </c>
      <c r="C102" s="16"/>
      <c r="D102" s="16">
        <f>100*[1]GRq2q!C102/([1]GRq2q!C$8/4)</f>
        <v>2595.0953911710485</v>
      </c>
      <c r="E102" s="16"/>
      <c r="F102" s="16">
        <f>100*[1]GRq2q!D102/([1]GRq2q!D$8/4)</f>
        <v>752.5712643477608</v>
      </c>
      <c r="G102" s="16"/>
      <c r="H102" s="16">
        <f>100*[1]GRq2q!E102/([1]GRq2q!E$8/4)</f>
        <v>830.27421919155006</v>
      </c>
      <c r="I102" s="16"/>
      <c r="J102" s="16">
        <f>100*([1]GRq2q!F102/([1]GRq2q!F$8/4))</f>
        <v>326.67191739673279</v>
      </c>
      <c r="K102" s="17"/>
      <c r="L102" s="32" t="s">
        <v>33</v>
      </c>
      <c r="M102" s="18">
        <f>100*([1]GRq2q!P102/[1]GRq2q!P$8)</f>
        <v>147.7954289239897</v>
      </c>
      <c r="N102" s="16">
        <f>100*([1]GRq2q!Q102/[1]GRq2q!Q$8)</f>
        <v>166.37780010880635</v>
      </c>
      <c r="O102" s="16">
        <f>100*([1]GRq2q!R102/[1]GRq2q!R$8)</f>
        <v>42.857341339247704</v>
      </c>
      <c r="P102" s="16">
        <f>100*([1]GRq2q!S102/[1]GRq2q!S$8)</f>
        <v>163.70616786403815</v>
      </c>
      <c r="Q102" s="17">
        <f>100*([1]GRq2q!T102/[1]GRq2q!T$8)</f>
        <v>70.893534099806757</v>
      </c>
      <c r="R102" s="32" t="s">
        <v>33</v>
      </c>
      <c r="S102" s="18">
        <f>100*[1]GRq2q!AD102/([1]GRq2q!AD$8/4)</f>
        <v>1249.6338414542615</v>
      </c>
      <c r="T102" s="18"/>
      <c r="U102" s="18">
        <f>100*[1]GRq2q!AE102/([1]GRq2q!AE$8/4)</f>
        <v>1346.7056541279799</v>
      </c>
      <c r="V102" s="18">
        <f>100*[1]GRq2q!AF102/([1]GRq2q!AF$8/4)</f>
        <v>362.84134855142958</v>
      </c>
      <c r="W102" s="18">
        <f>100*[1]GRq2q!AG102/([1]GRq2q!AG$8/4)</f>
        <v>1493.0449717224885</v>
      </c>
      <c r="X102" s="17">
        <f>100*[1]GRq2q!AH102/([1]GRq2q!AH$8/4)</f>
        <v>434.18034782941254</v>
      </c>
      <c r="Y102" s="32" t="s">
        <v>33</v>
      </c>
      <c r="Z102" s="33">
        <f>(S102/M102)*100</f>
        <v>845.51589352397411</v>
      </c>
      <c r="AA102" s="33">
        <f t="shared" si="30"/>
        <v>809.42628959348701</v>
      </c>
      <c r="AB102" s="33">
        <f t="shared" si="30"/>
        <v>846.62589235125586</v>
      </c>
      <c r="AC102" s="33">
        <f t="shared" si="30"/>
        <v>912.02731772604795</v>
      </c>
      <c r="AD102" s="34">
        <f t="shared" si="30"/>
        <v>612.43998249284073</v>
      </c>
      <c r="AE102" s="32" t="s">
        <v>33</v>
      </c>
      <c r="AF102" s="33">
        <f>(Z102/$AN102)*100</f>
        <v>118.68555495844669</v>
      </c>
      <c r="AG102" s="33"/>
      <c r="AH102" s="33">
        <f t="shared" si="31"/>
        <v>113.61963638313968</v>
      </c>
      <c r="AI102" s="33">
        <f t="shared" si="31"/>
        <v>118.84136613577428</v>
      </c>
      <c r="AJ102" s="33">
        <f t="shared" si="31"/>
        <v>128.02180203902975</v>
      </c>
      <c r="AK102" s="34">
        <f t="shared" si="31"/>
        <v>85.968554532964731</v>
      </c>
      <c r="AL102" s="23"/>
      <c r="AM102" s="3" t="s">
        <v>33</v>
      </c>
      <c r="AN102" s="5">
        <v>712.4</v>
      </c>
    </row>
    <row r="103" spans="1:40" ht="5.25" hidden="1" customHeight="1" x14ac:dyDescent="0.2">
      <c r="A103" s="32"/>
      <c r="B103" s="16"/>
      <c r="C103" s="16"/>
      <c r="D103" s="16"/>
      <c r="E103" s="16"/>
      <c r="F103" s="16"/>
      <c r="G103" s="16"/>
      <c r="H103" s="16"/>
      <c r="I103" s="16"/>
      <c r="J103" s="16"/>
      <c r="K103" s="17"/>
      <c r="L103" s="32"/>
      <c r="M103" s="33"/>
      <c r="N103" s="16"/>
      <c r="O103" s="16"/>
      <c r="P103" s="16"/>
      <c r="Q103" s="17"/>
      <c r="R103" s="32"/>
      <c r="S103" s="33"/>
      <c r="T103" s="33"/>
      <c r="U103" s="33"/>
      <c r="V103" s="33"/>
      <c r="W103" s="33"/>
      <c r="X103" s="17"/>
      <c r="Y103" s="32"/>
      <c r="Z103" s="33"/>
      <c r="AA103" s="33"/>
      <c r="AB103" s="33"/>
      <c r="AC103" s="33"/>
      <c r="AD103" s="34"/>
      <c r="AE103" s="32"/>
      <c r="AF103" s="33"/>
      <c r="AG103" s="33"/>
      <c r="AH103" s="33"/>
      <c r="AI103" s="33"/>
      <c r="AJ103" s="33"/>
      <c r="AK103" s="34"/>
      <c r="AL103" s="21"/>
    </row>
    <row r="104" spans="1:40" s="47" customFormat="1" ht="17.25" hidden="1" thickTop="1" thickBot="1" x14ac:dyDescent="0.3">
      <c r="A104" s="35" t="s">
        <v>51</v>
      </c>
      <c r="B104" s="36">
        <f>100*([1]GRq2q!B104/[1]GRq2q!B$8)</f>
        <v>2089.7833042597244</v>
      </c>
      <c r="C104" s="36"/>
      <c r="D104" s="36">
        <f>100*([1]GRq2q!C104/[1]GRq2q!C$8)</f>
        <v>2914.4224073893133</v>
      </c>
      <c r="E104" s="36"/>
      <c r="F104" s="36">
        <f>100*([1]GRq2q!D104/[1]GRq2q!D$8)</f>
        <v>833.31016209260986</v>
      </c>
      <c r="G104" s="36"/>
      <c r="H104" s="36">
        <f>100*([1]GRq2q!E104/[1]GRq2q!E$8)</f>
        <v>929.12018019120831</v>
      </c>
      <c r="I104" s="37"/>
      <c r="J104" s="37">
        <f>100*([1]GRq2q!F104/[1]GRq2q!F$8)</f>
        <v>387.61125913565769</v>
      </c>
      <c r="K104" s="38"/>
      <c r="L104" s="35" t="s">
        <v>51</v>
      </c>
      <c r="M104" s="39">
        <f>100*([1]GRq2q!P104/[1]GRq2q!P$8)</f>
        <v>150.98537104040241</v>
      </c>
      <c r="N104" s="36">
        <f>100*([1]GRq2q!Q104/[1]GRq2q!Q$8)</f>
        <v>170.09796875992106</v>
      </c>
      <c r="O104" s="36">
        <f>100*([1]GRq2q!R104/[1]GRq2q!R$8)</f>
        <v>42.562533972699903</v>
      </c>
      <c r="P104" s="37">
        <f>100*([1]GRq2q!S104/[1]GRq2q!S$8)</f>
        <v>167.70817794669895</v>
      </c>
      <c r="Q104" s="38">
        <f>100*([1]GRq2q!T104/[1]GRq2q!T$8)</f>
        <v>76.003463640977571</v>
      </c>
      <c r="R104" s="35" t="s">
        <v>51</v>
      </c>
      <c r="S104" s="40">
        <f>100*([1]GRq2q!AD104/[1]GRq2q!AD$8)</f>
        <v>1388.9006152545949</v>
      </c>
      <c r="T104" s="41"/>
      <c r="U104" s="42">
        <f>100*([1]GRq2q!AE104/[1]GRq2q!AE$8)</f>
        <v>1529.264821411449</v>
      </c>
      <c r="V104" s="39">
        <f>100*([1]GRq2q!AF104/[1]GRq2q!AF$8)</f>
        <v>371.11383769974969</v>
      </c>
      <c r="W104" s="39">
        <f>100*([1]GRq2q!AG104/[1]GRq2q!AG$8)</f>
        <v>1544.2501046922971</v>
      </c>
      <c r="X104" s="43">
        <f>100*([1]GRq2q!AH104/[1]GRq2q!AH$8)</f>
        <v>460.47881649402501</v>
      </c>
      <c r="Y104" s="35" t="s">
        <v>51</v>
      </c>
      <c r="Z104" s="44">
        <f>(S104/M104)*100</f>
        <v>919.89085146728337</v>
      </c>
      <c r="AA104" s="44">
        <f t="shared" ref="AA104:AD108" si="32">(U104/N104)*100</f>
        <v>899.0494316659815</v>
      </c>
      <c r="AB104" s="44">
        <f t="shared" si="32"/>
        <v>871.92608865296017</v>
      </c>
      <c r="AC104" s="44">
        <f t="shared" si="32"/>
        <v>920.79594662526893</v>
      </c>
      <c r="AD104" s="45">
        <f t="shared" si="32"/>
        <v>605.86556774467317</v>
      </c>
      <c r="AE104" s="35" t="s">
        <v>51</v>
      </c>
      <c r="AF104" s="44">
        <f>(Z104/$AN104)*100</f>
        <v>122.4134073845712</v>
      </c>
      <c r="AG104" s="44"/>
      <c r="AH104" s="44">
        <f t="shared" ref="AH104:AK108" si="33">(AA104/$AN104)*100</f>
        <v>119.63995963417756</v>
      </c>
      <c r="AI104" s="44">
        <f t="shared" si="33"/>
        <v>116.03055224351984</v>
      </c>
      <c r="AJ104" s="44">
        <f t="shared" si="33"/>
        <v>122.53385187221836</v>
      </c>
      <c r="AK104" s="45">
        <f t="shared" si="33"/>
        <v>80.624857227695756</v>
      </c>
      <c r="AL104" s="46"/>
      <c r="AM104" s="47" t="s">
        <v>51</v>
      </c>
      <c r="AN104" s="47">
        <f>AVERAGEA(AN105:AN108)</f>
        <v>751.46249999999998</v>
      </c>
    </row>
    <row r="105" spans="1:40" ht="14.25" hidden="1" thickTop="1" thickBot="1" x14ac:dyDescent="0.25">
      <c r="A105" s="32" t="s">
        <v>27</v>
      </c>
      <c r="B105" s="16">
        <f>100*[1]GRq2q!B105/([1]GRq2q!B$8/4)</f>
        <v>1941.8434560864864</v>
      </c>
      <c r="C105" s="16"/>
      <c r="D105" s="16">
        <f>100*[1]GRq2q!C105/([1]GRq2q!C$8/4)</f>
        <v>2714.2102696257994</v>
      </c>
      <c r="E105" s="16"/>
      <c r="F105" s="16">
        <f>100*[1]GRq2q!D105/([1]GRq2q!D$8/4)</f>
        <v>771.53606020932432</v>
      </c>
      <c r="G105" s="16"/>
      <c r="H105" s="16">
        <f>100*[1]GRq2q!E105/([1]GRq2q!E$8/4)</f>
        <v>851.77832146861124</v>
      </c>
      <c r="I105" s="16"/>
      <c r="J105" s="16">
        <f>100*([1]GRq2q!F105/([1]GRq2q!F$8/4))</f>
        <v>348.33026552013615</v>
      </c>
      <c r="K105" s="17"/>
      <c r="L105" s="32" t="s">
        <v>27</v>
      </c>
      <c r="M105" s="18">
        <f>100*([1]GRq2q!P105/[1]GRq2q!P$8)</f>
        <v>148.54078950202944</v>
      </c>
      <c r="N105" s="16">
        <f>100*([1]GRq2q!Q105/[1]GRq2q!Q$8)</f>
        <v>167.02667352923072</v>
      </c>
      <c r="O105" s="16">
        <f>100*([1]GRq2q!R105/[1]GRq2q!R$8)</f>
        <v>43.328772093979417</v>
      </c>
      <c r="P105" s="16">
        <f>100*([1]GRq2q!S105/[1]GRq2q!S$8)</f>
        <v>164.96670535659126</v>
      </c>
      <c r="Q105" s="17">
        <f>100*([1]GRq2q!T105/[1]GRq2q!T$8)</f>
        <v>71.652094914674677</v>
      </c>
      <c r="R105" s="32" t="s">
        <v>27</v>
      </c>
      <c r="S105" s="18">
        <f>100*[1]GRq2q!AD105/([1]GRq2q!AD$8/4)</f>
        <v>1233.1498517057485</v>
      </c>
      <c r="T105" s="18"/>
      <c r="U105" s="18">
        <f>100*[1]GRq2q!AE105/([1]GRq2q!AE$8/4)</f>
        <v>1344.1469133851365</v>
      </c>
      <c r="V105" s="18">
        <f>100*[1]GRq2q!AF105/([1]GRq2q!AF$8/4)</f>
        <v>356.41905668206925</v>
      </c>
      <c r="W105" s="18">
        <f>100*[1]GRq2q!AG105/([1]GRq2q!AG$8/4)</f>
        <v>1409.4344533060294</v>
      </c>
      <c r="X105" s="17">
        <f>100*[1]GRq2q!AH105/([1]GRq2q!AH$8/4)</f>
        <v>424.10736375977012</v>
      </c>
      <c r="Y105" s="32" t="s">
        <v>27</v>
      </c>
      <c r="Z105" s="33">
        <f>(S105/M105)*100</f>
        <v>830.17591049554812</v>
      </c>
      <c r="AA105" s="33">
        <f t="shared" si="32"/>
        <v>804.74985520794814</v>
      </c>
      <c r="AB105" s="33">
        <f t="shared" si="32"/>
        <v>822.5921009462304</v>
      </c>
      <c r="AC105" s="33">
        <f t="shared" si="32"/>
        <v>854.37509966596133</v>
      </c>
      <c r="AD105" s="34">
        <f t="shared" si="32"/>
        <v>591.89806559711769</v>
      </c>
      <c r="AE105" s="32" t="s">
        <v>27</v>
      </c>
      <c r="AF105" s="33">
        <f>(Z105/$AN105)*100</f>
        <v>113.09374036121682</v>
      </c>
      <c r="AG105" s="33"/>
      <c r="AH105" s="33">
        <f t="shared" si="33"/>
        <v>109.62998327220504</v>
      </c>
      <c r="AI105" s="33">
        <f t="shared" si="33"/>
        <v>112.06060825358016</v>
      </c>
      <c r="AJ105" s="33">
        <f t="shared" si="33"/>
        <v>116.39036314006503</v>
      </c>
      <c r="AK105" s="34">
        <f t="shared" si="33"/>
        <v>80.633472140849221</v>
      </c>
      <c r="AL105" s="28"/>
      <c r="AM105" s="3" t="s">
        <v>27</v>
      </c>
      <c r="AN105" s="5">
        <v>734.06</v>
      </c>
    </row>
    <row r="106" spans="1:40" ht="14.25" hidden="1" thickTop="1" thickBot="1" x14ac:dyDescent="0.25">
      <c r="A106" s="32" t="s">
        <v>29</v>
      </c>
      <c r="B106" s="16">
        <f>100*[1]GRq2q!B106/([1]GRq2q!B$8/4)</f>
        <v>2056.1087351561014</v>
      </c>
      <c r="C106" s="16"/>
      <c r="D106" s="16">
        <f>100*[1]GRq2q!C106/([1]GRq2q!C$8/4)</f>
        <v>2854.8063615924166</v>
      </c>
      <c r="E106" s="16"/>
      <c r="F106" s="16">
        <f>100*[1]GRq2q!D106/([1]GRq2q!D$8/4)</f>
        <v>842.20876332449848</v>
      </c>
      <c r="G106" s="16"/>
      <c r="H106" s="16">
        <f>100*[1]GRq2q!E106/([1]GRq2q!E$8/4)</f>
        <v>930.56781620445781</v>
      </c>
      <c r="I106" s="16"/>
      <c r="J106" s="16">
        <f>100*([1]GRq2q!F106/([1]GRq2q!F$8/4))</f>
        <v>389.88606619668838</v>
      </c>
      <c r="K106" s="17"/>
      <c r="L106" s="32" t="s">
        <v>29</v>
      </c>
      <c r="M106" s="18">
        <f>100*([1]GRq2q!P106/[1]GRq2q!P$8)</f>
        <v>150.38913014744205</v>
      </c>
      <c r="N106" s="16">
        <f>100*([1]GRq2q!Q106/[1]GRq2q!Q$8)</f>
        <v>170.11666698952149</v>
      </c>
      <c r="O106" s="16">
        <f>100*([1]GRq2q!R106/[1]GRq2q!R$8)</f>
        <v>40.820036189738012</v>
      </c>
      <c r="P106" s="16">
        <f>100*([1]GRq2q!S106/[1]GRq2q!S$8)</f>
        <v>165.94000891819516</v>
      </c>
      <c r="Q106" s="17">
        <f>100*([1]GRq2q!T106/[1]GRq2q!T$8)</f>
        <v>76.13035084684185</v>
      </c>
      <c r="R106" s="32" t="s">
        <v>29</v>
      </c>
      <c r="S106" s="18">
        <f>100*[1]GRq2q!AD106/([1]GRq2q!AD$8/4)</f>
        <v>1344.6097398710019</v>
      </c>
      <c r="T106" s="18"/>
      <c r="U106" s="18">
        <f>100*[1]GRq2q!AE106/([1]GRq2q!AE$8/4)</f>
        <v>1470.631137934678</v>
      </c>
      <c r="V106" s="18">
        <f>100*[1]GRq2q!AF106/([1]GRq2q!AF$8/4)</f>
        <v>366.29186455216256</v>
      </c>
      <c r="W106" s="18">
        <f>100*[1]GRq2q!AG106/([1]GRq2q!AG$8/4)</f>
        <v>1532.0552507436539</v>
      </c>
      <c r="X106" s="17">
        <f>100*[1]GRq2q!AH106/([1]GRq2q!AH$8/4)</f>
        <v>464.27033110782037</v>
      </c>
      <c r="Y106" s="32" t="s">
        <v>29</v>
      </c>
      <c r="Z106" s="33">
        <f>(S106/M106)*100</f>
        <v>894.08705173887347</v>
      </c>
      <c r="AA106" s="33">
        <f t="shared" si="32"/>
        <v>864.48386507905366</v>
      </c>
      <c r="AB106" s="33">
        <f t="shared" si="32"/>
        <v>897.33351251718591</v>
      </c>
      <c r="AC106" s="33">
        <f t="shared" si="32"/>
        <v>923.25850813888053</v>
      </c>
      <c r="AD106" s="34">
        <f t="shared" si="32"/>
        <v>609.83605873803731</v>
      </c>
      <c r="AE106" s="32" t="s">
        <v>29</v>
      </c>
      <c r="AF106" s="33">
        <f>(Z106/$AN106)*100</f>
        <v>120.21661782352109</v>
      </c>
      <c r="AG106" s="33"/>
      <c r="AH106" s="33">
        <f t="shared" si="33"/>
        <v>116.23625039719437</v>
      </c>
      <c r="AI106" s="33">
        <f t="shared" si="33"/>
        <v>120.6531284897995</v>
      </c>
      <c r="AJ106" s="33">
        <f t="shared" si="33"/>
        <v>124.13893592283227</v>
      </c>
      <c r="AK106" s="34">
        <f t="shared" si="33"/>
        <v>81.996969160587483</v>
      </c>
      <c r="AL106" s="28"/>
      <c r="AM106" s="3" t="s">
        <v>29</v>
      </c>
      <c r="AN106" s="5">
        <v>743.73</v>
      </c>
    </row>
    <row r="107" spans="1:40" ht="14.25" hidden="1" thickTop="1" thickBot="1" x14ac:dyDescent="0.25">
      <c r="A107" s="32" t="s">
        <v>31</v>
      </c>
      <c r="B107" s="16">
        <f>100*[1]GRq2q!B107/([1]GRq2q!B$8/4)</f>
        <v>2152.7601252057293</v>
      </c>
      <c r="C107" s="16"/>
      <c r="D107" s="16">
        <f>100*[1]GRq2q!C107/([1]GRq2q!C$8/4)</f>
        <v>3000.9724473059478</v>
      </c>
      <c r="E107" s="16"/>
      <c r="F107" s="16">
        <f>100*[1]GRq2q!D107/([1]GRq2q!D$8/4)</f>
        <v>867.64346797689825</v>
      </c>
      <c r="G107" s="16"/>
      <c r="H107" s="16">
        <f>100*[1]GRq2q!E107/([1]GRq2q!E$8/4)</f>
        <v>955.60009046035759</v>
      </c>
      <c r="I107" s="16"/>
      <c r="J107" s="16">
        <f>100*([1]GRq2q!F107/([1]GRq2q!F$8/4))</f>
        <v>398.34659383315659</v>
      </c>
      <c r="K107" s="17"/>
      <c r="L107" s="32" t="s">
        <v>31</v>
      </c>
      <c r="M107" s="18">
        <f>100*([1]GRq2q!P107/[1]GRq2q!P$8)</f>
        <v>151.19988601035067</v>
      </c>
      <c r="N107" s="16">
        <f>100*([1]GRq2q!Q107/[1]GRq2q!Q$8)</f>
        <v>170.40586532340367</v>
      </c>
      <c r="O107" s="16">
        <f>100*([1]GRq2q!R107/[1]GRq2q!R$8)</f>
        <v>42.620199785705466</v>
      </c>
      <c r="P107" s="16">
        <f>100*([1]GRq2q!S107/[1]GRq2q!S$8)</f>
        <v>167.73216101451166</v>
      </c>
      <c r="Q107" s="17">
        <f>100*([1]GRq2q!T107/[1]GRq2q!T$8)</f>
        <v>77.599666618185921</v>
      </c>
      <c r="R107" s="32" t="s">
        <v>31</v>
      </c>
      <c r="S107" s="18">
        <f>100*[1]GRq2q!AD107/([1]GRq2q!AD$8/4)</f>
        <v>1334.7073329726047</v>
      </c>
      <c r="T107" s="18"/>
      <c r="U107" s="18">
        <f>100*[1]GRq2q!AE107/([1]GRq2q!AE$8/4)</f>
        <v>1475.4842206898627</v>
      </c>
      <c r="V107" s="18">
        <f>100*[1]GRq2q!AF107/([1]GRq2q!AF$8/4)</f>
        <v>349.55232634212877</v>
      </c>
      <c r="W107" s="18">
        <f>100*[1]GRq2q!AG107/([1]GRq2q!AG$8/4)</f>
        <v>1464.0319976106355</v>
      </c>
      <c r="X107" s="17">
        <f>100*[1]GRq2q!AH107/([1]GRq2q!AH$8/4)</f>
        <v>451.82788623413074</v>
      </c>
      <c r="Y107" s="32" t="s">
        <v>31</v>
      </c>
      <c r="Z107" s="33">
        <f>(S107/M107)*100</f>
        <v>882.74361058793056</v>
      </c>
      <c r="AA107" s="33">
        <f t="shared" si="32"/>
        <v>865.86469185765668</v>
      </c>
      <c r="AB107" s="33">
        <f t="shared" si="32"/>
        <v>820.15647063992958</v>
      </c>
      <c r="AC107" s="33">
        <f t="shared" si="32"/>
        <v>872.8391673699191</v>
      </c>
      <c r="AD107" s="34">
        <f t="shared" si="32"/>
        <v>582.25493217292035</v>
      </c>
      <c r="AE107" s="32" t="s">
        <v>31</v>
      </c>
      <c r="AF107" s="33">
        <f>(Z107/$AN107)*100</f>
        <v>115.80154673259922</v>
      </c>
      <c r="AG107" s="33"/>
      <c r="AH107" s="33">
        <f t="shared" si="33"/>
        <v>113.58730822359688</v>
      </c>
      <c r="AI107" s="33">
        <f t="shared" si="33"/>
        <v>107.59113600334906</v>
      </c>
      <c r="AJ107" s="33">
        <f t="shared" si="33"/>
        <v>114.50224551941113</v>
      </c>
      <c r="AK107" s="34">
        <f t="shared" si="33"/>
        <v>76.382339027525006</v>
      </c>
      <c r="AL107" s="28"/>
      <c r="AM107" s="3" t="s">
        <v>31</v>
      </c>
      <c r="AN107" s="5">
        <v>762.29</v>
      </c>
    </row>
    <row r="108" spans="1:40" ht="14.25" hidden="1" thickTop="1" thickBot="1" x14ac:dyDescent="0.25">
      <c r="A108" s="32" t="s">
        <v>33</v>
      </c>
      <c r="B108" s="16">
        <f>100*[1]GRq2q!B108/([1]GRq2q!B$8/4)</f>
        <v>2208.4209005905809</v>
      </c>
      <c r="C108" s="16"/>
      <c r="D108" s="16">
        <f>100*[1]GRq2q!C108/([1]GRq2q!C$8/4)</f>
        <v>3087.7005510330896</v>
      </c>
      <c r="E108" s="16"/>
      <c r="F108" s="16">
        <f>100*[1]GRq2q!D108/([1]GRq2q!D$8/4)</f>
        <v>851.85235685971872</v>
      </c>
      <c r="G108" s="16"/>
      <c r="H108" s="16">
        <f>100*[1]GRq2q!E108/([1]GRq2q!E$8/4)</f>
        <v>978.53449263140624</v>
      </c>
      <c r="I108" s="16"/>
      <c r="J108" s="16">
        <f>100*([1]GRq2q!F108/([1]GRq2q!F$8/4))</f>
        <v>413.88211099264964</v>
      </c>
      <c r="K108" s="17"/>
      <c r="L108" s="32" t="s">
        <v>33</v>
      </c>
      <c r="M108" s="18">
        <f>100*([1]GRq2q!P108/[1]GRq2q!P$8)</f>
        <v>153.81167850178753</v>
      </c>
      <c r="N108" s="16">
        <f>100*([1]GRq2q!Q108/[1]GRq2q!Q$8)</f>
        <v>172.84266919752832</v>
      </c>
      <c r="O108" s="16">
        <f>100*([1]GRq2q!R108/[1]GRq2q!R$8)</f>
        <v>43.481127821376717</v>
      </c>
      <c r="P108" s="16">
        <f>100*([1]GRq2q!S108/[1]GRq2q!S$8)</f>
        <v>172.19383649749767</v>
      </c>
      <c r="Q108" s="17">
        <f>100*([1]GRq2q!T108/[1]GRq2q!T$8)</f>
        <v>78.631742184207795</v>
      </c>
      <c r="R108" s="32" t="s">
        <v>33</v>
      </c>
      <c r="S108" s="18">
        <f>100*[1]GRq2q!AD108/([1]GRq2q!AD$8/4)</f>
        <v>1643.1355364690244</v>
      </c>
      <c r="T108" s="18"/>
      <c r="U108" s="18">
        <f>100*[1]GRq2q!AE108/([1]GRq2q!AE$8/4)</f>
        <v>1826.7970136361187</v>
      </c>
      <c r="V108" s="18">
        <f>100*[1]GRq2q!AF108/([1]GRq2q!AF$8/4)</f>
        <v>412.19210322263825</v>
      </c>
      <c r="W108" s="18">
        <f>100*[1]GRq2q!AG108/([1]GRq2q!AG$8/4)</f>
        <v>1771.478717108869</v>
      </c>
      <c r="X108" s="17">
        <f>100*[1]GRq2q!AH108/([1]GRq2q!AH$8/4)</f>
        <v>501.70968487437881</v>
      </c>
      <c r="Y108" s="32" t="s">
        <v>33</v>
      </c>
      <c r="Z108" s="33">
        <f>(S108/M108)*100</f>
        <v>1068.2774887278333</v>
      </c>
      <c r="AA108" s="33">
        <f t="shared" si="32"/>
        <v>1056.9132160001625</v>
      </c>
      <c r="AB108" s="33">
        <f t="shared" si="32"/>
        <v>947.97932775789548</v>
      </c>
      <c r="AC108" s="33">
        <f t="shared" si="32"/>
        <v>1028.7701076540054</v>
      </c>
      <c r="AD108" s="34">
        <f t="shared" si="32"/>
        <v>638.0498141565289</v>
      </c>
      <c r="AE108" s="32" t="s">
        <v>33</v>
      </c>
      <c r="AF108" s="33">
        <f>(Z108/$AN108)*100</f>
        <v>139.50370068399562</v>
      </c>
      <c r="AG108" s="33"/>
      <c r="AH108" s="33">
        <f t="shared" si="33"/>
        <v>138.01966856891266</v>
      </c>
      <c r="AI108" s="33">
        <f t="shared" si="33"/>
        <v>123.79426299775331</v>
      </c>
      <c r="AJ108" s="33">
        <f t="shared" si="33"/>
        <v>134.3445300356511</v>
      </c>
      <c r="AK108" s="34">
        <f t="shared" si="33"/>
        <v>83.321338542451258</v>
      </c>
      <c r="AL108" s="28"/>
      <c r="AM108" s="3" t="s">
        <v>33</v>
      </c>
      <c r="AN108" s="5">
        <v>765.77</v>
      </c>
    </row>
    <row r="109" spans="1:40" ht="6" hidden="1" customHeight="1" x14ac:dyDescent="0.2">
      <c r="A109" s="32"/>
      <c r="B109" s="16"/>
      <c r="C109" s="16"/>
      <c r="D109" s="16"/>
      <c r="E109" s="16"/>
      <c r="F109" s="16"/>
      <c r="G109" s="16"/>
      <c r="H109" s="16"/>
      <c r="I109" s="16"/>
      <c r="J109" s="16"/>
      <c r="K109" s="17"/>
      <c r="L109" s="32"/>
      <c r="M109" s="33"/>
      <c r="N109" s="16"/>
      <c r="O109" s="16"/>
      <c r="P109" s="16"/>
      <c r="Q109" s="17"/>
      <c r="R109" s="32"/>
      <c r="S109" s="33"/>
      <c r="T109" s="33"/>
      <c r="U109" s="33"/>
      <c r="V109" s="33"/>
      <c r="W109" s="33"/>
      <c r="X109" s="17"/>
      <c r="Y109" s="32"/>
      <c r="Z109" s="33"/>
      <c r="AA109" s="33"/>
      <c r="AB109" s="33"/>
      <c r="AC109" s="33"/>
      <c r="AD109" s="34"/>
      <c r="AE109" s="32"/>
      <c r="AF109" s="33"/>
      <c r="AG109" s="33"/>
      <c r="AH109" s="33"/>
      <c r="AI109" s="33"/>
      <c r="AJ109" s="33"/>
      <c r="AK109" s="34"/>
      <c r="AL109" s="21"/>
    </row>
    <row r="110" spans="1:40" s="47" customFormat="1" ht="17.25" hidden="1" thickTop="1" thickBot="1" x14ac:dyDescent="0.3">
      <c r="A110" s="35" t="s">
        <v>52</v>
      </c>
      <c r="B110" s="36">
        <f>100*([1]GRq2q!B110/[1]GRq2q!B$8)</f>
        <v>2536.1729873417971</v>
      </c>
      <c r="C110" s="36"/>
      <c r="D110" s="36">
        <f>100*([1]GRq2q!C110/[1]GRq2q!C$8)</f>
        <v>3551.4811374800465</v>
      </c>
      <c r="E110" s="36"/>
      <c r="F110" s="36">
        <f>100*([1]GRq2q!D110/[1]GRq2q!D$8)</f>
        <v>985.28988322045302</v>
      </c>
      <c r="G110" s="36"/>
      <c r="H110" s="36">
        <f>100*([1]GRq2q!E110/[1]GRq2q!E$8)</f>
        <v>1108.9233635019464</v>
      </c>
      <c r="I110" s="37"/>
      <c r="J110" s="37">
        <f>100*([1]GRq2q!F110/[1]GRq2q!F$8)</f>
        <v>467.47135343658658</v>
      </c>
      <c r="K110" s="38"/>
      <c r="L110" s="35" t="s">
        <v>52</v>
      </c>
      <c r="M110" s="39">
        <f>100*([1]GRq2q!P110/[1]GRq2q!P$8)</f>
        <v>157.75554709617123</v>
      </c>
      <c r="N110" s="36">
        <f>100*([1]GRq2q!Q110/[1]GRq2q!Q$8)</f>
        <v>178.53421612644027</v>
      </c>
      <c r="O110" s="36">
        <f>100*([1]GRq2q!R110/[1]GRq2q!R$8)</f>
        <v>45.976865805118535</v>
      </c>
      <c r="P110" s="37">
        <f>100*([1]GRq2q!S110/[1]GRq2q!S$8)</f>
        <v>171.48592478951866</v>
      </c>
      <c r="Q110" s="38">
        <f>100*([1]GRq2q!T110/[1]GRq2q!T$8)</f>
        <v>80.933752633534624</v>
      </c>
      <c r="R110" s="35" t="s">
        <v>52</v>
      </c>
      <c r="S110" s="40">
        <f>100*([1]GRq2q!AD110/[1]GRq2q!AD$8)</f>
        <v>1675.1588036034821</v>
      </c>
      <c r="T110" s="41"/>
      <c r="U110" s="42">
        <f>100*([1]GRq2q!AE110/[1]GRq2q!AE$8)</f>
        <v>1879.781586780754</v>
      </c>
      <c r="V110" s="39">
        <f>100*([1]GRq2q!AF110/[1]GRq2q!AF$8)</f>
        <v>411.70158175934182</v>
      </c>
      <c r="W110" s="39">
        <f>100*([1]GRq2q!AG110/[1]GRq2q!AG$8)</f>
        <v>1737.8863002085898</v>
      </c>
      <c r="X110" s="43">
        <f>100*([1]GRq2q!AH110/[1]GRq2q!AH$8)</f>
        <v>527.92085092580351</v>
      </c>
      <c r="Y110" s="35" t="s">
        <v>52</v>
      </c>
      <c r="Z110" s="48">
        <f>(S110/M110)*100</f>
        <v>1061.8699845668618</v>
      </c>
      <c r="AA110" s="48">
        <f t="shared" ref="AA110:AD114" si="34">(U110/N110)*100</f>
        <v>1052.8971014998424</v>
      </c>
      <c r="AB110" s="48">
        <f t="shared" si="34"/>
        <v>895.45377778558293</v>
      </c>
      <c r="AC110" s="48">
        <f t="shared" si="34"/>
        <v>1013.4279547092082</v>
      </c>
      <c r="AD110" s="49">
        <f t="shared" si="34"/>
        <v>652.28762258956635</v>
      </c>
      <c r="AE110" s="35" t="s">
        <v>52</v>
      </c>
      <c r="AF110" s="48">
        <f>(Z110/$AN110)*100</f>
        <v>126.07164935049266</v>
      </c>
      <c r="AG110" s="48"/>
      <c r="AH110" s="48">
        <f t="shared" ref="AH110:AK114" si="35">(AA110/$AN110)*100</f>
        <v>125.00633421386634</v>
      </c>
      <c r="AI110" s="48">
        <f t="shared" si="35"/>
        <v>106.3137072554193</v>
      </c>
      <c r="AJ110" s="48">
        <f t="shared" si="35"/>
        <v>120.32031755771075</v>
      </c>
      <c r="AK110" s="49">
        <f t="shared" si="35"/>
        <v>77.443545467877655</v>
      </c>
      <c r="AL110" s="46"/>
      <c r="AM110" s="47" t="s">
        <v>52</v>
      </c>
      <c r="AN110" s="47">
        <f>AVERAGEA(AN111:AN114)</f>
        <v>842.27499999999986</v>
      </c>
    </row>
    <row r="111" spans="1:40" ht="14.25" hidden="1" thickTop="1" thickBot="1" x14ac:dyDescent="0.25">
      <c r="A111" s="32" t="s">
        <v>27</v>
      </c>
      <c r="B111" s="16">
        <f>100*[1]GRq2q!B111/([1]GRq2q!B$8/4)</f>
        <v>2247.4703345267199</v>
      </c>
      <c r="C111" s="16"/>
      <c r="D111" s="16">
        <f>100*[1]GRq2q!C111/([1]GRq2q!C$8/4)</f>
        <v>3149.7633321088542</v>
      </c>
      <c r="E111" s="16"/>
      <c r="F111" s="16">
        <f>100*[1]GRq2q!D111/([1]GRq2q!D$8/4)</f>
        <v>862.9264374988951</v>
      </c>
      <c r="G111" s="16"/>
      <c r="H111" s="16">
        <f>100*[1]GRq2q!E111/([1]GRq2q!E$8/4)</f>
        <v>981.95936335561623</v>
      </c>
      <c r="I111" s="16"/>
      <c r="J111" s="16">
        <f>100*([1]GRq2q!F111/([1]GRq2q!F$8/4))</f>
        <v>427.99549097749906</v>
      </c>
      <c r="K111" s="17"/>
      <c r="L111" s="32" t="s">
        <v>27</v>
      </c>
      <c r="M111" s="18">
        <f>100*([1]GRq2q!P111/[1]GRq2q!P$8)</f>
        <v>155.54271200437398</v>
      </c>
      <c r="N111" s="16">
        <f>100*([1]GRq2q!Q111/[1]GRq2q!Q$8)</f>
        <v>175.62543617160853</v>
      </c>
      <c r="O111" s="16">
        <f>100*([1]GRq2q!R111/[1]GRq2q!R$8)</f>
        <v>45.259505949271023</v>
      </c>
      <c r="P111" s="16">
        <f>100*([1]GRq2q!S111/[1]GRq2q!S$8)</f>
        <v>170.45467874887294</v>
      </c>
      <c r="Q111" s="17">
        <f>100*([1]GRq2q!T111/[1]GRq2q!T$8)</f>
        <v>78.104909511573609</v>
      </c>
      <c r="R111" s="32" t="s">
        <v>27</v>
      </c>
      <c r="S111" s="18">
        <f>100*[1]GRq2q!AD111/([1]GRq2q!AD$8/4)</f>
        <v>1531.3046765316542</v>
      </c>
      <c r="T111" s="18"/>
      <c r="U111" s="18">
        <f>100*[1]GRq2q!AE111/([1]GRq2q!AE$8/4)</f>
        <v>1712.9875596865886</v>
      </c>
      <c r="V111" s="18">
        <f>100*[1]GRq2q!AF111/([1]GRq2q!AF$8/4)</f>
        <v>392.2420054266625</v>
      </c>
      <c r="W111" s="18">
        <f>100*[1]GRq2q!AG111/([1]GRq2q!AG$8/4)</f>
        <v>1599.8224294210197</v>
      </c>
      <c r="X111" s="17">
        <f>100*[1]GRq2q!AH111/([1]GRq2q!AH$8/4)</f>
        <v>483.5477942819262</v>
      </c>
      <c r="Y111" s="32" t="s">
        <v>27</v>
      </c>
      <c r="Z111" s="50">
        <f>(S111/M111)*100</f>
        <v>984.4914344097283</v>
      </c>
      <c r="AA111" s="50">
        <f t="shared" si="34"/>
        <v>975.36415967262315</v>
      </c>
      <c r="AB111" s="50">
        <f t="shared" si="34"/>
        <v>866.65109837103773</v>
      </c>
      <c r="AC111" s="50">
        <f t="shared" si="34"/>
        <v>938.56175797790934</v>
      </c>
      <c r="AD111" s="51">
        <f t="shared" si="34"/>
        <v>619.1003834531989</v>
      </c>
      <c r="AE111" s="32" t="s">
        <v>27</v>
      </c>
      <c r="AF111" s="50">
        <f>(Z111/$AN111)*100</f>
        <v>122.31226666787532</v>
      </c>
      <c r="AG111" s="50"/>
      <c r="AH111" s="50">
        <f t="shared" si="35"/>
        <v>121.17830285409656</v>
      </c>
      <c r="AI111" s="50">
        <f t="shared" si="35"/>
        <v>107.67189692769756</v>
      </c>
      <c r="AJ111" s="50">
        <f t="shared" si="35"/>
        <v>116.60600794855378</v>
      </c>
      <c r="AK111" s="51">
        <f t="shared" si="35"/>
        <v>76.91643476869163</v>
      </c>
      <c r="AL111" s="28"/>
      <c r="AM111" s="3" t="s">
        <v>27</v>
      </c>
      <c r="AN111" s="5">
        <v>804.9</v>
      </c>
    </row>
    <row r="112" spans="1:40" ht="14.25" hidden="1" thickTop="1" thickBot="1" x14ac:dyDescent="0.25">
      <c r="A112" s="32" t="s">
        <v>29</v>
      </c>
      <c r="B112" s="16">
        <f>100*[1]GRq2q!B112/([1]GRq2q!B$8/4)</f>
        <v>2505.8140156064032</v>
      </c>
      <c r="C112" s="16"/>
      <c r="D112" s="16">
        <f>100*[1]GRq2q!C112/([1]GRq2q!C$8/4)</f>
        <v>3508.5213756360527</v>
      </c>
      <c r="E112" s="16"/>
      <c r="F112" s="16">
        <f>100*[1]GRq2q!D112/([1]GRq2q!D$8/4)</f>
        <v>982.61433437999176</v>
      </c>
      <c r="G112" s="16"/>
      <c r="H112" s="16">
        <f>100*[1]GRq2q!E112/([1]GRq2q!E$8/4)</f>
        <v>1092.429791733123</v>
      </c>
      <c r="I112" s="16"/>
      <c r="J112" s="16">
        <f>100*([1]GRq2q!F112/([1]GRq2q!F$8/4))</f>
        <v>467.58507389291771</v>
      </c>
      <c r="K112" s="17"/>
      <c r="L112" s="32" t="s">
        <v>29</v>
      </c>
      <c r="M112" s="18">
        <f>100*([1]GRq2q!P112/[1]GRq2q!P$8)</f>
        <v>156.03577355969216</v>
      </c>
      <c r="N112" s="16">
        <f>100*([1]GRq2q!Q112/[1]GRq2q!Q$8)</f>
        <v>175.8713117822488</v>
      </c>
      <c r="O112" s="16">
        <f>100*([1]GRq2q!R112/[1]GRq2q!R$8)</f>
        <v>45.689471255789101</v>
      </c>
      <c r="P112" s="16">
        <f>100*([1]GRq2q!S112/[1]GRq2q!S$8)</f>
        <v>171.80127071098906</v>
      </c>
      <c r="Q112" s="17">
        <f>100*([1]GRq2q!T112/[1]GRq2q!T$8)</f>
        <v>79.706060156560866</v>
      </c>
      <c r="R112" s="32" t="s">
        <v>29</v>
      </c>
      <c r="S112" s="18">
        <f>100*[1]GRq2q!AD112/([1]GRq2q!AD$8/4)</f>
        <v>1694.6142298350132</v>
      </c>
      <c r="T112" s="18"/>
      <c r="U112" s="18">
        <f>100*[1]GRq2q!AE112/([1]GRq2q!AE$8/4)</f>
        <v>1886.8557969947774</v>
      </c>
      <c r="V112" s="18">
        <f>100*[1]GRq2q!AF112/([1]GRq2q!AF$8/4)</f>
        <v>417.62006317776758</v>
      </c>
      <c r="W112" s="18">
        <f>100*[1]GRq2q!AG112/([1]GRq2q!AG$8/4)</f>
        <v>1820.4379424381782</v>
      </c>
      <c r="X112" s="17">
        <f>100*[1]GRq2q!AH112/([1]GRq2q!AH$8/4)</f>
        <v>551.29284026082416</v>
      </c>
      <c r="Y112" s="32" t="s">
        <v>29</v>
      </c>
      <c r="Z112" s="50">
        <f>(S112/M112)*100</f>
        <v>1086.0421242996122</v>
      </c>
      <c r="AA112" s="50">
        <f t="shared" si="34"/>
        <v>1072.8616156175297</v>
      </c>
      <c r="AB112" s="50">
        <f t="shared" si="34"/>
        <v>914.04004401747784</v>
      </c>
      <c r="AC112" s="50">
        <f t="shared" si="34"/>
        <v>1059.6184387370402</v>
      </c>
      <c r="AD112" s="51">
        <f t="shared" si="34"/>
        <v>691.65737106809615</v>
      </c>
      <c r="AE112" s="32" t="s">
        <v>29</v>
      </c>
      <c r="AF112" s="50">
        <f>(Z112/$AN112)*100</f>
        <v>131.9132909388573</v>
      </c>
      <c r="AG112" s="50"/>
      <c r="AH112" s="50">
        <f t="shared" si="35"/>
        <v>130.31235462377379</v>
      </c>
      <c r="AI112" s="50">
        <f t="shared" si="35"/>
        <v>111.02150419257597</v>
      </c>
      <c r="AJ112" s="50">
        <f t="shared" si="35"/>
        <v>128.7038064784453</v>
      </c>
      <c r="AK112" s="51">
        <f t="shared" si="35"/>
        <v>84.010369375451987</v>
      </c>
      <c r="AL112" s="28"/>
      <c r="AM112" s="3" t="s">
        <v>29</v>
      </c>
      <c r="AN112" s="5">
        <v>823.3</v>
      </c>
    </row>
    <row r="113" spans="1:40" ht="14.25" hidden="1" thickTop="1" thickBot="1" x14ac:dyDescent="0.25">
      <c r="A113" s="32" t="s">
        <v>31</v>
      </c>
      <c r="B113" s="16">
        <f>100*[1]GRq2q!B113/([1]GRq2q!B$8/4)</f>
        <v>2608.1054051548945</v>
      </c>
      <c r="C113" s="16"/>
      <c r="D113" s="16">
        <f>100*[1]GRq2q!C113/([1]GRq2q!C$8/4)</f>
        <v>3651.3181956244398</v>
      </c>
      <c r="E113" s="16"/>
      <c r="F113" s="16">
        <f>100*[1]GRq2q!D113/([1]GRq2q!D$8/4)</f>
        <v>1035.2824627027594</v>
      </c>
      <c r="G113" s="16"/>
      <c r="H113" s="16">
        <f>100*[1]GRq2q!E113/([1]GRq2q!E$8/4)</f>
        <v>1132.1942361522088</v>
      </c>
      <c r="I113" s="16"/>
      <c r="J113" s="16">
        <f>100*([1]GRq2q!F113/([1]GRq2q!F$8/4))</f>
        <v>470.95168642494673</v>
      </c>
      <c r="K113" s="17"/>
      <c r="L113" s="32" t="s">
        <v>31</v>
      </c>
      <c r="M113" s="18">
        <f>100*([1]GRq2q!P113/[1]GRq2q!P$8)</f>
        <v>158.03069504758267</v>
      </c>
      <c r="N113" s="16">
        <f>100*([1]GRq2q!Q113/[1]GRq2q!Q$8)</f>
        <v>178.9666468696164</v>
      </c>
      <c r="O113" s="16">
        <f>100*([1]GRq2q!R113/[1]GRq2q!R$8)</f>
        <v>45.799125986802991</v>
      </c>
      <c r="P113" s="16">
        <f>100*([1]GRq2q!S113/[1]GRq2q!S$8)</f>
        <v>171.57792905906476</v>
      </c>
      <c r="Q113" s="17">
        <f>100*([1]GRq2q!T113/[1]GRq2q!T$8)</f>
        <v>81.563211358208747</v>
      </c>
      <c r="R113" s="32" t="s">
        <v>31</v>
      </c>
      <c r="S113" s="18">
        <f>100*[1]GRq2q!AD113/([1]GRq2q!AD$8/4)</f>
        <v>1712.8061202889403</v>
      </c>
      <c r="T113" s="18"/>
      <c r="U113" s="18">
        <f>100*[1]GRq2q!AE113/([1]GRq2q!AE$8/4)</f>
        <v>1934.9706198181443</v>
      </c>
      <c r="V113" s="18">
        <f>100*[1]GRq2q!AF113/([1]GRq2q!AF$8/4)</f>
        <v>412.02395433118556</v>
      </c>
      <c r="W113" s="18">
        <f>100*[1]GRq2q!AG113/([1]GRq2q!AG$8/4)</f>
        <v>1728.1417387565625</v>
      </c>
      <c r="X113" s="17">
        <f>100*[1]GRq2q!AH113/([1]GRq2q!AH$8/4)</f>
        <v>522.46022471518302</v>
      </c>
      <c r="Y113" s="32" t="s">
        <v>31</v>
      </c>
      <c r="Z113" s="50">
        <f>(S113/M113)*100</f>
        <v>1083.8439454899685</v>
      </c>
      <c r="AA113" s="50">
        <f t="shared" si="34"/>
        <v>1081.1906316978939</v>
      </c>
      <c r="AB113" s="50">
        <f t="shared" si="34"/>
        <v>899.63278873468062</v>
      </c>
      <c r="AC113" s="50">
        <f t="shared" si="34"/>
        <v>1007.2051505888378</v>
      </c>
      <c r="AD113" s="51">
        <f t="shared" si="34"/>
        <v>640.5586734693976</v>
      </c>
      <c r="AE113" s="32" t="s">
        <v>31</v>
      </c>
      <c r="AF113" s="50">
        <f>(Z113/$AN113)*100</f>
        <v>125.86737260364285</v>
      </c>
      <c r="AG113" s="50"/>
      <c r="AH113" s="50">
        <f t="shared" si="35"/>
        <v>125.55924186481174</v>
      </c>
      <c r="AI113" s="50">
        <f t="shared" si="35"/>
        <v>104.47483320574619</v>
      </c>
      <c r="AJ113" s="50">
        <f t="shared" si="35"/>
        <v>116.96726867829959</v>
      </c>
      <c r="AK113" s="51">
        <f t="shared" si="35"/>
        <v>74.388418705074628</v>
      </c>
      <c r="AL113" s="28"/>
      <c r="AM113" s="3" t="s">
        <v>31</v>
      </c>
      <c r="AN113" s="5">
        <v>861.1</v>
      </c>
    </row>
    <row r="114" spans="1:40" ht="14.25" hidden="1" thickTop="1" thickBot="1" x14ac:dyDescent="0.25">
      <c r="A114" s="32" t="s">
        <v>33</v>
      </c>
      <c r="B114" s="16">
        <f>100*[1]GRq2q!B114/([1]GRq2q!B$8/4)</f>
        <v>2783.3021940791709</v>
      </c>
      <c r="C114" s="16"/>
      <c r="D114" s="16">
        <f>100*[1]GRq2q!C114/([1]GRq2q!C$8/4)</f>
        <v>3896.3216465508403</v>
      </c>
      <c r="E114" s="16"/>
      <c r="F114" s="16">
        <f>100*[1]GRq2q!D114/([1]GRq2q!D$8/4)</f>
        <v>1060.3362983001662</v>
      </c>
      <c r="G114" s="16"/>
      <c r="H114" s="16">
        <f>100*[1]GRq2q!E114/([1]GRq2q!E$8/4)</f>
        <v>1229.1100627668375</v>
      </c>
      <c r="I114" s="16"/>
      <c r="J114" s="16">
        <f>100*([1]GRq2q!F114/([1]GRq2q!F$8/4))</f>
        <v>503.35316245098306</v>
      </c>
      <c r="K114" s="17"/>
      <c r="L114" s="32" t="s">
        <v>33</v>
      </c>
      <c r="M114" s="18">
        <f>100*([1]GRq2q!P114/[1]GRq2q!P$8)</f>
        <v>161.41300777303618</v>
      </c>
      <c r="N114" s="16">
        <f>100*([1]GRq2q!Q114/[1]GRq2q!Q$8)</f>
        <v>183.67346968228728</v>
      </c>
      <c r="O114" s="16">
        <f>100*([1]GRq2q!R114/[1]GRq2q!R$8)</f>
        <v>47.15936002861104</v>
      </c>
      <c r="P114" s="16">
        <f>100*([1]GRq2q!S114/[1]GRq2q!S$8)</f>
        <v>172.10982063914787</v>
      </c>
      <c r="Q114" s="17">
        <f>100*([1]GRq2q!T114/[1]GRq2q!T$8)</f>
        <v>84.360829507795302</v>
      </c>
      <c r="R114" s="32" t="s">
        <v>33</v>
      </c>
      <c r="S114" s="18">
        <f>100*[1]GRq2q!AD114/([1]GRq2q!AD$8/4)</f>
        <v>1761.9101877583214</v>
      </c>
      <c r="T114" s="18"/>
      <c r="U114" s="18">
        <f>100*[1]GRq2q!AE114/([1]GRq2q!AE$8/4)</f>
        <v>1984.3123706235071</v>
      </c>
      <c r="V114" s="18">
        <f>100*[1]GRq2q!AF114/([1]GRq2q!AF$8/4)</f>
        <v>424.92030410175164</v>
      </c>
      <c r="W114" s="18">
        <f>100*[1]GRq2q!AG114/([1]GRq2q!AG$8/4)</f>
        <v>1803.1430902185978</v>
      </c>
      <c r="X114" s="17">
        <f>100*[1]GRq2q!AH114/([1]GRq2q!AH$8/4)</f>
        <v>554.38254444528059</v>
      </c>
      <c r="Y114" s="32" t="s">
        <v>33</v>
      </c>
      <c r="Z114" s="50">
        <f>(S114/M114)*100</f>
        <v>1091.5540278115343</v>
      </c>
      <c r="AA114" s="50">
        <f t="shared" si="34"/>
        <v>1080.3478444959469</v>
      </c>
      <c r="AB114" s="50">
        <f t="shared" si="34"/>
        <v>901.03068371571919</v>
      </c>
      <c r="AC114" s="50">
        <f t="shared" si="34"/>
        <v>1047.6700768860469</v>
      </c>
      <c r="AD114" s="51">
        <f t="shared" si="34"/>
        <v>657.15634575884917</v>
      </c>
      <c r="AE114" s="32" t="s">
        <v>33</v>
      </c>
      <c r="AF114" s="50">
        <f>(Z114/$AN114)*100</f>
        <v>124.06842780308416</v>
      </c>
      <c r="AG114" s="50"/>
      <c r="AH114" s="50">
        <f t="shared" si="35"/>
        <v>122.79470839917562</v>
      </c>
      <c r="AI114" s="50">
        <f t="shared" si="35"/>
        <v>102.41312613272552</v>
      </c>
      <c r="AJ114" s="50">
        <f t="shared" si="35"/>
        <v>119.08048157377212</v>
      </c>
      <c r="AK114" s="51">
        <f t="shared" si="35"/>
        <v>74.693833343810994</v>
      </c>
      <c r="AL114" s="28"/>
      <c r="AM114" s="3" t="s">
        <v>33</v>
      </c>
      <c r="AN114" s="5">
        <v>879.8</v>
      </c>
    </row>
    <row r="115" spans="1:40" ht="6.75" hidden="1" customHeight="1" x14ac:dyDescent="0.2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4"/>
      <c r="L115" s="52"/>
      <c r="M115" s="55"/>
      <c r="N115" s="53"/>
      <c r="O115" s="53"/>
      <c r="P115" s="53"/>
      <c r="Q115" s="54"/>
      <c r="R115" s="52"/>
      <c r="S115" s="55"/>
      <c r="T115" s="55"/>
      <c r="U115" s="55"/>
      <c r="V115" s="55"/>
      <c r="W115" s="55"/>
      <c r="X115" s="54"/>
      <c r="Y115" s="52"/>
      <c r="Z115" s="55"/>
      <c r="AA115" s="55"/>
      <c r="AB115" s="55"/>
      <c r="AC115" s="55"/>
      <c r="AD115" s="56"/>
      <c r="AE115" s="52"/>
      <c r="AF115" s="55"/>
      <c r="AG115" s="55"/>
      <c r="AH115" s="55"/>
      <c r="AI115" s="55"/>
      <c r="AJ115" s="55"/>
      <c r="AK115" s="56"/>
      <c r="AL115" s="57"/>
    </row>
    <row r="116" spans="1:40" s="47" customFormat="1" ht="17.25" hidden="1" thickTop="1" thickBot="1" x14ac:dyDescent="0.3">
      <c r="A116" s="58">
        <v>1996</v>
      </c>
      <c r="B116" s="36">
        <f>100*([1]GRq2q!B116/[1]GRq2q!B$8)</f>
        <v>3127.6628232896146</v>
      </c>
      <c r="C116" s="36"/>
      <c r="D116" s="36">
        <f>100*([1]GRq2q!C116/[1]GRq2q!C$8)</f>
        <v>4433.0222776873698</v>
      </c>
      <c r="E116" s="36"/>
      <c r="F116" s="36">
        <f>100*([1]GRq2q!D116/[1]GRq2q!D$8)</f>
        <v>1242.2158309691968</v>
      </c>
      <c r="G116" s="36"/>
      <c r="H116" s="36">
        <f>100*([1]GRq2q!E116/[1]GRq2q!E$8)</f>
        <v>1243.1922560938822</v>
      </c>
      <c r="I116" s="37"/>
      <c r="J116" s="37">
        <f>100*([1]GRq2q!F116/[1]GRq2q!F$8)</f>
        <v>549.10492030754142</v>
      </c>
      <c r="K116" s="38"/>
      <c r="L116" s="58">
        <v>1996</v>
      </c>
      <c r="M116" s="39">
        <f>100*([1]GRq2q!P116/[1]GRq2q!P$8)</f>
        <v>163.39683815813069</v>
      </c>
      <c r="N116" s="36">
        <f>100*([1]GRq2q!Q116/[1]GRq2q!Q$8)</f>
        <v>185.97175890278106</v>
      </c>
      <c r="O116" s="36">
        <f>100*([1]GRq2q!R116/[1]GRq2q!R$8)</f>
        <v>49.442856025302937</v>
      </c>
      <c r="P116" s="37">
        <f>100*([1]GRq2q!S116/[1]GRq2q!S$8)</f>
        <v>172.84765184029285</v>
      </c>
      <c r="Q116" s="38">
        <f>100*([1]GRq2q!T116/[1]GRq2q!T$8)</f>
        <v>96.250138532260024</v>
      </c>
      <c r="R116" s="58">
        <v>1996</v>
      </c>
      <c r="S116" s="40">
        <f>100*([1]GRq2q!AD116/[1]GRq2q!AD$8)</f>
        <v>1771.7975502177762</v>
      </c>
      <c r="T116" s="41"/>
      <c r="U116" s="42">
        <f>100*([1]GRq2q!AE116/[1]GRq2q!AE$8)</f>
        <v>1999.9443689615862</v>
      </c>
      <c r="V116" s="39">
        <f>100*([1]GRq2q!AF116/[1]GRq2q!AF$8)</f>
        <v>472.20913867698118</v>
      </c>
      <c r="W116" s="39">
        <f>100*([1]GRq2q!AG116/[1]GRq2q!AG$8)</f>
        <v>1760.621262362384</v>
      </c>
      <c r="X116" s="43">
        <f>100*([1]GRq2q!AH116/[1]GRq2q!AH$8)</f>
        <v>648.37048853513181</v>
      </c>
      <c r="Y116" s="58">
        <v>1996</v>
      </c>
      <c r="Z116" s="48">
        <f>(S116/M116)*100</f>
        <v>1084.3524086451919</v>
      </c>
      <c r="AA116" s="48">
        <f t="shared" ref="AA116:AD120" si="36">(U116/N116)*100</f>
        <v>1075.4021905052157</v>
      </c>
      <c r="AB116" s="48">
        <f t="shared" si="36"/>
        <v>955.06040030398492</v>
      </c>
      <c r="AC116" s="48">
        <f t="shared" si="36"/>
        <v>1018.597153977629</v>
      </c>
      <c r="AD116" s="49">
        <f t="shared" si="36"/>
        <v>673.63070684601496</v>
      </c>
      <c r="AE116" s="58">
        <v>1996</v>
      </c>
      <c r="AF116" s="48">
        <f>(Z116/$AN116)*100</f>
        <v>118.82011929050972</v>
      </c>
      <c r="AG116" s="48"/>
      <c r="AH116" s="48">
        <f t="shared" ref="AH116:AK120" si="37">(AA116/$AN116)*100</f>
        <v>117.83938094512554</v>
      </c>
      <c r="AI116" s="48">
        <f t="shared" si="37"/>
        <v>104.65268467060977</v>
      </c>
      <c r="AJ116" s="48">
        <f t="shared" si="37"/>
        <v>111.61485360263302</v>
      </c>
      <c r="AK116" s="49">
        <f t="shared" si="37"/>
        <v>73.814453960773065</v>
      </c>
      <c r="AL116" s="46"/>
      <c r="AM116" s="47">
        <v>1996</v>
      </c>
      <c r="AN116" s="47">
        <f>AVERAGEA(AN117:AN120)</f>
        <v>912.6</v>
      </c>
    </row>
    <row r="117" spans="1:40" ht="14.25" hidden="1" thickTop="1" thickBot="1" x14ac:dyDescent="0.25">
      <c r="A117" s="32" t="s">
        <v>27</v>
      </c>
      <c r="B117" s="16">
        <f>100*[1]GRq2q!B117/([1]GRq2q!B$8/4)</f>
        <v>2801.9623419924965</v>
      </c>
      <c r="C117" s="16"/>
      <c r="D117" s="16">
        <f>100*[1]GRq2q!C117/([1]GRq2q!C$8/4)</f>
        <v>3930.9989092051424</v>
      </c>
      <c r="E117" s="16"/>
      <c r="F117" s="16">
        <f>100*[1]GRq2q!D117/([1]GRq2q!D$8/4)</f>
        <v>1114.5194831433046</v>
      </c>
      <c r="G117" s="16"/>
      <c r="H117" s="16">
        <f>100*[1]GRq2q!E117/([1]GRq2q!E$8/4)</f>
        <v>1197.8906671725599</v>
      </c>
      <c r="I117" s="16"/>
      <c r="J117" s="16">
        <f>100*([1]GRq2q!F117/([1]GRq2q!F$8/4))</f>
        <v>532.79932245436555</v>
      </c>
      <c r="K117" s="17"/>
      <c r="L117" s="32" t="s">
        <v>27</v>
      </c>
      <c r="M117" s="18">
        <f>100*([1]GRq2q!P117/[1]GRq2q!P$8)</f>
        <v>161.75073577825353</v>
      </c>
      <c r="N117" s="16">
        <f>100*([1]GRq2q!Q117/[1]GRq2q!Q$8)</f>
        <v>184.02244927468362</v>
      </c>
      <c r="O117" s="16">
        <f>100*([1]GRq2q!R117/[1]GRq2q!R$8)</f>
        <v>48.54584521345221</v>
      </c>
      <c r="P117" s="16">
        <f>100*([1]GRq2q!S117/[1]GRq2q!S$8)</f>
        <v>171.64512412342216</v>
      </c>
      <c r="Q117" s="17">
        <f>100*([1]GRq2q!T117/[1]GRq2q!T$8)</f>
        <v>88.477637987775708</v>
      </c>
      <c r="R117" s="32" t="s">
        <v>27</v>
      </c>
      <c r="S117" s="18">
        <f>100*[1]GRq2q!AD117/([1]GRq2q!AD$8/4)</f>
        <v>1621.1670335376741</v>
      </c>
      <c r="T117" s="18"/>
      <c r="U117" s="18">
        <f>100*[1]GRq2q!AE117/([1]GRq2q!AE$8/4)</f>
        <v>1831.123455611372</v>
      </c>
      <c r="V117" s="18">
        <f>100*[1]GRq2q!AF117/([1]GRq2q!AF$8/4)</f>
        <v>384.38290709044452</v>
      </c>
      <c r="W117" s="18">
        <f>100*[1]GRq2q!AG117/([1]GRq2q!AG$8/4)</f>
        <v>1641.2208407169678</v>
      </c>
      <c r="X117" s="17">
        <f>100*[1]GRq2q!AH117/([1]GRq2q!AH$8/4)</f>
        <v>581.87991864976652</v>
      </c>
      <c r="Y117" s="32" t="s">
        <v>27</v>
      </c>
      <c r="Z117" s="50">
        <f>(S117/M117)*100</f>
        <v>1002.2625404067131</v>
      </c>
      <c r="AA117" s="50">
        <f t="shared" si="36"/>
        <v>995.054387564487</v>
      </c>
      <c r="AB117" s="50">
        <f t="shared" si="36"/>
        <v>791.79362394524912</v>
      </c>
      <c r="AC117" s="50">
        <f t="shared" si="36"/>
        <v>956.1709655887696</v>
      </c>
      <c r="AD117" s="51">
        <f t="shared" si="36"/>
        <v>657.65760918048079</v>
      </c>
      <c r="AE117" s="32" t="s">
        <v>27</v>
      </c>
      <c r="AF117" s="50">
        <f>(Z117/$AN117)*100</f>
        <v>111.59810047953601</v>
      </c>
      <c r="AG117" s="50"/>
      <c r="AH117" s="50">
        <f t="shared" si="37"/>
        <v>110.79550022987273</v>
      </c>
      <c r="AI117" s="50">
        <f t="shared" si="37"/>
        <v>88.163191620671327</v>
      </c>
      <c r="AJ117" s="50">
        <f t="shared" si="37"/>
        <v>106.46597991189952</v>
      </c>
      <c r="AK117" s="51">
        <f t="shared" si="37"/>
        <v>73.227659412145726</v>
      </c>
      <c r="AL117" s="28"/>
      <c r="AM117" s="3" t="s">
        <v>27</v>
      </c>
      <c r="AN117" s="5">
        <v>898.1</v>
      </c>
    </row>
    <row r="118" spans="1:40" ht="14.25" hidden="1" thickTop="1" thickBot="1" x14ac:dyDescent="0.25">
      <c r="A118" s="32" t="s">
        <v>29</v>
      </c>
      <c r="B118" s="16">
        <f>100*[1]GRq2q!B118/([1]GRq2q!B$8/4)</f>
        <v>3115.4750723628217</v>
      </c>
      <c r="C118" s="16"/>
      <c r="D118" s="16">
        <f>100*[1]GRq2q!C118/([1]GRq2q!C$8/4)</f>
        <v>4361.0501898721841</v>
      </c>
      <c r="E118" s="16"/>
      <c r="F118" s="16">
        <f>100*[1]GRq2q!D118/([1]GRq2q!D$8/4)</f>
        <v>1213.154457401487</v>
      </c>
      <c r="G118" s="16"/>
      <c r="H118" s="16">
        <f>100*[1]GRq2q!E118/([1]GRq2q!E$8/4)</f>
        <v>1364.3974699095456</v>
      </c>
      <c r="I118" s="16"/>
      <c r="J118" s="16">
        <f>100*([1]GRq2q!F118/([1]GRq2q!F$8/4))</f>
        <v>541.80363100384432</v>
      </c>
      <c r="K118" s="17"/>
      <c r="L118" s="32" t="s">
        <v>29</v>
      </c>
      <c r="M118" s="18">
        <f>100*([1]GRq2q!P118/[1]GRq2q!P$8)</f>
        <v>161.83795302475738</v>
      </c>
      <c r="N118" s="16">
        <f>100*([1]GRq2q!Q118/[1]GRq2q!Q$8)</f>
        <v>184.0408515196111</v>
      </c>
      <c r="O118" s="16">
        <f>100*([1]GRq2q!R118/[1]GRq2q!R$8)</f>
        <v>49.0604311727148</v>
      </c>
      <c r="P118" s="16">
        <f>100*([1]GRq2q!S118/[1]GRq2q!S$8)</f>
        <v>171.64512412342216</v>
      </c>
      <c r="Q118" s="17">
        <f>100*([1]GRq2q!T118/[1]GRq2q!T$8)</f>
        <v>96.776840431029072</v>
      </c>
      <c r="R118" s="32" t="s">
        <v>29</v>
      </c>
      <c r="S118" s="18">
        <f>100*[1]GRq2q!AD118/([1]GRq2q!AD$8/4)</f>
        <v>1729.6875106223563</v>
      </c>
      <c r="T118" s="18"/>
      <c r="U118" s="18">
        <f>100*[1]GRq2q!AE118/([1]GRq2q!AE$8/4)</f>
        <v>1914.2564604961287</v>
      </c>
      <c r="V118" s="18">
        <f>100*[1]GRq2q!AF118/([1]GRq2q!AF$8/4)</f>
        <v>468.79339348750619</v>
      </c>
      <c r="W118" s="18">
        <f>100*[1]GRq2q!AG118/([1]GRq2q!AG$8/4)</f>
        <v>1876.4077871917093</v>
      </c>
      <c r="X118" s="17">
        <f>100*[1]GRq2q!AH118/([1]GRq2q!AH$8/4)</f>
        <v>696.62663860750058</v>
      </c>
      <c r="Y118" s="32" t="s">
        <v>29</v>
      </c>
      <c r="Z118" s="50">
        <f>(S118/M118)*100</f>
        <v>1068.7774272316426</v>
      </c>
      <c r="AA118" s="50">
        <f t="shared" si="36"/>
        <v>1040.1258441754974</v>
      </c>
      <c r="AB118" s="50">
        <f t="shared" si="36"/>
        <v>955.54275060718987</v>
      </c>
      <c r="AC118" s="50">
        <f t="shared" si="36"/>
        <v>1093.1902649576402</v>
      </c>
      <c r="AD118" s="51">
        <f t="shared" si="36"/>
        <v>719.82783846303869</v>
      </c>
      <c r="AE118" s="32" t="s">
        <v>29</v>
      </c>
      <c r="AF118" s="50">
        <f>(Z118/$AN118)*100</f>
        <v>117.56434135206717</v>
      </c>
      <c r="AG118" s="50"/>
      <c r="AH118" s="50">
        <f t="shared" si="37"/>
        <v>114.41269873231738</v>
      </c>
      <c r="AI118" s="50">
        <f t="shared" si="37"/>
        <v>105.10865148027608</v>
      </c>
      <c r="AJ118" s="50">
        <f t="shared" si="37"/>
        <v>120.24972664807395</v>
      </c>
      <c r="AK118" s="51">
        <f t="shared" si="37"/>
        <v>79.180270428229974</v>
      </c>
      <c r="AL118" s="28"/>
      <c r="AM118" s="3" t="s">
        <v>29</v>
      </c>
      <c r="AN118" s="5">
        <v>909.1</v>
      </c>
    </row>
    <row r="119" spans="1:40" ht="14.25" hidden="1" thickTop="1" thickBot="1" x14ac:dyDescent="0.25">
      <c r="A119" s="32" t="s">
        <v>31</v>
      </c>
      <c r="B119" s="16">
        <f>100*[1]GRq2q!B119/([1]GRq2q!B$8/4)</f>
        <v>3238.3892875280144</v>
      </c>
      <c r="C119" s="16"/>
      <c r="D119" s="16">
        <f>100*[1]GRq2q!C119/([1]GRq2q!C$8/4)</f>
        <v>4602.6523703911034</v>
      </c>
      <c r="E119" s="16"/>
      <c r="F119" s="16">
        <f>100*[1]GRq2q!D119/([1]GRq2q!D$8/4)</f>
        <v>1296.8621149621895</v>
      </c>
      <c r="G119" s="16"/>
      <c r="H119" s="16">
        <f>100*[1]GRq2q!E119/([1]GRq2q!E$8/4)</f>
        <v>1255.654991557755</v>
      </c>
      <c r="I119" s="16"/>
      <c r="J119" s="16">
        <f>100*([1]GRq2q!F119/([1]GRq2q!F$8/4))</f>
        <v>547.65511021868576</v>
      </c>
      <c r="K119" s="17"/>
      <c r="L119" s="32" t="s">
        <v>31</v>
      </c>
      <c r="M119" s="18">
        <f>100*([1]GRq2q!P119/[1]GRq2q!P$8)</f>
        <v>164.27387863565079</v>
      </c>
      <c r="N119" s="16">
        <f>100*([1]GRq2q!Q119/[1]GRq2q!Q$8)</f>
        <v>186.91188880331703</v>
      </c>
      <c r="O119" s="16">
        <f>100*([1]GRq2q!R119/[1]GRq2q!R$8)</f>
        <v>49.806149726540063</v>
      </c>
      <c r="P119" s="16">
        <f>100*([1]GRq2q!S119/[1]GRq2q!S$8)</f>
        <v>173.89367524943899</v>
      </c>
      <c r="Q119" s="17">
        <f>100*([1]GRq2q!T119/[1]GRq2q!T$8)</f>
        <v>98.025261672589338</v>
      </c>
      <c r="R119" s="32" t="s">
        <v>31</v>
      </c>
      <c r="S119" s="18">
        <f>100*[1]GRq2q!AD119/([1]GRq2q!AD$8/4)</f>
        <v>1815.8888965041003</v>
      </c>
      <c r="T119" s="18"/>
      <c r="U119" s="18">
        <f>100*[1]GRq2q!AE119/([1]GRq2q!AE$8/4)</f>
        <v>2068.3541055660671</v>
      </c>
      <c r="V119" s="18">
        <f>100*[1]GRq2q!AF119/([1]GRq2q!AF$8/4)</f>
        <v>506.90629637804039</v>
      </c>
      <c r="W119" s="18">
        <f>100*[1]GRq2q!AG119/([1]GRq2q!AG$8/4)</f>
        <v>1707.5310863444556</v>
      </c>
      <c r="X119" s="17">
        <f>100*[1]GRq2q!AH119/([1]GRq2q!AH$8/4)</f>
        <v>611.9865020166892</v>
      </c>
      <c r="Y119" s="32" t="s">
        <v>31</v>
      </c>
      <c r="Z119" s="50">
        <f>(S119/M119)*100</f>
        <v>1105.4033128003439</v>
      </c>
      <c r="AA119" s="50">
        <f t="shared" si="36"/>
        <v>1106.5931219295244</v>
      </c>
      <c r="AB119" s="50">
        <f t="shared" si="36"/>
        <v>1017.7584478246201</v>
      </c>
      <c r="AC119" s="50">
        <f t="shared" si="36"/>
        <v>981.93973064006798</v>
      </c>
      <c r="AD119" s="51">
        <f t="shared" si="36"/>
        <v>624.31509141058291</v>
      </c>
      <c r="AE119" s="32" t="s">
        <v>31</v>
      </c>
      <c r="AF119" s="50">
        <f>(Z119/$AN119)*100</f>
        <v>119.98299281453856</v>
      </c>
      <c r="AG119" s="50"/>
      <c r="AH119" s="50">
        <f t="shared" si="37"/>
        <v>120.11213740687339</v>
      </c>
      <c r="AI119" s="50">
        <f t="shared" si="37"/>
        <v>110.46981958369915</v>
      </c>
      <c r="AJ119" s="50">
        <f t="shared" si="37"/>
        <v>106.58197445349703</v>
      </c>
      <c r="AK119" s="51">
        <f t="shared" si="37"/>
        <v>67.764581722629217</v>
      </c>
      <c r="AL119" s="28"/>
      <c r="AM119" s="3" t="s">
        <v>31</v>
      </c>
      <c r="AN119" s="5">
        <v>921.3</v>
      </c>
    </row>
    <row r="120" spans="1:40" ht="14.25" hidden="1" thickTop="1" thickBot="1" x14ac:dyDescent="0.25">
      <c r="A120" s="32" t="s">
        <v>33</v>
      </c>
      <c r="B120" s="16">
        <f>100*[1]GRq2q!B120/([1]GRq2q!B$8/4)</f>
        <v>3354.8245912751272</v>
      </c>
      <c r="C120" s="16"/>
      <c r="D120" s="16">
        <f>100*[1]GRq2q!C120/([1]GRq2q!C$8/4)</f>
        <v>4837.3876412810487</v>
      </c>
      <c r="E120" s="16"/>
      <c r="F120" s="16">
        <f>100*[1]GRq2q!D120/([1]GRq2q!D$8/4)</f>
        <v>1344.3272683698058</v>
      </c>
      <c r="G120" s="16"/>
      <c r="H120" s="16">
        <f>100*[1]GRq2q!E120/([1]GRq2q!E$8/4)</f>
        <v>1154.825895735667</v>
      </c>
      <c r="I120" s="16"/>
      <c r="J120" s="16">
        <f>100*([1]GRq2q!F120/([1]GRq2q!F$8/4))</f>
        <v>574.16161755327016</v>
      </c>
      <c r="K120" s="17"/>
      <c r="L120" s="32" t="s">
        <v>33</v>
      </c>
      <c r="M120" s="18">
        <f>100*([1]GRq2q!P120/[1]GRq2q!P$8)</f>
        <v>165.72478519386109</v>
      </c>
      <c r="N120" s="16">
        <f>100*([1]GRq2q!Q120/[1]GRq2q!Q$8)</f>
        <v>188.91184601351253</v>
      </c>
      <c r="O120" s="16">
        <f>100*([1]GRq2q!R120/[1]GRq2q!R$8)</f>
        <v>50.358997988504669</v>
      </c>
      <c r="P120" s="16">
        <f>100*([1]GRq2q!S120/[1]GRq2q!S$8)</f>
        <v>174.20668386488799</v>
      </c>
      <c r="Q120" s="17">
        <f>100*([1]GRq2q!T120/[1]GRq2q!T$8)</f>
        <v>101.72081403764595</v>
      </c>
      <c r="R120" s="32" t="s">
        <v>33</v>
      </c>
      <c r="S120" s="18">
        <f>100*[1]GRq2q!AD120/([1]GRq2q!AD$8/4)</f>
        <v>1920.4467602069733</v>
      </c>
      <c r="T120" s="18"/>
      <c r="U120" s="18">
        <f>100*[1]GRq2q!AE120/([1]GRq2q!AE$8/4)</f>
        <v>2186.0434541727759</v>
      </c>
      <c r="V120" s="18">
        <f>100*[1]GRq2q!AF120/([1]GRq2q!AF$8/4)</f>
        <v>528.75395775193385</v>
      </c>
      <c r="W120" s="18">
        <f>100*[1]GRq2q!AG120/([1]GRq2q!AG$8/4)</f>
        <v>1817.3253351964038</v>
      </c>
      <c r="X120" s="17">
        <f>100*[1]GRq2q!AH120/([1]GRq2q!AH$8/4)</f>
        <v>702.98889486657094</v>
      </c>
      <c r="Y120" s="32" t="s">
        <v>33</v>
      </c>
      <c r="Z120" s="50">
        <f>(S120/M120)*100</f>
        <v>1158.8168649369363</v>
      </c>
      <c r="AA120" s="50">
        <f t="shared" si="36"/>
        <v>1157.1764822076918</v>
      </c>
      <c r="AB120" s="50">
        <f t="shared" si="36"/>
        <v>1049.9691790385332</v>
      </c>
      <c r="AC120" s="50">
        <f t="shared" si="36"/>
        <v>1043.2006940708964</v>
      </c>
      <c r="AD120" s="51">
        <f t="shared" si="36"/>
        <v>691.09641081558891</v>
      </c>
      <c r="AE120" s="32" t="s">
        <v>33</v>
      </c>
      <c r="AF120" s="50">
        <f>(Z120/$AN120)*100</f>
        <v>125.69875962001696</v>
      </c>
      <c r="AG120" s="50"/>
      <c r="AH120" s="50">
        <f t="shared" si="37"/>
        <v>125.52082462389542</v>
      </c>
      <c r="AI120" s="50">
        <f t="shared" si="37"/>
        <v>113.89187320083884</v>
      </c>
      <c r="AJ120" s="50">
        <f t="shared" si="37"/>
        <v>113.15768457217663</v>
      </c>
      <c r="AK120" s="51">
        <f t="shared" si="37"/>
        <v>74.964357394032859</v>
      </c>
      <c r="AL120" s="28"/>
      <c r="AM120" s="3" t="s">
        <v>33</v>
      </c>
      <c r="AN120" s="5">
        <v>921.9</v>
      </c>
    </row>
    <row r="121" spans="1:40" ht="4.7" hidden="1" customHeight="1" x14ac:dyDescent="0.2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4"/>
      <c r="L121" s="52"/>
      <c r="M121" s="55"/>
      <c r="N121" s="53"/>
      <c r="O121" s="53"/>
      <c r="P121" s="53"/>
      <c r="Q121" s="54"/>
      <c r="R121" s="52"/>
      <c r="S121" s="55"/>
      <c r="T121" s="55"/>
      <c r="U121" s="55"/>
      <c r="V121" s="55"/>
      <c r="W121" s="55"/>
      <c r="X121" s="54"/>
      <c r="Y121" s="52"/>
      <c r="Z121" s="55"/>
      <c r="AA121" s="55"/>
      <c r="AB121" s="55"/>
      <c r="AC121" s="55"/>
      <c r="AD121" s="56"/>
      <c r="AE121" s="52"/>
      <c r="AF121" s="55"/>
      <c r="AG121" s="55"/>
      <c r="AH121" s="55"/>
      <c r="AI121" s="55"/>
      <c r="AJ121" s="55"/>
      <c r="AK121" s="56"/>
      <c r="AL121" s="57"/>
    </row>
    <row r="122" spans="1:40" s="47" customFormat="1" ht="17.25" hidden="1" thickTop="1" thickBot="1" x14ac:dyDescent="0.3">
      <c r="A122" s="58">
        <v>1997</v>
      </c>
      <c r="B122" s="36">
        <f>100*([1]GRq2q!B122/[1]GRq2q!B$8)</f>
        <v>3625.5123590534458</v>
      </c>
      <c r="C122" s="36"/>
      <c r="D122" s="36">
        <f>100*([1]GRq2q!C122/[1]GRq2q!C$8)</f>
        <v>5330.8681071221336</v>
      </c>
      <c r="E122" s="36"/>
      <c r="F122" s="36">
        <f>100*([1]GRq2q!D122/[1]GRq2q!D$8)</f>
        <v>1358.675121106927</v>
      </c>
      <c r="G122" s="36"/>
      <c r="H122" s="36">
        <f>100*([1]GRq2q!E122/[1]GRq2q!E$8)</f>
        <v>1074.0219366118883</v>
      </c>
      <c r="I122" s="37"/>
      <c r="J122" s="37">
        <f>100*([1]GRq2q!F122/[1]GRq2q!F$8)</f>
        <v>671.72541244813578</v>
      </c>
      <c r="K122" s="38"/>
      <c r="L122" s="58">
        <v>1997</v>
      </c>
      <c r="M122" s="39">
        <f>100*([1]GRq2q!P122/[1]GRq2q!P$8)</f>
        <v>167.89946892959472</v>
      </c>
      <c r="N122" s="36">
        <f>100*([1]GRq2q!Q122/[1]GRq2q!Q$8)</f>
        <v>190.56817656668659</v>
      </c>
      <c r="O122" s="36">
        <f>100*([1]GRq2q!R122/[1]GRq2q!R$8)</f>
        <v>53.421505531062408</v>
      </c>
      <c r="P122" s="37">
        <f>100*([1]GRq2q!S122/[1]GRq2q!S$8)</f>
        <v>177.42646013640245</v>
      </c>
      <c r="Q122" s="38">
        <f>100*([1]GRq2q!T122/[1]GRq2q!T$8)</f>
        <v>99.592614367460783</v>
      </c>
      <c r="R122" s="58">
        <v>1997</v>
      </c>
      <c r="S122" s="40">
        <f>100*([1]GRq2q!AD122/[1]GRq2q!AD$8)</f>
        <v>1854.6155756321955</v>
      </c>
      <c r="T122" s="41"/>
      <c r="U122" s="42">
        <f>100*([1]GRq2q!AE122/[1]GRq2q!AE$8)</f>
        <v>2083.0729339637223</v>
      </c>
      <c r="V122" s="39">
        <f>100*([1]GRq2q!AF122/[1]GRq2q!AF$8)</f>
        <v>626.38446197283304</v>
      </c>
      <c r="W122" s="39">
        <f>100*([1]GRq2q!AG122/[1]GRq2q!AG$8)</f>
        <v>1789.0649656699723</v>
      </c>
      <c r="X122" s="43">
        <f>100*([1]GRq2q!AH122/[1]GRq2q!AH$8)</f>
        <v>798.16146027138211</v>
      </c>
      <c r="Y122" s="58">
        <v>1997</v>
      </c>
      <c r="Z122" s="48">
        <f t="shared" ref="Z122:Z142" si="38">(S122/M122)*100</f>
        <v>1104.5988337282301</v>
      </c>
      <c r="AA122" s="48">
        <f t="shared" ref="AA122:AD142" si="39">(U122/N122)*100</f>
        <v>1093.08540990042</v>
      </c>
      <c r="AB122" s="48">
        <f t="shared" si="39"/>
        <v>1172.5324019717418</v>
      </c>
      <c r="AC122" s="48">
        <f t="shared" si="39"/>
        <v>1008.3416894495722</v>
      </c>
      <c r="AD122" s="49">
        <f t="shared" si="39"/>
        <v>801.42635610152229</v>
      </c>
      <c r="AE122" s="58">
        <v>1997</v>
      </c>
      <c r="AF122" s="48">
        <f t="shared" ref="AF122:AF142" si="40">(Z122/$AN122)*100</f>
        <v>115.14633938582615</v>
      </c>
      <c r="AG122" s="48"/>
      <c r="AH122" s="48">
        <f t="shared" ref="AH122:AK142" si="41">(AA122/$AN122)*100</f>
        <v>113.94614926513292</v>
      </c>
      <c r="AI122" s="48">
        <f t="shared" si="41"/>
        <v>122.22791639442738</v>
      </c>
      <c r="AJ122" s="48">
        <f t="shared" si="41"/>
        <v>105.11223699046933</v>
      </c>
      <c r="AK122" s="49">
        <f t="shared" si="41"/>
        <v>83.542828739864731</v>
      </c>
      <c r="AL122" s="59"/>
      <c r="AM122" s="47">
        <v>1997</v>
      </c>
      <c r="AN122" s="47">
        <f>AVERAGEA(AN123:AN126)</f>
        <v>959.3</v>
      </c>
    </row>
    <row r="123" spans="1:40" ht="14.25" hidden="1" thickTop="1" thickBot="1" x14ac:dyDescent="0.25">
      <c r="A123" s="32" t="s">
        <v>27</v>
      </c>
      <c r="B123" s="16">
        <f>100*[1]GRq2q!B123/([1]GRq2q!B$8/4)</f>
        <v>3307.8132691860387</v>
      </c>
      <c r="C123" s="16"/>
      <c r="D123" s="16">
        <f>100*[1]GRq2q!C123/([1]GRq2q!C$8/4)</f>
        <v>4779.8227283498045</v>
      </c>
      <c r="E123" s="16"/>
      <c r="F123" s="16">
        <f>100*[1]GRq2q!D123/([1]GRq2q!D$8/4)</f>
        <v>1300.367766694113</v>
      </c>
      <c r="G123" s="16"/>
      <c r="H123" s="16">
        <f>100*[1]GRq2q!E123/([1]GRq2q!E$8/4)</f>
        <v>1128.6113479024675</v>
      </c>
      <c r="I123" s="16"/>
      <c r="J123" s="16">
        <f>100*([1]GRq2q!F123/([1]GRq2q!F$8/4))</f>
        <v>595.34818124098581</v>
      </c>
      <c r="K123" s="17"/>
      <c r="L123" s="32" t="s">
        <v>27</v>
      </c>
      <c r="M123" s="18">
        <f>100*([1]GRq2q!P123/[1]GRq2q!P$8)</f>
        <v>165.51012263926287</v>
      </c>
      <c r="N123" s="16">
        <f>100*([1]GRq2q!Q123/[1]GRq2q!Q$8)</f>
        <v>188.23176336786386</v>
      </c>
      <c r="O123" s="16">
        <f>100*([1]GRq2q!R123/[1]GRq2q!R$8)</f>
        <v>50.429500585688579</v>
      </c>
      <c r="P123" s="16">
        <f>100*([1]GRq2q!S123/[1]GRq2q!S$8)</f>
        <v>175.30418597323677</v>
      </c>
      <c r="Q123" s="17">
        <f>100*([1]GRq2q!T123/[1]GRq2q!T$8)</f>
        <v>102.78888258504124</v>
      </c>
      <c r="R123" s="32" t="s">
        <v>27</v>
      </c>
      <c r="S123" s="18">
        <f>100*[1]GRq2q!AD123/([1]GRq2q!AD$8/4)</f>
        <v>1771.5120276404377</v>
      </c>
      <c r="T123" s="18"/>
      <c r="U123" s="18">
        <f>100*[1]GRq2q!AE123/([1]GRq2q!AE$8/4)</f>
        <v>2037.8297079798622</v>
      </c>
      <c r="V123" s="18">
        <f>100*[1]GRq2q!AF123/([1]GRq2q!AF$8/4)</f>
        <v>511.46370333344566</v>
      </c>
      <c r="W123" s="18">
        <f>100*[1]GRq2q!AG123/([1]GRq2q!AG$8/4)</f>
        <v>1567.4431016068984</v>
      </c>
      <c r="X123" s="17">
        <f>100*[1]GRq2q!AH123/([1]GRq2q!AH$8/4)</f>
        <v>704.04337820887088</v>
      </c>
      <c r="Y123" s="32" t="s">
        <v>27</v>
      </c>
      <c r="Z123" s="50">
        <f t="shared" si="38"/>
        <v>1070.3345507764088</v>
      </c>
      <c r="AA123" s="50">
        <f t="shared" si="39"/>
        <v>1082.6173391348964</v>
      </c>
      <c r="AB123" s="50">
        <f t="shared" si="39"/>
        <v>1014.215285484295</v>
      </c>
      <c r="AC123" s="50">
        <f t="shared" si="39"/>
        <v>894.1275947889776</v>
      </c>
      <c r="AD123" s="51">
        <f t="shared" si="39"/>
        <v>684.94117311411424</v>
      </c>
      <c r="AE123" s="32" t="s">
        <v>27</v>
      </c>
      <c r="AF123" s="50">
        <f t="shared" si="40"/>
        <v>113.7443730899478</v>
      </c>
      <c r="AG123" s="50"/>
      <c r="AH123" s="50">
        <f t="shared" si="41"/>
        <v>115.04966409510058</v>
      </c>
      <c r="AI123" s="50">
        <f t="shared" si="41"/>
        <v>107.78058294200797</v>
      </c>
      <c r="AJ123" s="50">
        <f t="shared" si="41"/>
        <v>95.018872985013559</v>
      </c>
      <c r="AK123" s="51">
        <f t="shared" si="41"/>
        <v>72.788647514783662</v>
      </c>
      <c r="AL123" s="28"/>
      <c r="AM123" s="3" t="s">
        <v>27</v>
      </c>
      <c r="AN123" s="5">
        <v>941</v>
      </c>
    </row>
    <row r="124" spans="1:40" ht="14.25" hidden="1" thickTop="1" thickBot="1" x14ac:dyDescent="0.25">
      <c r="A124" s="32" t="s">
        <v>29</v>
      </c>
      <c r="B124" s="16">
        <f>100*[1]GRq2q!B124/([1]GRq2q!B$8/4)</f>
        <v>3568.278039041787</v>
      </c>
      <c r="C124" s="16"/>
      <c r="D124" s="16">
        <f>100*[1]GRq2q!C124/([1]GRq2q!C$8/4)</f>
        <v>5206.6608979914417</v>
      </c>
      <c r="E124" s="16"/>
      <c r="F124" s="16">
        <f>100*[1]GRq2q!D124/([1]GRq2q!D$8/4)</f>
        <v>1362.2652723887529</v>
      </c>
      <c r="G124" s="16"/>
      <c r="H124" s="16">
        <f>100*[1]GRq2q!E124/([1]GRq2q!E$8/4)</f>
        <v>1129.8528203851602</v>
      </c>
      <c r="I124" s="16"/>
      <c r="J124" s="16">
        <f>100*([1]GRq2q!F124/([1]GRq2q!F$8/4))</f>
        <v>633.68860411290541</v>
      </c>
      <c r="K124" s="17"/>
      <c r="L124" s="32" t="s">
        <v>29</v>
      </c>
      <c r="M124" s="18">
        <f>100*([1]GRq2q!P124/[1]GRq2q!P$8)</f>
        <v>167.17938609894375</v>
      </c>
      <c r="N124" s="16">
        <f>100*([1]GRq2q!Q124/[1]GRq2q!Q$8)</f>
        <v>190.20819688322641</v>
      </c>
      <c r="O124" s="16">
        <f>100*([1]GRq2q!R124/[1]GRq2q!R$8)</f>
        <v>50.681648088617017</v>
      </c>
      <c r="P124" s="16">
        <f>100*([1]GRq2q!S124/[1]GRq2q!S$8)</f>
        <v>177.00463657717717</v>
      </c>
      <c r="Q124" s="17">
        <f>100*([1]GRq2q!T124/[1]GRq2q!T$8)</f>
        <v>102.07963929520447</v>
      </c>
      <c r="R124" s="32" t="s">
        <v>29</v>
      </c>
      <c r="S124" s="18">
        <f>100*[1]GRq2q!AD124/([1]GRq2q!AD$8/4)</f>
        <v>1888.3902198007197</v>
      </c>
      <c r="T124" s="18"/>
      <c r="U124" s="18">
        <f>100*[1]GRq2q!AE124/([1]GRq2q!AE$8/4)</f>
        <v>2130.3471767221481</v>
      </c>
      <c r="V124" s="18">
        <f>100*[1]GRq2q!AF124/([1]GRq2q!AF$8/4)</f>
        <v>623.78113258547023</v>
      </c>
      <c r="W124" s="18">
        <f>100*[1]GRq2q!AG124/([1]GRq2q!AG$8/4)</f>
        <v>1792.0576980671669</v>
      </c>
      <c r="X124" s="17">
        <f>100*[1]GRq2q!AH124/([1]GRq2q!AH$8/4)</f>
        <v>842.88073239166022</v>
      </c>
      <c r="Y124" s="32" t="s">
        <v>29</v>
      </c>
      <c r="Z124" s="50">
        <f t="shared" si="38"/>
        <v>1129.5592500160824</v>
      </c>
      <c r="AA124" s="50">
        <f t="shared" si="39"/>
        <v>1120.0080814761216</v>
      </c>
      <c r="AB124" s="50">
        <f t="shared" si="39"/>
        <v>1230.7830469419364</v>
      </c>
      <c r="AC124" s="50">
        <f t="shared" si="39"/>
        <v>1012.4354552067329</v>
      </c>
      <c r="AD124" s="51">
        <f t="shared" si="39"/>
        <v>825.70896430592825</v>
      </c>
      <c r="AE124" s="32" t="s">
        <v>29</v>
      </c>
      <c r="AF124" s="50">
        <f t="shared" si="40"/>
        <v>118.78843727164605</v>
      </c>
      <c r="AG124" s="50"/>
      <c r="AH124" s="50">
        <f t="shared" si="41"/>
        <v>117.78400267915885</v>
      </c>
      <c r="AI124" s="50">
        <f t="shared" si="41"/>
        <v>129.43348900430502</v>
      </c>
      <c r="AJ124" s="50">
        <f t="shared" si="41"/>
        <v>106.4712856458863</v>
      </c>
      <c r="AK124" s="51">
        <f t="shared" si="41"/>
        <v>86.83446885118606</v>
      </c>
      <c r="AL124" s="28"/>
      <c r="AM124" s="3" t="s">
        <v>29</v>
      </c>
      <c r="AN124" s="5">
        <v>950.9</v>
      </c>
    </row>
    <row r="125" spans="1:40" ht="14.25" hidden="1" thickTop="1" thickBot="1" x14ac:dyDescent="0.25">
      <c r="A125" s="32" t="s">
        <v>31</v>
      </c>
      <c r="B125" s="16">
        <f>100*[1]GRq2q!B125/([1]GRq2q!B$8/4)</f>
        <v>3739.9989706368347</v>
      </c>
      <c r="C125" s="16"/>
      <c r="D125" s="16">
        <f>100*[1]GRq2q!C125/([1]GRq2q!C$8/4)</f>
        <v>5544.5731902710859</v>
      </c>
      <c r="E125" s="16"/>
      <c r="F125" s="16">
        <f>100*[1]GRq2q!D125/([1]GRq2q!D$8/4)</f>
        <v>1389.6468043637669</v>
      </c>
      <c r="G125" s="16"/>
      <c r="H125" s="16">
        <f>100*[1]GRq2q!E125/([1]GRq2q!E$8/4)</f>
        <v>1017.9973911670295</v>
      </c>
      <c r="I125" s="16"/>
      <c r="J125" s="16">
        <f>100*([1]GRq2q!F125/([1]GRq2q!F$8/4))</f>
        <v>713.66010595195405</v>
      </c>
      <c r="K125" s="17"/>
      <c r="L125" s="32" t="s">
        <v>31</v>
      </c>
      <c r="M125" s="18">
        <f>100*([1]GRq2q!P125/[1]GRq2q!P$8)</f>
        <v>167.82900188372912</v>
      </c>
      <c r="N125" s="16">
        <f>100*([1]GRq2q!Q125/[1]GRq2q!Q$8)</f>
        <v>189.86582212883661</v>
      </c>
      <c r="O125" s="16">
        <f>100*([1]GRq2q!R125/[1]GRq2q!R$8)</f>
        <v>55.932266830597733</v>
      </c>
      <c r="P125" s="16">
        <f>100*([1]GRq2q!S125/[1]GRq2q!S$8)</f>
        <v>177.53565048690868</v>
      </c>
      <c r="Q125" s="17">
        <f>100*([1]GRq2q!T125/[1]GRq2q!T$8)</f>
        <v>99.292865142445379</v>
      </c>
      <c r="R125" s="32" t="s">
        <v>31</v>
      </c>
      <c r="S125" s="18">
        <f>100*[1]GRq2q!AD125/([1]GRq2q!AD$8/4)</f>
        <v>1872.7605357594803</v>
      </c>
      <c r="T125" s="18"/>
      <c r="U125" s="18">
        <f>100*[1]GRq2q!AE125/([1]GRq2q!AE$8/4)</f>
        <v>2080.49705278685</v>
      </c>
      <c r="V125" s="18">
        <f>100*[1]GRq2q!AF125/([1]GRq2q!AF$8/4)</f>
        <v>669.31715526420965</v>
      </c>
      <c r="W125" s="18">
        <f>100*[1]GRq2q!AG125/([1]GRq2q!AG$8/4)</f>
        <v>1877.538850264971</v>
      </c>
      <c r="X125" s="17">
        <f>100*[1]GRq2q!AH125/([1]GRq2q!AH$8/4)</f>
        <v>806.80543704529725</v>
      </c>
      <c r="Y125" s="32" t="s">
        <v>31</v>
      </c>
      <c r="Z125" s="50">
        <f t="shared" si="38"/>
        <v>1115.8742021578112</v>
      </c>
      <c r="AA125" s="50">
        <f t="shared" si="39"/>
        <v>1095.7722824780408</v>
      </c>
      <c r="AB125" s="50">
        <f t="shared" si="39"/>
        <v>1196.6565869596759</v>
      </c>
      <c r="AC125" s="50">
        <f t="shared" si="39"/>
        <v>1057.5559585444607</v>
      </c>
      <c r="AD125" s="51">
        <f t="shared" si="39"/>
        <v>812.55127031318466</v>
      </c>
      <c r="AE125" s="32" t="s">
        <v>31</v>
      </c>
      <c r="AF125" s="50">
        <f t="shared" si="40"/>
        <v>115.44322389383521</v>
      </c>
      <c r="AG125" s="50"/>
      <c r="AH125" s="50">
        <f t="shared" si="41"/>
        <v>113.36357153714471</v>
      </c>
      <c r="AI125" s="50">
        <f t="shared" si="41"/>
        <v>123.80059869229008</v>
      </c>
      <c r="AJ125" s="50">
        <f t="shared" si="41"/>
        <v>109.4098860484648</v>
      </c>
      <c r="AK125" s="51">
        <f t="shared" si="41"/>
        <v>84.062825399667346</v>
      </c>
      <c r="AL125" s="28"/>
      <c r="AM125" s="3" t="s">
        <v>31</v>
      </c>
      <c r="AN125" s="5">
        <v>966.6</v>
      </c>
    </row>
    <row r="126" spans="1:40" ht="14.25" hidden="1" thickTop="1" thickBot="1" x14ac:dyDescent="0.25">
      <c r="A126" s="32" t="s">
        <v>33</v>
      </c>
      <c r="B126" s="16">
        <f>100*[1]GRq2q!B126/([1]GRq2q!B$8/4)</f>
        <v>3885.9591573491266</v>
      </c>
      <c r="C126" s="16"/>
      <c r="D126" s="16">
        <f>100*[1]GRq2q!C126/([1]GRq2q!C$8/4)</f>
        <v>5792.4156118762039</v>
      </c>
      <c r="E126" s="16"/>
      <c r="F126" s="16">
        <f>100*[1]GRq2q!D126/([1]GRq2q!D$8/4)</f>
        <v>1382.4206409810754</v>
      </c>
      <c r="G126" s="16"/>
      <c r="H126" s="16">
        <f>100*[1]GRq2q!E126/([1]GRq2q!E$8/4)</f>
        <v>1019.6261869928968</v>
      </c>
      <c r="I126" s="16"/>
      <c r="J126" s="16">
        <f>100*([1]GRq2q!F126/([1]GRq2q!F$8/4))</f>
        <v>744.20475848669764</v>
      </c>
      <c r="K126" s="17"/>
      <c r="L126" s="32" t="s">
        <v>33</v>
      </c>
      <c r="M126" s="18">
        <f>100*([1]GRq2q!P126/[1]GRq2q!P$8)</f>
        <v>171.07936509644327</v>
      </c>
      <c r="N126" s="16">
        <f>100*([1]GRq2q!Q126/[1]GRq2q!Q$8)</f>
        <v>193.96692388681947</v>
      </c>
      <c r="O126" s="16">
        <f>100*([1]GRq2q!R126/[1]GRq2q!R$8)</f>
        <v>56.642606619346324</v>
      </c>
      <c r="P126" s="16">
        <f>100*([1]GRq2q!S126/[1]GRq2q!S$8)</f>
        <v>179.86136750828717</v>
      </c>
      <c r="Q126" s="17">
        <f>100*([1]GRq2q!T126/[1]GRq2q!T$8)</f>
        <v>94.209070447152172</v>
      </c>
      <c r="R126" s="32" t="s">
        <v>33</v>
      </c>
      <c r="S126" s="18">
        <f>100*[1]GRq2q!AD126/([1]GRq2q!AD$8/4)</f>
        <v>1885.7995193281449</v>
      </c>
      <c r="T126" s="18"/>
      <c r="U126" s="18">
        <f>100*[1]GRq2q!AE126/([1]GRq2q!AE$8/4)</f>
        <v>2083.6177983660305</v>
      </c>
      <c r="V126" s="18">
        <f>100*[1]GRq2q!AF126/([1]GRq2q!AF$8/4)</f>
        <v>700.97585670820672</v>
      </c>
      <c r="W126" s="18">
        <f>100*[1]GRq2q!AG126/([1]GRq2q!AG$8/4)</f>
        <v>1919.2202127408534</v>
      </c>
      <c r="X126" s="17">
        <f>100*[1]GRq2q!AH126/([1]GRq2q!AH$8/4)</f>
        <v>838.9162934397001</v>
      </c>
      <c r="Y126" s="32" t="s">
        <v>33</v>
      </c>
      <c r="Z126" s="50">
        <f t="shared" si="38"/>
        <v>1102.2951355150608</v>
      </c>
      <c r="AA126" s="50">
        <f t="shared" si="39"/>
        <v>1074.2129413682046</v>
      </c>
      <c r="AB126" s="50">
        <f t="shared" si="39"/>
        <v>1237.5416643851765</v>
      </c>
      <c r="AC126" s="50">
        <f t="shared" si="39"/>
        <v>1067.055276699386</v>
      </c>
      <c r="AD126" s="51">
        <f t="shared" si="39"/>
        <v>890.48356963706738</v>
      </c>
      <c r="AE126" s="32" t="s">
        <v>33</v>
      </c>
      <c r="AF126" s="50">
        <f t="shared" si="40"/>
        <v>112.62850061459699</v>
      </c>
      <c r="AG126" s="50"/>
      <c r="AH126" s="50">
        <f t="shared" si="41"/>
        <v>109.75916433720288</v>
      </c>
      <c r="AI126" s="50">
        <f t="shared" si="41"/>
        <v>126.44749814909333</v>
      </c>
      <c r="AJ126" s="50">
        <f t="shared" si="41"/>
        <v>109.02782024107347</v>
      </c>
      <c r="AK126" s="51">
        <f t="shared" si="41"/>
        <v>90.98636657168359</v>
      </c>
      <c r="AL126" s="28"/>
      <c r="AM126" s="3" t="s">
        <v>33</v>
      </c>
      <c r="AN126" s="5">
        <v>978.7</v>
      </c>
    </row>
    <row r="127" spans="1:40" s="47" customFormat="1" ht="17.25" hidden="1" thickTop="1" thickBot="1" x14ac:dyDescent="0.3">
      <c r="A127" s="58" t="s">
        <v>53</v>
      </c>
      <c r="B127" s="60">
        <f>100*([1]GRq2q!B129/[1]GRq2q!B$8)</f>
        <v>3107.9167102119318</v>
      </c>
      <c r="C127" s="60"/>
      <c r="D127" s="61">
        <f>100*([1]GRq2q!C129/[1]GRq2q!C$8)</f>
        <v>4466.2071116604093</v>
      </c>
      <c r="E127" s="61"/>
      <c r="F127" s="61">
        <f>100*([1]GRq2q!D129/[1]GRq2q!D$8)</f>
        <v>1276.1400218130507</v>
      </c>
      <c r="G127" s="61"/>
      <c r="H127" s="61">
        <f>100*([1]GRq2q!E129/[1]GRq2q!E$8)</f>
        <v>1087.6777383561057</v>
      </c>
      <c r="I127" s="62"/>
      <c r="J127" s="63">
        <f>100*([1]GRq2q!F129/[1]GRq2q!F$8)</f>
        <v>712.35760397646595</v>
      </c>
      <c r="K127" s="64"/>
      <c r="L127" s="58" t="s">
        <v>53</v>
      </c>
      <c r="M127" s="60">
        <f>100*([1]GRq2q!P129/[1]GRq2q!P$8)</f>
        <v>163.74154232327442</v>
      </c>
      <c r="N127" s="61">
        <f>100*([1]GRq2q!Q129/[1]GRq2q!Q$8)</f>
        <v>183.21575825159252</v>
      </c>
      <c r="O127" s="61">
        <f>100*([1]GRq2q!R129/[1]GRq2q!R$8)</f>
        <v>56.822674922386661</v>
      </c>
      <c r="P127" s="62">
        <f>100*([1]GRq2q!S129/[1]GRq2q!S$8)</f>
        <v>178.18506736435796</v>
      </c>
      <c r="Q127" s="38">
        <f>100*([1]GRq2q!T129/[1]GRq2q!T$8)</f>
        <v>81.760509472448561</v>
      </c>
      <c r="R127" s="58" t="s">
        <v>53</v>
      </c>
      <c r="S127" s="63">
        <f>100*([1]GRq2q!AD129/[1]GRq2q!AD$8)</f>
        <v>1654.7587460595391</v>
      </c>
      <c r="T127" s="65"/>
      <c r="U127" s="66">
        <f>100*([1]GRq2q!AE129/[1]GRq2q!AE$8)</f>
        <v>1849.2901835671169</v>
      </c>
      <c r="V127" s="61">
        <f>100*([1]GRq2q!AF129/[1]GRq2q!AF$8)</f>
        <v>635.4790257395814</v>
      </c>
      <c r="W127" s="61">
        <f>100*([1]GRq2q!AG129/[1]GRq2q!AG$8)</f>
        <v>1579.1994611795949</v>
      </c>
      <c r="X127" s="43">
        <f>100*([1]GRq2q!AH129/[1]GRq2q!AH$8)</f>
        <v>815.88841218105495</v>
      </c>
      <c r="Y127" s="58" t="s">
        <v>53</v>
      </c>
      <c r="Z127" s="67">
        <f t="shared" si="38"/>
        <v>1010.5918892546854</v>
      </c>
      <c r="AA127" s="68">
        <f t="shared" si="39"/>
        <v>1009.3510521227465</v>
      </c>
      <c r="AB127" s="68">
        <f t="shared" si="39"/>
        <v>1118.354647343818</v>
      </c>
      <c r="AC127" s="68">
        <f t="shared" si="39"/>
        <v>886.26925058226254</v>
      </c>
      <c r="AD127" s="69">
        <f t="shared" si="39"/>
        <v>997.90035243847262</v>
      </c>
      <c r="AE127" s="58" t="s">
        <v>53</v>
      </c>
      <c r="AF127" s="67">
        <f t="shared" si="40"/>
        <v>96.695791341197022</v>
      </c>
      <c r="AG127" s="67"/>
      <c r="AH127" s="68">
        <f t="shared" si="41"/>
        <v>96.577065147493997</v>
      </c>
      <c r="AI127" s="68">
        <f t="shared" si="41"/>
        <v>107.00678362337692</v>
      </c>
      <c r="AJ127" s="68">
        <f t="shared" si="41"/>
        <v>84.800311023299841</v>
      </c>
      <c r="AK127" s="69">
        <f t="shared" si="41"/>
        <v>95.481435468338489</v>
      </c>
      <c r="AL127" s="70"/>
      <c r="AM127" s="47" t="s">
        <v>54</v>
      </c>
      <c r="AN127" s="47">
        <f>AVERAGEA(AN128:AN131)</f>
        <v>1045.125</v>
      </c>
    </row>
    <row r="128" spans="1:40" ht="14.25" hidden="1" thickTop="1" thickBot="1" x14ac:dyDescent="0.25">
      <c r="A128" s="32" t="s">
        <v>27</v>
      </c>
      <c r="B128" s="71">
        <f>100*[1]GRq2q!B130/([1]GRq2q!B$8/4)</f>
        <v>3742.4285814265695</v>
      </c>
      <c r="C128" s="71"/>
      <c r="D128" s="71">
        <f>100*[1]GRq2q!C130/([1]GRq2q!C$8/4)</f>
        <v>5586.2056160934117</v>
      </c>
      <c r="E128" s="71"/>
      <c r="F128" s="71">
        <f>100*[1]GRq2q!D130/([1]GRq2q!D$8/4)</f>
        <v>1357.5370694434159</v>
      </c>
      <c r="G128" s="71"/>
      <c r="H128" s="71">
        <f>100*[1]GRq2q!E130/([1]GRq2q!E$8/4)</f>
        <v>953.75833531315584</v>
      </c>
      <c r="I128" s="71"/>
      <c r="J128" s="71">
        <f>100*([1]GRq2q!F130/([1]GRq2q!F$8/4))</f>
        <v>692.48252777187224</v>
      </c>
      <c r="K128" s="72"/>
      <c r="L128" s="32" t="s">
        <v>27</v>
      </c>
      <c r="M128" s="71">
        <f>100*([1]GRq2q!P130/[1]GRq2q!P$8)</f>
        <v>165.29439578270961</v>
      </c>
      <c r="N128" s="71">
        <f>100*([1]GRq2q!Q130/[1]GRq2q!Q$8)</f>
        <v>185.52936269774284</v>
      </c>
      <c r="O128" s="71">
        <f>100*([1]GRq2q!R130/[1]GRq2q!R$8)</f>
        <v>56.625613837360525</v>
      </c>
      <c r="P128" s="71">
        <f>100*([1]GRq2q!S130/[1]GRq2q!S$8)</f>
        <v>178.53039338872586</v>
      </c>
      <c r="Q128" s="17">
        <f>100*([1]GRq2q!T130/[1]GRq2q!T$8)</f>
        <v>90.280552209505913</v>
      </c>
      <c r="R128" s="32" t="s">
        <v>27</v>
      </c>
      <c r="S128" s="71">
        <f>100*[1]GRq2q!AD130/([1]GRq2q!AD$8/4)</f>
        <v>1522.5774708239069</v>
      </c>
      <c r="T128" s="71"/>
      <c r="U128" s="71">
        <f>100*[1]GRq2q!AE130/([1]GRq2q!AE$8/4)</f>
        <v>1680.8544779418767</v>
      </c>
      <c r="V128" s="71">
        <f>100*[1]GRq2q!AF130/([1]GRq2q!AF$8/4)</f>
        <v>554.61209782753315</v>
      </c>
      <c r="W128" s="71">
        <f>100*[1]GRq2q!AG130/([1]GRq2q!AG$8/4)</f>
        <v>1564.1644733837954</v>
      </c>
      <c r="X128" s="17">
        <f>100*[1]GRq2q!AH130/([1]GRq2q!AH$8/4)</f>
        <v>838.58072692232429</v>
      </c>
      <c r="Y128" s="32" t="s">
        <v>27</v>
      </c>
      <c r="Z128" s="73">
        <f t="shared" si="38"/>
        <v>921.13072776250408</v>
      </c>
      <c r="AA128" s="74">
        <f t="shared" si="39"/>
        <v>905.97760564739224</v>
      </c>
      <c r="AB128" s="74">
        <f t="shared" si="39"/>
        <v>979.43679590032173</v>
      </c>
      <c r="AC128" s="74">
        <f t="shared" si="39"/>
        <v>876.13343795083574</v>
      </c>
      <c r="AD128" s="75">
        <f t="shared" si="39"/>
        <v>928.86087468351525</v>
      </c>
      <c r="AE128" s="32" t="s">
        <v>27</v>
      </c>
      <c r="AF128" s="73">
        <f t="shared" si="40"/>
        <v>91.518204447342683</v>
      </c>
      <c r="AG128" s="73"/>
      <c r="AH128" s="74">
        <f t="shared" si="41"/>
        <v>90.01267815672054</v>
      </c>
      <c r="AI128" s="74">
        <f t="shared" si="41"/>
        <v>97.311157069083137</v>
      </c>
      <c r="AJ128" s="74">
        <f t="shared" si="41"/>
        <v>87.047534818761619</v>
      </c>
      <c r="AK128" s="75">
        <f t="shared" si="41"/>
        <v>92.286226992897696</v>
      </c>
      <c r="AL128" s="28"/>
      <c r="AM128" s="3" t="s">
        <v>27</v>
      </c>
      <c r="AN128" s="5">
        <v>1006.5</v>
      </c>
    </row>
    <row r="129" spans="1:40" ht="14.25" hidden="1" thickTop="1" thickBot="1" x14ac:dyDescent="0.25">
      <c r="A129" s="32" t="s">
        <v>29</v>
      </c>
      <c r="B129" s="71">
        <f>100*[1]GRq2q!B131/([1]GRq2q!B$8/4)</f>
        <v>2940.1262067853472</v>
      </c>
      <c r="C129" s="71"/>
      <c r="D129" s="71">
        <f>100*[1]GRq2q!C131/([1]GRq2q!C$8/4)</f>
        <v>4223.7300663282285</v>
      </c>
      <c r="E129" s="71"/>
      <c r="F129" s="71">
        <f>100*[1]GRq2q!D131/([1]GRq2q!D$8/4)</f>
        <v>1236.5805165560078</v>
      </c>
      <c r="G129" s="71"/>
      <c r="H129" s="71">
        <f>100*[1]GRq2q!E131/([1]GRq2q!E$8/4)</f>
        <v>1018.4231504473879</v>
      </c>
      <c r="I129" s="71"/>
      <c r="J129" s="71">
        <f>100*([1]GRq2q!F131/([1]GRq2q!F$8/4))</f>
        <v>696.42967818017189</v>
      </c>
      <c r="K129" s="72"/>
      <c r="L129" s="32" t="s">
        <v>29</v>
      </c>
      <c r="M129" s="71">
        <f>100*([1]GRq2q!P131/[1]GRq2q!P$8)</f>
        <v>164.25019798005096</v>
      </c>
      <c r="N129" s="71">
        <f>100*([1]GRq2q!Q131/[1]GRq2q!Q$8)</f>
        <v>184.19355128631909</v>
      </c>
      <c r="O129" s="71">
        <f>100*([1]GRq2q!R131/[1]GRq2q!R$8)</f>
        <v>56.727539942267782</v>
      </c>
      <c r="P129" s="71">
        <f>100*([1]GRq2q!S131/[1]GRq2q!S$8)</f>
        <v>177.60203534310449</v>
      </c>
      <c r="Q129" s="17">
        <f>100*([1]GRq2q!T131/[1]GRq2q!T$8)</f>
        <v>83.744240229537681</v>
      </c>
      <c r="R129" s="32" t="s">
        <v>29</v>
      </c>
      <c r="S129" s="71">
        <f>100*[1]GRq2q!AD131/([1]GRq2q!AD$8/4)</f>
        <v>1715.5465344379541</v>
      </c>
      <c r="T129" s="71"/>
      <c r="U129" s="71">
        <f>100*[1]GRq2q!AE131/([1]GRq2q!AE$8/4)</f>
        <v>1900.8783291044681</v>
      </c>
      <c r="V129" s="71">
        <f>100*[1]GRq2q!AF131/([1]GRq2q!AF$8/4)</f>
        <v>629.7065758733811</v>
      </c>
      <c r="W129" s="71">
        <f>100*[1]GRq2q!AG131/([1]GRq2q!AG$8/4)</f>
        <v>1728.8709924311092</v>
      </c>
      <c r="X129" s="17">
        <f>100*[1]GRq2q!AH131/([1]GRq2q!AH$8/4)</f>
        <v>851.49487011692804</v>
      </c>
      <c r="Y129" s="32" t="s">
        <v>29</v>
      </c>
      <c r="Z129" s="73">
        <f t="shared" si="38"/>
        <v>1044.4715169514232</v>
      </c>
      <c r="AA129" s="74">
        <f t="shared" si="39"/>
        <v>1032.0004776658297</v>
      </c>
      <c r="AB129" s="74">
        <f t="shared" si="39"/>
        <v>1110.0544400730935</v>
      </c>
      <c r="AC129" s="74">
        <f t="shared" si="39"/>
        <v>973.45224061827389</v>
      </c>
      <c r="AD129" s="75">
        <f t="shared" si="39"/>
        <v>1016.7802200880136</v>
      </c>
      <c r="AE129" s="32" t="s">
        <v>29</v>
      </c>
      <c r="AF129" s="73">
        <f t="shared" si="40"/>
        <v>100.78852812423267</v>
      </c>
      <c r="AG129" s="73"/>
      <c r="AH129" s="74">
        <f t="shared" si="41"/>
        <v>99.585108334056713</v>
      </c>
      <c r="AI129" s="74">
        <f t="shared" si="41"/>
        <v>107.11709351279491</v>
      </c>
      <c r="AJ129" s="74">
        <f t="shared" si="41"/>
        <v>93.935370126244706</v>
      </c>
      <c r="AK129" s="75">
        <f t="shared" si="41"/>
        <v>98.11639680478757</v>
      </c>
      <c r="AL129" s="28"/>
      <c r="AM129" s="3" t="s">
        <v>29</v>
      </c>
      <c r="AN129" s="5">
        <v>1036.3</v>
      </c>
    </row>
    <row r="130" spans="1:40" ht="14.25" hidden="1" thickTop="1" thickBot="1" x14ac:dyDescent="0.25">
      <c r="A130" s="32" t="s">
        <v>31</v>
      </c>
      <c r="B130" s="71">
        <f>100*[1]GRq2q!B132/([1]GRq2q!B$8/4)</f>
        <v>2868.60030733947</v>
      </c>
      <c r="C130" s="71"/>
      <c r="D130" s="71">
        <f>100*[1]GRq2q!C132/([1]GRq2q!C$8/4)</f>
        <v>4002.8289838592627</v>
      </c>
      <c r="E130" s="71"/>
      <c r="F130" s="71">
        <f>100*[1]GRq2q!D132/([1]GRq2q!D$8/4)</f>
        <v>1252.9033793745471</v>
      </c>
      <c r="G130" s="71"/>
      <c r="H130" s="71">
        <f>100*[1]GRq2q!E132/([1]GRq2q!E$8/4)</f>
        <v>1220.8856727563284</v>
      </c>
      <c r="I130" s="71"/>
      <c r="J130" s="71">
        <f>100*([1]GRq2q!F132/([1]GRq2q!F$8/4))</f>
        <v>713.63149123122218</v>
      </c>
      <c r="K130" s="72"/>
      <c r="L130" s="32" t="s">
        <v>31</v>
      </c>
      <c r="M130" s="71">
        <f>100*([1]GRq2q!P132/[1]GRq2q!P$8)</f>
        <v>164.21711730965649</v>
      </c>
      <c r="N130" s="71">
        <f>100*([1]GRq2q!Q132/[1]GRq2q!Q$8)</f>
        <v>184.10145451067592</v>
      </c>
      <c r="O130" s="71">
        <f>100*([1]GRq2q!R132/[1]GRq2q!R$8)</f>
        <v>56.767249220227356</v>
      </c>
      <c r="P130" s="71">
        <f>100*([1]GRq2q!S132/[1]GRq2q!S$8)</f>
        <v>177.70859656431034</v>
      </c>
      <c r="Q130" s="17">
        <f>100*([1]GRq2q!T132/[1]GRq2q!T$8)</f>
        <v>80.185110019782329</v>
      </c>
      <c r="R130" s="32" t="s">
        <v>31</v>
      </c>
      <c r="S130" s="71">
        <f>100*[1]GRq2q!AD132/([1]GRq2q!AD$8/4)</f>
        <v>1608.2048391077433</v>
      </c>
      <c r="T130" s="71"/>
      <c r="U130" s="71">
        <f>100*[1]GRq2q!AE132/([1]GRq2q!AE$8/4)</f>
        <v>1847.8438237224534</v>
      </c>
      <c r="V130" s="71">
        <f>100*[1]GRq2q!AF132/([1]GRq2q!AF$8/4)</f>
        <v>652.75383655034682</v>
      </c>
      <c r="W130" s="71">
        <f>100*[1]GRq2q!AG132/([1]GRq2q!AG$8/4)</f>
        <v>1291.9852926437677</v>
      </c>
      <c r="X130" s="17">
        <f>100*[1]GRq2q!AH132/([1]GRq2q!AH$8/4)</f>
        <v>774.3494348843343</v>
      </c>
      <c r="Y130" s="32" t="s">
        <v>31</v>
      </c>
      <c r="Z130" s="73">
        <f t="shared" si="38"/>
        <v>979.31620372754878</v>
      </c>
      <c r="AA130" s="74">
        <f t="shared" si="39"/>
        <v>1003.7095190985024</v>
      </c>
      <c r="AB130" s="74">
        <f t="shared" si="39"/>
        <v>1149.8775183169471</v>
      </c>
      <c r="AC130" s="74">
        <f t="shared" si="39"/>
        <v>727.02464462725959</v>
      </c>
      <c r="AD130" s="75">
        <f t="shared" si="39"/>
        <v>965.70227900578539</v>
      </c>
      <c r="AE130" s="32" t="s">
        <v>31</v>
      </c>
      <c r="AF130" s="73">
        <f t="shared" si="40"/>
        <v>92.44937257883025</v>
      </c>
      <c r="AG130" s="73"/>
      <c r="AH130" s="74">
        <f t="shared" si="41"/>
        <v>94.752149447607138</v>
      </c>
      <c r="AI130" s="74">
        <f t="shared" si="41"/>
        <v>108.55069558358794</v>
      </c>
      <c r="AJ130" s="74">
        <f t="shared" si="41"/>
        <v>68.632554009936726</v>
      </c>
      <c r="AK130" s="75">
        <f t="shared" si="41"/>
        <v>91.164191353326302</v>
      </c>
      <c r="AL130" s="28"/>
      <c r="AM130" s="3" t="s">
        <v>31</v>
      </c>
      <c r="AN130" s="5">
        <v>1059.3</v>
      </c>
    </row>
    <row r="131" spans="1:40" ht="14.25" hidden="1" thickTop="1" thickBot="1" x14ac:dyDescent="0.25">
      <c r="A131" s="32" t="s">
        <v>33</v>
      </c>
      <c r="B131" s="71">
        <f>100*[1]GRq2q!B133/([1]GRq2q!B$8/4)</f>
        <v>2880.5117452963386</v>
      </c>
      <c r="C131" s="71"/>
      <c r="D131" s="71">
        <f>100*[1]GRq2q!C133/([1]GRq2q!C$8/4)</f>
        <v>4052.0637803607315</v>
      </c>
      <c r="E131" s="71"/>
      <c r="F131" s="71">
        <f>100*[1]GRq2q!D133/([1]GRq2q!D$8/4)</f>
        <v>1257.5391218782329</v>
      </c>
      <c r="G131" s="71"/>
      <c r="H131" s="71">
        <f>100*[1]GRq2q!E133/([1]GRq2q!E$8/4)</f>
        <v>1157.643794907551</v>
      </c>
      <c r="I131" s="71"/>
      <c r="J131" s="71">
        <f>100*([1]GRq2q!F133/([1]GRq2q!F$8/4))</f>
        <v>746.88671872259715</v>
      </c>
      <c r="K131" s="72"/>
      <c r="L131" s="32" t="s">
        <v>33</v>
      </c>
      <c r="M131" s="71">
        <f>100*([1]GRq2q!P133/[1]GRq2q!P$8)</f>
        <v>161.20445822068064</v>
      </c>
      <c r="N131" s="71">
        <f>100*([1]GRq2q!Q133/[1]GRq2q!Q$8)</f>
        <v>179.03866451163236</v>
      </c>
      <c r="O131" s="71">
        <f>100*([1]GRq2q!R133/[1]GRq2q!R$8)</f>
        <v>57.170296689690979</v>
      </c>
      <c r="P131" s="71">
        <f>100*([1]GRq2q!S133/[1]GRq2q!S$8)</f>
        <v>178.89924416129119</v>
      </c>
      <c r="Q131" s="17">
        <f>100*([1]GRq2q!T133/[1]GRq2q!T$8)</f>
        <v>72.832135430968293</v>
      </c>
      <c r="R131" s="32" t="s">
        <v>33</v>
      </c>
      <c r="S131" s="71">
        <f>100*[1]GRq2q!AD133/([1]GRq2q!AD$8/4)</f>
        <v>1772.7061398685514</v>
      </c>
      <c r="T131" s="71"/>
      <c r="U131" s="71">
        <f>100*[1]GRq2q!AE133/([1]GRq2q!AE$8/4)</f>
        <v>1967.5841034996686</v>
      </c>
      <c r="V131" s="71">
        <f>100*[1]GRq2q!AF133/([1]GRq2q!AF$8/4)</f>
        <v>704.84359270706443</v>
      </c>
      <c r="W131" s="71">
        <f>100*[1]GRq2q!AG133/([1]GRq2q!AG$8/4)</f>
        <v>1731.7770862597065</v>
      </c>
      <c r="X131" s="17">
        <f>100*[1]GRq2q!AH133/([1]GRq2q!AH$8/4)</f>
        <v>799.12861680063315</v>
      </c>
      <c r="Y131" s="32" t="s">
        <v>33</v>
      </c>
      <c r="Z131" s="73">
        <f t="shared" si="38"/>
        <v>1099.6632223668453</v>
      </c>
      <c r="AA131" s="74">
        <f t="shared" si="39"/>
        <v>1098.9716153584425</v>
      </c>
      <c r="AB131" s="74">
        <f t="shared" si="39"/>
        <v>1232.8842659901093</v>
      </c>
      <c r="AC131" s="74">
        <f t="shared" si="39"/>
        <v>968.01811230592932</v>
      </c>
      <c r="AD131" s="75">
        <f t="shared" si="39"/>
        <v>1097.2198083606415</v>
      </c>
      <c r="AE131" s="32" t="s">
        <v>33</v>
      </c>
      <c r="AF131" s="73">
        <f t="shared" si="40"/>
        <v>101.9717379791214</v>
      </c>
      <c r="AG131" s="73"/>
      <c r="AH131" s="74">
        <f t="shared" si="41"/>
        <v>101.90760528175467</v>
      </c>
      <c r="AI131" s="74">
        <f t="shared" si="41"/>
        <v>114.32532140115998</v>
      </c>
      <c r="AJ131" s="74">
        <f t="shared" si="41"/>
        <v>89.764290829555748</v>
      </c>
      <c r="AK131" s="75">
        <f t="shared" si="41"/>
        <v>101.74516027083101</v>
      </c>
      <c r="AL131" s="28"/>
      <c r="AM131" s="3" t="s">
        <v>33</v>
      </c>
      <c r="AN131" s="5">
        <v>1078.4000000000001</v>
      </c>
    </row>
    <row r="132" spans="1:40" s="47" customFormat="1" ht="17.25" hidden="1" thickTop="1" thickBot="1" x14ac:dyDescent="0.3">
      <c r="A132" s="58" t="s">
        <v>55</v>
      </c>
      <c r="B132" s="60">
        <f>100*([1]GRq2q!B135/[1]GRq2q!B$8)</f>
        <v>2580.0614508300473</v>
      </c>
      <c r="C132" s="60"/>
      <c r="D132" s="61">
        <f>100*([1]GRq2q!C135/[1]GRq2q!C$8)</f>
        <v>3499.1762071544977</v>
      </c>
      <c r="E132" s="61"/>
      <c r="F132" s="61">
        <f>100*([1]GRq2q!D135/[1]GRq2q!D$8)</f>
        <v>1169.0616934636198</v>
      </c>
      <c r="G132" s="61"/>
      <c r="H132" s="61">
        <f>100*([1]GRq2q!E135/[1]GRq2q!E$8)</f>
        <v>1291.2505764038608</v>
      </c>
      <c r="I132" s="62"/>
      <c r="J132" s="62">
        <f>100*([1]GRq2q!F135/[1]GRq2q!F$8)</f>
        <v>565.69649702528216</v>
      </c>
      <c r="K132" s="76"/>
      <c r="L132" s="58" t="s">
        <v>55</v>
      </c>
      <c r="M132" s="60">
        <f>100*([1]GRq2q!P135/[1]GRq2q!P$8)</f>
        <v>153.92528766478648</v>
      </c>
      <c r="N132" s="60">
        <f>100*([1]GRq2q!Q135/[1]GRq2q!Q$8)</f>
        <v>167.53359336288443</v>
      </c>
      <c r="O132" s="60">
        <f>100*([1]GRq2q!R135/[1]GRq2q!R$8)</f>
        <v>58.608128177201621</v>
      </c>
      <c r="P132" s="63">
        <f>100*([1]GRq2q!S135/[1]GRq2q!S$8)</f>
        <v>179.06048428081928</v>
      </c>
      <c r="Q132" s="64">
        <f>100*([1]GRq2q!T135/[1]GRq2q!T$8)</f>
        <v>66.494863130226165</v>
      </c>
      <c r="R132" s="58" t="s">
        <v>55</v>
      </c>
      <c r="S132" s="63">
        <f>100*([1]GRq2q!AD135/[1]GRq2q!AD$8)</f>
        <v>1653.850628314148</v>
      </c>
      <c r="T132" s="65"/>
      <c r="U132" s="77">
        <f>100*([1]GRq2q!AE135/[1]GRq2q!AE$8)</f>
        <v>1796.3498254815693</v>
      </c>
      <c r="V132" s="60">
        <f>100*([1]GRq2q!AF135/[1]GRq2q!AF$8)</f>
        <v>732.63518186798558</v>
      </c>
      <c r="W132" s="60">
        <f>100*([1]GRq2q!AG135/[1]GRq2q!AG$8)</f>
        <v>1728.2678808847315</v>
      </c>
      <c r="X132" s="78">
        <f>100*([1]GRq2q!AH135/[1]GRq2q!AH$8)</f>
        <v>695.28801469456994</v>
      </c>
      <c r="Y132" s="58" t="s">
        <v>55</v>
      </c>
      <c r="Z132" s="67">
        <f t="shared" si="38"/>
        <v>1074.4502436245891</v>
      </c>
      <c r="AA132" s="67">
        <f t="shared" si="39"/>
        <v>1072.2326128292395</v>
      </c>
      <c r="AB132" s="67">
        <f t="shared" si="39"/>
        <v>1250.0572952148611</v>
      </c>
      <c r="AC132" s="67">
        <f t="shared" si="39"/>
        <v>965.18664507480128</v>
      </c>
      <c r="AD132" s="69">
        <f t="shared" si="39"/>
        <v>1045.6266574049343</v>
      </c>
      <c r="AE132" s="58" t="s">
        <v>55</v>
      </c>
      <c r="AF132" s="67">
        <f t="shared" si="40"/>
        <v>96.346502924083893</v>
      </c>
      <c r="AG132" s="67"/>
      <c r="AH132" s="68">
        <f t="shared" si="41"/>
        <v>96.14764683635299</v>
      </c>
      <c r="AI132" s="68">
        <f t="shared" si="41"/>
        <v>112.09327706269481</v>
      </c>
      <c r="AJ132" s="68">
        <f t="shared" si="41"/>
        <v>86.548780154102147</v>
      </c>
      <c r="AK132" s="69">
        <f t="shared" si="41"/>
        <v>93.761877204584437</v>
      </c>
      <c r="AL132" s="70"/>
      <c r="AM132" s="47" t="s">
        <v>56</v>
      </c>
      <c r="AN132" s="47">
        <f>AVERAGE(AN133:AN136)</f>
        <v>1115.1938171240122</v>
      </c>
    </row>
    <row r="133" spans="1:40" ht="14.25" hidden="1" thickTop="1" thickBot="1" x14ac:dyDescent="0.25">
      <c r="A133" s="32" t="s">
        <v>27</v>
      </c>
      <c r="B133" s="71">
        <f>100*[1]GRq2q!B136/([1]GRq2q!B$8/4)</f>
        <v>2733.5028517401383</v>
      </c>
      <c r="C133" s="71"/>
      <c r="D133" s="71">
        <f>100*[1]GRq2q!C136/([1]GRq2q!C$8/4)</f>
        <v>3783.0736726453888</v>
      </c>
      <c r="E133" s="71"/>
      <c r="F133" s="71">
        <f>100*[1]GRq2q!D136/([1]GRq2q!D$8/4)</f>
        <v>1130.7452998855288</v>
      </c>
      <c r="G133" s="71"/>
      <c r="H133" s="71">
        <f>100*[1]GRq2q!E136/([1]GRq2q!E$8/4)</f>
        <v>1257.8785086408454</v>
      </c>
      <c r="I133" s="71"/>
      <c r="J133" s="71">
        <f>100*([1]GRq2q!F136/([1]GRq2q!F$8/4))</f>
        <v>591.81459567805268</v>
      </c>
      <c r="K133" s="72"/>
      <c r="L133" s="32" t="s">
        <v>27</v>
      </c>
      <c r="M133" s="71">
        <f>100*([1]GRq2q!P136/[1]GRq2q!P$8)</f>
        <v>159.18231686022739</v>
      </c>
      <c r="N133" s="71">
        <f>100*([1]GRq2q!Q136/[1]GRq2q!Q$8)</f>
        <v>175.0640061594741</v>
      </c>
      <c r="O133" s="71">
        <f>100*([1]GRq2q!R136/[1]GRq2q!R$8)</f>
        <v>56.9244644139253</v>
      </c>
      <c r="P133" s="71">
        <f>100*([1]GRq2q!S136/[1]GRq2q!S$8)</f>
        <v>181.95842123644925</v>
      </c>
      <c r="Q133" s="79">
        <f>100*([1]GRq2q!T136/[1]GRq2q!T$8)</f>
        <v>74.55097382713916</v>
      </c>
      <c r="R133" s="32" t="s">
        <v>27</v>
      </c>
      <c r="S133" s="71">
        <f>100*[1]GRq2q!AD136/([1]GRq2q!AD$8/4)</f>
        <v>1578.1518546633361</v>
      </c>
      <c r="T133" s="71"/>
      <c r="U133" s="71">
        <f>100*[1]GRq2q!AE136/([1]GRq2q!AE$8/4)</f>
        <v>1731.2772526693582</v>
      </c>
      <c r="V133" s="71">
        <f>100*[1]GRq2q!AF136/([1]GRq2q!AF$8/4)</f>
        <v>686.94056545230501</v>
      </c>
      <c r="W133" s="71">
        <f>100*[1]GRq2q!AG136/([1]GRq2q!AG$8/4)</f>
        <v>1584.7492116362575</v>
      </c>
      <c r="X133" s="79">
        <f>100*[1]GRq2q!AH136/([1]GRq2q!AH$8/4)</f>
        <v>799.36835538567334</v>
      </c>
      <c r="Y133" s="32" t="s">
        <v>27</v>
      </c>
      <c r="Z133" s="73">
        <f t="shared" si="38"/>
        <v>991.41153728090148</v>
      </c>
      <c r="AA133" s="74">
        <f t="shared" si="39"/>
        <v>988.93958309868424</v>
      </c>
      <c r="AB133" s="74">
        <f t="shared" si="39"/>
        <v>1206.7580653148145</v>
      </c>
      <c r="AC133" s="74">
        <f t="shared" si="39"/>
        <v>870.9402955178017</v>
      </c>
      <c r="AD133" s="75">
        <f t="shared" si="39"/>
        <v>1072.2440155364882</v>
      </c>
      <c r="AE133" s="32" t="s">
        <v>27</v>
      </c>
      <c r="AF133" s="73">
        <f t="shared" si="40"/>
        <v>89.466897822371081</v>
      </c>
      <c r="AG133" s="73"/>
      <c r="AH133" s="74">
        <f t="shared" si="41"/>
        <v>89.243823887959778</v>
      </c>
      <c r="AI133" s="74">
        <f t="shared" si="41"/>
        <v>108.90018571092391</v>
      </c>
      <c r="AJ133" s="74">
        <f t="shared" si="41"/>
        <v>78.595339572288324</v>
      </c>
      <c r="AK133" s="75">
        <f t="shared" si="41"/>
        <v>96.761377259897117</v>
      </c>
      <c r="AL133" s="28"/>
      <c r="AM133" s="3" t="s">
        <v>27</v>
      </c>
      <c r="AN133" s="5">
        <v>1108.1322381930183</v>
      </c>
    </row>
    <row r="134" spans="1:40" ht="14.25" hidden="1" thickTop="1" thickBot="1" x14ac:dyDescent="0.25">
      <c r="A134" s="32" t="s">
        <v>29</v>
      </c>
      <c r="B134" s="71">
        <f>100*[1]GRq2q!B137/([1]GRq2q!B$8/4)</f>
        <v>2622.8374927088557</v>
      </c>
      <c r="C134" s="71"/>
      <c r="D134" s="71">
        <f>100*[1]GRq2q!C137/([1]GRq2q!C$8/4)</f>
        <v>3554.1977154503434</v>
      </c>
      <c r="E134" s="71"/>
      <c r="F134" s="71">
        <f>100*[1]GRq2q!D137/([1]GRq2q!D$8/4)</f>
        <v>1150.5333426335258</v>
      </c>
      <c r="G134" s="71"/>
      <c r="H134" s="71">
        <f>100*[1]GRq2q!E137/([1]GRq2q!E$8/4)</f>
        <v>1336.24433972917</v>
      </c>
      <c r="I134" s="71"/>
      <c r="J134" s="71">
        <f>100*([1]GRq2q!F137/([1]GRq2q!F$8/4))</f>
        <v>553.34664695897914</v>
      </c>
      <c r="K134" s="72"/>
      <c r="L134" s="32" t="s">
        <v>29</v>
      </c>
      <c r="M134" s="71">
        <f>100*([1]GRq2q!P137/[1]GRq2q!P$8)</f>
        <v>158.99011949558442</v>
      </c>
      <c r="N134" s="71">
        <f>100*([1]GRq2q!Q137/[1]GRq2q!Q$8)</f>
        <v>175.764262184112</v>
      </c>
      <c r="O134" s="71">
        <f>100*([1]GRq2q!R137/[1]GRq2q!R$8)</f>
        <v>58.10849327373495</v>
      </c>
      <c r="P134" s="71">
        <f>100*([1]GRq2q!S137/[1]GRq2q!S$8)</f>
        <v>177.84616091650548</v>
      </c>
      <c r="Q134" s="79">
        <f>100*([1]GRq2q!T137/[1]GRq2q!T$8)</f>
        <v>69.779711502202247</v>
      </c>
      <c r="R134" s="32" t="s">
        <v>29</v>
      </c>
      <c r="S134" s="71">
        <f>100*[1]GRq2q!AD137/([1]GRq2q!AD$8/4)</f>
        <v>1641.2276878947889</v>
      </c>
      <c r="T134" s="71"/>
      <c r="U134" s="71">
        <f>100*[1]GRq2q!AE137/([1]GRq2q!AE$8/4)</f>
        <v>1783.0424425241722</v>
      </c>
      <c r="V134" s="71">
        <f>100*[1]GRq2q!AF137/([1]GRq2q!AF$8/4)</f>
        <v>707.96094675514553</v>
      </c>
      <c r="W134" s="71">
        <f>100*[1]GRq2q!AG137/([1]GRq2q!AG$8/4)</f>
        <v>1727.5351156046845</v>
      </c>
      <c r="X134" s="79">
        <f>100*[1]GRq2q!AH137/([1]GRq2q!AH$8/4)</f>
        <v>732.70103454650803</v>
      </c>
      <c r="Y134" s="32" t="s">
        <v>29</v>
      </c>
      <c r="Z134" s="73">
        <f t="shared" si="38"/>
        <v>1032.2828192731627</v>
      </c>
      <c r="AA134" s="74">
        <f t="shared" si="39"/>
        <v>1014.4510723439593</v>
      </c>
      <c r="AB134" s="74">
        <f t="shared" si="39"/>
        <v>1218.343321035901</v>
      </c>
      <c r="AC134" s="74">
        <f t="shared" si="39"/>
        <v>971.36486202573758</v>
      </c>
      <c r="AD134" s="75">
        <f t="shared" si="39"/>
        <v>1050.0201545307104</v>
      </c>
      <c r="AE134" s="32" t="s">
        <v>29</v>
      </c>
      <c r="AF134" s="73">
        <f t="shared" si="40"/>
        <v>93.288990215813726</v>
      </c>
      <c r="AG134" s="73"/>
      <c r="AH134" s="74">
        <f t="shared" si="41"/>
        <v>91.677507748266123</v>
      </c>
      <c r="AI134" s="74">
        <f t="shared" si="41"/>
        <v>110.10356467585846</v>
      </c>
      <c r="AJ134" s="74">
        <f t="shared" si="41"/>
        <v>87.783740480451655</v>
      </c>
      <c r="AK134" s="75">
        <f t="shared" si="41"/>
        <v>94.891940555005732</v>
      </c>
      <c r="AL134" s="80"/>
      <c r="AM134" s="3" t="s">
        <v>29</v>
      </c>
      <c r="AN134" s="5">
        <v>1106.5430303030303</v>
      </c>
    </row>
    <row r="135" spans="1:40" ht="14.25" hidden="1" thickTop="1" thickBot="1" x14ac:dyDescent="0.25">
      <c r="A135" s="32" t="s">
        <v>31</v>
      </c>
      <c r="B135" s="71">
        <f>100*[1]GRq2q!B138/([1]GRq2q!B$8/4)</f>
        <v>2424.2641655544862</v>
      </c>
      <c r="C135" s="71"/>
      <c r="D135" s="71">
        <f>100*[1]GRq2q!C138/([1]GRq2q!C$8/4)</f>
        <v>3245.337933977708</v>
      </c>
      <c r="E135" s="71"/>
      <c r="F135" s="71">
        <f>100*[1]GRq2q!D138/([1]GRq2q!D$8/4)</f>
        <v>1173.1988494834061</v>
      </c>
      <c r="G135" s="71"/>
      <c r="H135" s="71">
        <f>100*[1]GRq2q!E138/([1]GRq2q!E$8/4)</f>
        <v>1268.630376138874</v>
      </c>
      <c r="I135" s="71"/>
      <c r="J135" s="71">
        <f>100*([1]GRq2q!F138/([1]GRq2q!F$8/4))</f>
        <v>552.29528832975711</v>
      </c>
      <c r="K135" s="72"/>
      <c r="L135" s="32" t="s">
        <v>31</v>
      </c>
      <c r="M135" s="71">
        <f>100*([1]GRq2q!P138/[1]GRq2q!P$8)</f>
        <v>148.80439727076083</v>
      </c>
      <c r="N135" s="71">
        <f>100*([1]GRq2q!Q138/[1]GRq2q!Q$8)</f>
        <v>159.80486717779462</v>
      </c>
      <c r="O135" s="71">
        <f>100*([1]GRq2q!R138/[1]GRq2q!R$8)</f>
        <v>58.927823028894608</v>
      </c>
      <c r="P135" s="71">
        <f>100*([1]GRq2q!S138/[1]GRq2q!S$8)</f>
        <v>178.48640709580494</v>
      </c>
      <c r="Q135" s="79">
        <f>100*([1]GRq2q!T138/[1]GRq2q!T$8)</f>
        <v>61.050269593276752</v>
      </c>
      <c r="R135" s="32" t="s">
        <v>31</v>
      </c>
      <c r="S135" s="71">
        <f>100*[1]GRq2q!AD138/([1]GRq2q!AD$8/4)</f>
        <v>1525.8648520017662</v>
      </c>
      <c r="T135" s="71"/>
      <c r="U135" s="71">
        <f>100*[1]GRq2q!AE138/([1]GRq2q!AE$8/4)</f>
        <v>1663.756903119305</v>
      </c>
      <c r="V135" s="71">
        <f>100*[1]GRq2q!AF138/([1]GRq2q!AF$8/4)</f>
        <v>713.55383823451109</v>
      </c>
      <c r="W135" s="71">
        <f>100*[1]GRq2q!AG138/([1]GRq2q!AG$8/4)</f>
        <v>1539.0610344922136</v>
      </c>
      <c r="X135" s="79">
        <f>100*[1]GRq2q!AH138/([1]GRq2q!AH$8/4)</f>
        <v>530.03592839094404</v>
      </c>
      <c r="Y135" s="32" t="s">
        <v>31</v>
      </c>
      <c r="Z135" s="73">
        <f t="shared" si="38"/>
        <v>1025.4165064929766</v>
      </c>
      <c r="AA135" s="74">
        <f t="shared" si="39"/>
        <v>1041.1177910296396</v>
      </c>
      <c r="AB135" s="74">
        <f t="shared" si="39"/>
        <v>1210.8946191421799</v>
      </c>
      <c r="AC135" s="74">
        <f t="shared" si="39"/>
        <v>862.28473054875394</v>
      </c>
      <c r="AD135" s="75">
        <f t="shared" si="39"/>
        <v>868.19588500116151</v>
      </c>
      <c r="AE135" s="32" t="s">
        <v>31</v>
      </c>
      <c r="AF135" s="73">
        <f t="shared" si="40"/>
        <v>91.64505375752762</v>
      </c>
      <c r="AG135" s="73"/>
      <c r="AH135" s="74">
        <f t="shared" si="41"/>
        <v>93.04833238266508</v>
      </c>
      <c r="AI135" s="74">
        <f t="shared" si="41"/>
        <v>108.22188034160156</v>
      </c>
      <c r="AJ135" s="74">
        <f t="shared" si="41"/>
        <v>77.065397314215204</v>
      </c>
      <c r="AK135" s="75">
        <f t="shared" si="41"/>
        <v>77.593697828327947</v>
      </c>
      <c r="AL135" s="28"/>
      <c r="AM135" s="3" t="s">
        <v>31</v>
      </c>
      <c r="AN135" s="5">
        <v>1118.9000000000001</v>
      </c>
    </row>
    <row r="136" spans="1:40" ht="14.25" hidden="1" thickTop="1" thickBot="1" x14ac:dyDescent="0.25">
      <c r="A136" s="32" t="s">
        <v>33</v>
      </c>
      <c r="B136" s="71">
        <f>100*[1]GRq2q!B139/([1]GRq2q!B$8/4)</f>
        <v>2539.6412933167089</v>
      </c>
      <c r="C136" s="71"/>
      <c r="D136" s="71">
        <f>100*[1]GRq2q!C139/([1]GRq2q!C$8/4)</f>
        <v>3414.0955065445492</v>
      </c>
      <c r="E136" s="71"/>
      <c r="F136" s="71">
        <f>100*[1]GRq2q!D139/([1]GRq2q!D$8/4)</f>
        <v>1221.7692818520193</v>
      </c>
      <c r="G136" s="71"/>
      <c r="H136" s="71">
        <f>100*[1]GRq2q!E139/([1]GRq2q!E$8/4)</f>
        <v>1302.2490811065541</v>
      </c>
      <c r="I136" s="71"/>
      <c r="J136" s="71">
        <f>100*([1]GRq2q!F139/([1]GRq2q!F$8/4))</f>
        <v>565.32945713433935</v>
      </c>
      <c r="K136" s="72"/>
      <c r="L136" s="32" t="s">
        <v>33</v>
      </c>
      <c r="M136" s="71">
        <f>100*([1]GRq2q!P139/[1]GRq2q!P$8)</f>
        <v>148.72431703257337</v>
      </c>
      <c r="N136" s="71">
        <f>100*([1]GRq2q!Q139/[1]GRq2q!Q$8)</f>
        <v>159.50123793015683</v>
      </c>
      <c r="O136" s="71">
        <f>100*([1]GRq2q!R139/[1]GRq2q!R$8)</f>
        <v>60.471731992251641</v>
      </c>
      <c r="P136" s="71">
        <f>100*([1]GRq2q!S139/[1]GRq2q!S$8)</f>
        <v>177.95094787451751</v>
      </c>
      <c r="Q136" s="79">
        <f>100*([1]GRq2q!T139/[1]GRq2q!T$8)</f>
        <v>60.598497598286507</v>
      </c>
      <c r="R136" s="32" t="s">
        <v>33</v>
      </c>
      <c r="S136" s="71">
        <f>100*[1]GRq2q!AD139/([1]GRq2q!AD$8/4)</f>
        <v>1870.1581186966998</v>
      </c>
      <c r="T136" s="71"/>
      <c r="U136" s="71">
        <f>100*[1]GRq2q!AE139/([1]GRq2q!AE$8/4)</f>
        <v>2007.3227036134415</v>
      </c>
      <c r="V136" s="71">
        <f>100*[1]GRq2q!AF139/([1]GRq2q!AF$8/4)</f>
        <v>822.08537702998024</v>
      </c>
      <c r="W136" s="71">
        <f>100*[1]GRq2q!AG139/([1]GRq2q!AG$8/4)</f>
        <v>2061.7261618057692</v>
      </c>
      <c r="X136" s="79">
        <f>100*[1]GRq2q!AH139/([1]GRq2q!AH$8/4)</f>
        <v>719.04674045515469</v>
      </c>
      <c r="Y136" s="32" t="s">
        <v>33</v>
      </c>
      <c r="Z136" s="73">
        <f t="shared" si="38"/>
        <v>1257.4662677974179</v>
      </c>
      <c r="AA136" s="74">
        <f t="shared" si="39"/>
        <v>1258.4997644296766</v>
      </c>
      <c r="AB136" s="74">
        <f t="shared" si="39"/>
        <v>1359.4539960180332</v>
      </c>
      <c r="AC136" s="74">
        <f t="shared" si="39"/>
        <v>1158.5924022498602</v>
      </c>
      <c r="AD136" s="75">
        <f t="shared" si="39"/>
        <v>1186.5751940283856</v>
      </c>
      <c r="AE136" s="32" t="s">
        <v>33</v>
      </c>
      <c r="AF136" s="73">
        <f t="shared" si="40"/>
        <v>111.55662418358922</v>
      </c>
      <c r="AG136" s="73"/>
      <c r="AH136" s="74">
        <f t="shared" si="41"/>
        <v>111.64831125174561</v>
      </c>
      <c r="AI136" s="74">
        <f t="shared" si="41"/>
        <v>120.60450638910869</v>
      </c>
      <c r="AJ136" s="74">
        <f t="shared" si="41"/>
        <v>102.78498955374913</v>
      </c>
      <c r="AK136" s="75">
        <f t="shared" si="41"/>
        <v>105.26749414730176</v>
      </c>
      <c r="AL136" s="28"/>
      <c r="AM136" s="3" t="s">
        <v>33</v>
      </c>
      <c r="AN136" s="5">
        <v>1127.2</v>
      </c>
    </row>
    <row r="137" spans="1:40" s="47" customFormat="1" ht="15.75" hidden="1" customHeight="1" x14ac:dyDescent="0.25">
      <c r="A137" s="81" t="s">
        <v>57</v>
      </c>
      <c r="B137" s="60">
        <f>100*([1]GRq2q!B141/[1]GRq2q!B$8)</f>
        <v>2533.3035502766711</v>
      </c>
      <c r="C137" s="60"/>
      <c r="D137" s="61">
        <f>100*([1]GRq2q!C141/[1]GRq2q!C$8)</f>
        <v>3317.9441267151433</v>
      </c>
      <c r="E137" s="61"/>
      <c r="F137" s="61">
        <f>100*([1]GRq2q!D141/[1]GRq2q!D$8)</f>
        <v>1139.2191347378835</v>
      </c>
      <c r="G137" s="61"/>
      <c r="H137" s="61">
        <f>100*([1]GRq2q!E141/[1]GRq2q!E$8)</f>
        <v>1519.50781045692</v>
      </c>
      <c r="I137" s="62"/>
      <c r="J137" s="62">
        <f>100*([1]GRq2q!F141/[1]GRq2q!F$8)</f>
        <v>478.59544414010099</v>
      </c>
      <c r="K137" s="76"/>
      <c r="L137" s="81" t="s">
        <v>57</v>
      </c>
      <c r="M137" s="60">
        <f>100*([1]GRq2q!P141/[1]GRq2q!P$8)</f>
        <v>146.37603139498515</v>
      </c>
      <c r="N137" s="60">
        <f>100*([1]GRq2q!Q141/[1]GRq2q!Q$8)</f>
        <v>149.8218972951959</v>
      </c>
      <c r="O137" s="60">
        <f>100*([1]GRq2q!R141/[1]GRq2q!R$8)</f>
        <v>59.483328191649129</v>
      </c>
      <c r="P137" s="63">
        <f>100*([1]GRq2q!S141/[1]GRq2q!S$8)</f>
        <v>198.55770742209492</v>
      </c>
      <c r="Q137" s="64">
        <f>100*([1]GRq2q!T141/[1]GRq2q!T$8)</f>
        <v>60.141821448213662</v>
      </c>
      <c r="R137" s="81" t="s">
        <v>57</v>
      </c>
      <c r="S137" s="63">
        <f>100*([1]GRq2q!AD141/[1]GRq2q!AD$8)</f>
        <v>1899.9084190880396</v>
      </c>
      <c r="T137" s="65"/>
      <c r="U137" s="77">
        <f>100*([1]GRq2q!AE141/[1]GRq2q!AE$8)</f>
        <v>1860.2117202446284</v>
      </c>
      <c r="V137" s="60">
        <f>100*([1]GRq2q!AF141/[1]GRq2q!AF$8)</f>
        <v>890.73893209437267</v>
      </c>
      <c r="W137" s="60">
        <f>100*([1]GRq2q!AG141/[1]GRq2q!AG$8)</f>
        <v>2820.1205503657993</v>
      </c>
      <c r="X137" s="78">
        <f>100*([1]GRq2q!AH141/[1]GRq2q!AH$8)</f>
        <v>527.53834659212555</v>
      </c>
      <c r="Y137" s="81" t="s">
        <v>57</v>
      </c>
      <c r="Z137" s="67">
        <f t="shared" si="38"/>
        <v>1297.9641550475392</v>
      </c>
      <c r="AA137" s="68">
        <f t="shared" si="39"/>
        <v>1241.6153805470976</v>
      </c>
      <c r="AB137" s="68">
        <f t="shared" si="39"/>
        <v>1497.4598079389641</v>
      </c>
      <c r="AC137" s="68">
        <f t="shared" si="39"/>
        <v>1420.3027356529524</v>
      </c>
      <c r="AD137" s="69">
        <f t="shared" si="39"/>
        <v>877.15724913049598</v>
      </c>
      <c r="AE137" s="81" t="s">
        <v>57</v>
      </c>
      <c r="AF137" s="67">
        <f t="shared" si="40"/>
        <v>111.6072275885156</v>
      </c>
      <c r="AG137" s="67"/>
      <c r="AH137" s="68">
        <f t="shared" si="41"/>
        <v>106.76200094989984</v>
      </c>
      <c r="AI137" s="68">
        <f t="shared" si="41"/>
        <v>128.76113484287833</v>
      </c>
      <c r="AJ137" s="68">
        <f t="shared" si="41"/>
        <v>122.12667818766117</v>
      </c>
      <c r="AK137" s="69">
        <f t="shared" si="41"/>
        <v>75.423568789569515</v>
      </c>
      <c r="AL137" s="70"/>
      <c r="AM137" s="47" t="s">
        <v>58</v>
      </c>
      <c r="AN137" s="47">
        <f>AVERAGE(AN138:AN141)</f>
        <v>1162.9749999999999</v>
      </c>
    </row>
    <row r="138" spans="1:40" ht="15.75" hidden="1" customHeight="1" x14ac:dyDescent="0.2">
      <c r="A138" s="32" t="s">
        <v>27</v>
      </c>
      <c r="B138" s="71">
        <f>100*[1]GRq2q!B142/([1]GRq2q!B$8/4)</f>
        <v>2190.5412551214672</v>
      </c>
      <c r="C138" s="71"/>
      <c r="D138" s="71">
        <f>100*[1]GRq2q!C142/([1]GRq2q!C$8/4)</f>
        <v>2843.5650977512678</v>
      </c>
      <c r="E138" s="71"/>
      <c r="F138" s="71">
        <f>100*[1]GRq2q!D142/([1]GRq2q!D$8/4)</f>
        <v>1009.7722497503677</v>
      </c>
      <c r="G138" s="71"/>
      <c r="H138" s="71">
        <f>100*[1]GRq2q!E142/([1]GRq2q!E$8/4)</f>
        <v>1356.1658720924563</v>
      </c>
      <c r="I138" s="71"/>
      <c r="J138" s="71">
        <f>100*([1]GRq2q!F142/([1]GRq2q!F$8/4))</f>
        <v>554.67015806957511</v>
      </c>
      <c r="K138" s="72"/>
      <c r="L138" s="32" t="s">
        <v>27</v>
      </c>
      <c r="M138" s="71">
        <f>100*([1]GRq2q!P142/[1]GRq2q!P$8)</f>
        <v>149.28629043689403</v>
      </c>
      <c r="N138" s="71">
        <f>100*([1]GRq2q!Q142/[1]GRq2q!Q$8)</f>
        <v>153.66349262191309</v>
      </c>
      <c r="O138" s="71">
        <f>100*([1]GRq2q!R142/[1]GRq2q!R$8)</f>
        <v>60.701524573822198</v>
      </c>
      <c r="P138" s="71">
        <f>100*([1]GRq2q!S142/[1]GRq2q!S$8)</f>
        <v>199.66096351520866</v>
      </c>
      <c r="Q138" s="79">
        <f>100*([1]GRq2q!T142/[1]GRq2q!T$8)</f>
        <v>61.519594761780461</v>
      </c>
      <c r="R138" s="32" t="s">
        <v>27</v>
      </c>
      <c r="S138" s="71">
        <f>100*[1]GRq2q!AD142/([1]GRq2q!AD$8/4)</f>
        <v>1783.7753998573176</v>
      </c>
      <c r="T138" s="71"/>
      <c r="U138" s="71">
        <f>100*[1]GRq2q!AE142/([1]GRq2q!AE$8/4)</f>
        <v>1743.3597680882738</v>
      </c>
      <c r="V138" s="71">
        <f>100*[1]GRq2q!AF142/([1]GRq2q!AF$8/4)</f>
        <v>782.95411308335315</v>
      </c>
      <c r="W138" s="71">
        <f>100*[1]GRq2q!AG142/([1]GRq2q!AG$8/4)</f>
        <v>2700.8612719655575</v>
      </c>
      <c r="X138" s="79">
        <f>100*[1]GRq2q!AH142/([1]GRq2q!AH$8/4)</f>
        <v>662.24204795919741</v>
      </c>
      <c r="Y138" s="32" t="s">
        <v>27</v>
      </c>
      <c r="Z138" s="73">
        <f t="shared" si="38"/>
        <v>1194.8688621286033</v>
      </c>
      <c r="AA138" s="74">
        <f t="shared" si="39"/>
        <v>1134.5308754485923</v>
      </c>
      <c r="AB138" s="74">
        <f t="shared" si="39"/>
        <v>1289.8425839884187</v>
      </c>
      <c r="AC138" s="74">
        <f t="shared" si="39"/>
        <v>1352.7237495074125</v>
      </c>
      <c r="AD138" s="75">
        <f t="shared" si="39"/>
        <v>1076.473358648683</v>
      </c>
      <c r="AE138" s="32" t="s">
        <v>27</v>
      </c>
      <c r="AF138" s="73">
        <f t="shared" si="40"/>
        <v>104.71202016725995</v>
      </c>
      <c r="AG138" s="73"/>
      <c r="AH138" s="74">
        <f t="shared" si="41"/>
        <v>99.424316488352673</v>
      </c>
      <c r="AI138" s="74">
        <f t="shared" si="41"/>
        <v>113.03501743829803</v>
      </c>
      <c r="AJ138" s="74">
        <f t="shared" si="41"/>
        <v>118.54559192949019</v>
      </c>
      <c r="AK138" s="75">
        <f t="shared" si="41"/>
        <v>94.33646119084068</v>
      </c>
      <c r="AL138" s="28"/>
      <c r="AM138" s="3" t="s">
        <v>27</v>
      </c>
      <c r="AN138" s="5">
        <v>1141.0999999999999</v>
      </c>
    </row>
    <row r="139" spans="1:40" ht="15.75" hidden="1" customHeight="1" x14ac:dyDescent="0.2">
      <c r="A139" s="32" t="s">
        <v>29</v>
      </c>
      <c r="B139" s="71">
        <f>100*[1]GRq2q!B143/([1]GRq2q!B$8/4)</f>
        <v>2433.1681352492819</v>
      </c>
      <c r="C139" s="71"/>
      <c r="D139" s="71">
        <f>100*[1]GRq2q!C143/([1]GRq2q!C$8/4)</f>
        <v>3216.9251950860094</v>
      </c>
      <c r="E139" s="71"/>
      <c r="F139" s="71">
        <f>100*[1]GRq2q!D143/([1]GRq2q!D$8/4)</f>
        <v>1116.909085448882</v>
      </c>
      <c r="G139" s="71"/>
      <c r="H139" s="71">
        <f>100*[1]GRq2q!E143/([1]GRq2q!E$8/4)</f>
        <v>1385.7302881040719</v>
      </c>
      <c r="I139" s="71"/>
      <c r="J139" s="71">
        <f>100*([1]GRq2q!F143/([1]GRq2q!F$8/4))</f>
        <v>559.32938739735948</v>
      </c>
      <c r="K139" s="72"/>
      <c r="L139" s="32" t="s">
        <v>29</v>
      </c>
      <c r="M139" s="71">
        <f>100*([1]GRq2q!P143/[1]GRq2q!P$8)</f>
        <v>148.24497188911835</v>
      </c>
      <c r="N139" s="71">
        <f>100*([1]GRq2q!Q143/[1]GRq2q!Q$8)</f>
        <v>152.44955103019998</v>
      </c>
      <c r="O139" s="71">
        <f>100*([1]GRq2q!R143/[1]GRq2q!R$8)</f>
        <v>60.428367713240007</v>
      </c>
      <c r="P139" s="71">
        <f>100*([1]GRq2q!S143/[1]GRq2q!S$8)</f>
        <v>198.62272650492957</v>
      </c>
      <c r="Q139" s="79">
        <f>100*([1]GRq2q!T143/[1]GRq2q!T$8)</f>
        <v>62.786898413873146</v>
      </c>
      <c r="R139" s="32" t="s">
        <v>29</v>
      </c>
      <c r="S139" s="71">
        <f>100*[1]GRq2q!AD143/([1]GRq2q!AD$8/4)</f>
        <v>1937.1169561464048</v>
      </c>
      <c r="T139" s="71"/>
      <c r="U139" s="71">
        <f>100*[1]GRq2q!AE143/([1]GRq2q!AE$8/4)</f>
        <v>1922.9258242013661</v>
      </c>
      <c r="V139" s="71">
        <f>100*[1]GRq2q!AF143/([1]GRq2q!AF$8/4)</f>
        <v>882.46758085624742</v>
      </c>
      <c r="W139" s="71">
        <f>100*[1]GRq2q!AG143/([1]GRq2q!AG$8/4)</f>
        <v>2781.887110124525</v>
      </c>
      <c r="X139" s="79">
        <f>100*[1]GRq2q!AH143/([1]GRq2q!AH$8/4)</f>
        <v>531.05189825848026</v>
      </c>
      <c r="Y139" s="32" t="s">
        <v>29</v>
      </c>
      <c r="Z139" s="73">
        <f t="shared" si="38"/>
        <v>1306.6999382584761</v>
      </c>
      <c r="AA139" s="74">
        <f t="shared" si="39"/>
        <v>1261.3522383023862</v>
      </c>
      <c r="AB139" s="74">
        <f t="shared" si="39"/>
        <v>1460.3531656588111</v>
      </c>
      <c r="AC139" s="74">
        <f t="shared" si="39"/>
        <v>1400.5885223086402</v>
      </c>
      <c r="AD139" s="75">
        <f t="shared" si="39"/>
        <v>845.80049608110778</v>
      </c>
      <c r="AE139" s="32" t="s">
        <v>29</v>
      </c>
      <c r="AF139" s="73">
        <f t="shared" si="40"/>
        <v>113.67550572061558</v>
      </c>
      <c r="AG139" s="73"/>
      <c r="AH139" s="74">
        <f t="shared" si="41"/>
        <v>109.73051224901143</v>
      </c>
      <c r="AI139" s="74">
        <f t="shared" si="41"/>
        <v>127.0424676519192</v>
      </c>
      <c r="AJ139" s="74">
        <f t="shared" si="41"/>
        <v>121.84328162754592</v>
      </c>
      <c r="AK139" s="75">
        <f t="shared" si="41"/>
        <v>73.579860468125943</v>
      </c>
      <c r="AL139" s="28"/>
      <c r="AM139" s="3" t="s">
        <v>29</v>
      </c>
      <c r="AN139" s="5">
        <v>1149.5</v>
      </c>
    </row>
    <row r="140" spans="1:40" ht="15.75" hidden="1" customHeight="1" x14ac:dyDescent="0.2">
      <c r="A140" s="32" t="s">
        <v>31</v>
      </c>
      <c r="B140" s="71">
        <f>100*[1]GRq2q!B144/([1]GRq2q!B$8/4)</f>
        <v>2632.0646584388942</v>
      </c>
      <c r="C140" s="71"/>
      <c r="D140" s="71">
        <f>100*[1]GRq2q!C144/([1]GRq2q!C$8/4)</f>
        <v>3504.1966150071894</v>
      </c>
      <c r="E140" s="71"/>
      <c r="F140" s="71">
        <f>100*[1]GRq2q!D144/([1]GRq2q!D$8/4)</f>
        <v>1207.4904122787862</v>
      </c>
      <c r="G140" s="71"/>
      <c r="H140" s="71">
        <f>100*[1]GRq2q!E144/([1]GRq2q!E$8/4)</f>
        <v>1448.2267240975652</v>
      </c>
      <c r="I140" s="71"/>
      <c r="J140" s="71">
        <f>100*([1]GRq2q!F144/([1]GRq2q!F$8/4))</f>
        <v>447.01604640796961</v>
      </c>
      <c r="K140" s="72"/>
      <c r="L140" s="32" t="s">
        <v>31</v>
      </c>
      <c r="M140" s="71">
        <f>100*([1]GRq2q!P144/[1]GRq2q!P$8)</f>
        <v>145.27052314819966</v>
      </c>
      <c r="N140" s="71">
        <f>100*([1]GRq2q!Q144/[1]GRq2q!Q$8)</f>
        <v>148.65355720954798</v>
      </c>
      <c r="O140" s="71">
        <f>100*([1]GRq2q!R144/[1]GRq2q!R$8)</f>
        <v>58.742416254040606</v>
      </c>
      <c r="P140" s="71">
        <f>100*([1]GRq2q!S144/[1]GRq2q!S$8)</f>
        <v>197.39126560059901</v>
      </c>
      <c r="Q140" s="79">
        <f>100*([1]GRq2q!T144/[1]GRq2q!T$8)</f>
        <v>62.115078600844697</v>
      </c>
      <c r="R140" s="32" t="s">
        <v>31</v>
      </c>
      <c r="S140" s="71">
        <f>100*[1]GRq2q!AD144/([1]GRq2q!AD$8/4)</f>
        <v>1793.0427025340002</v>
      </c>
      <c r="T140" s="71"/>
      <c r="U140" s="71">
        <f>100*[1]GRq2q!AE144/([1]GRq2q!AE$8/4)</f>
        <v>1733.5176305175316</v>
      </c>
      <c r="V140" s="71">
        <f>100*[1]GRq2q!AF144/([1]GRq2q!AF$8/4)</f>
        <v>875.40784020939748</v>
      </c>
      <c r="W140" s="71">
        <f>100*[1]GRq2q!AG144/([1]GRq2q!AG$8/4)</f>
        <v>2730.1440098762087</v>
      </c>
      <c r="X140" s="79">
        <f>100*[1]GRq2q!AH144/([1]GRq2q!AH$8/4)</f>
        <v>454.63353009908502</v>
      </c>
      <c r="Y140" s="32" t="s">
        <v>31</v>
      </c>
      <c r="Z140" s="73">
        <f t="shared" si="38"/>
        <v>1234.2784094642545</v>
      </c>
      <c r="AA140" s="74">
        <f t="shared" si="39"/>
        <v>1166.1460802272602</v>
      </c>
      <c r="AB140" s="74">
        <f t="shared" si="39"/>
        <v>1490.2482669823485</v>
      </c>
      <c r="AC140" s="74">
        <f t="shared" si="39"/>
        <v>1383.1128756225592</v>
      </c>
      <c r="AD140" s="75">
        <f t="shared" si="39"/>
        <v>731.92136328215565</v>
      </c>
      <c r="AE140" s="32" t="s">
        <v>31</v>
      </c>
      <c r="AF140" s="73">
        <f t="shared" si="40"/>
        <v>105.63834384322617</v>
      </c>
      <c r="AG140" s="73"/>
      <c r="AH140" s="74">
        <f t="shared" si="41"/>
        <v>99.807093480593991</v>
      </c>
      <c r="AI140" s="74">
        <f t="shared" si="41"/>
        <v>127.54606872495278</v>
      </c>
      <c r="AJ140" s="74">
        <f t="shared" si="41"/>
        <v>118.37665830388215</v>
      </c>
      <c r="AK140" s="75">
        <f t="shared" si="41"/>
        <v>62.643047182656254</v>
      </c>
      <c r="AL140" s="28"/>
      <c r="AM140" s="3" t="s">
        <v>31</v>
      </c>
      <c r="AN140" s="5">
        <v>1168.4000000000001</v>
      </c>
    </row>
    <row r="141" spans="1:40" ht="3.75" hidden="1" customHeight="1" thickBot="1" x14ac:dyDescent="0.25">
      <c r="A141" s="32" t="s">
        <v>33</v>
      </c>
      <c r="B141" s="71">
        <f>100*[1]GRq2q!B145/([1]GRq2q!B$8/4)</f>
        <v>2877.4401522970397</v>
      </c>
      <c r="C141" s="71"/>
      <c r="D141" s="71">
        <f>100*[1]GRq2q!C145/([1]GRq2q!C$8/4)</f>
        <v>3707.0895990161061</v>
      </c>
      <c r="E141" s="71"/>
      <c r="F141" s="71">
        <f>100*[1]GRq2q!D145/([1]GRq2q!D$8/4)</f>
        <v>1222.7047914734987</v>
      </c>
      <c r="G141" s="71"/>
      <c r="H141" s="71">
        <f>100*[1]GRq2q!E145/([1]GRq2q!E$8/4)</f>
        <v>1887.9083575335862</v>
      </c>
      <c r="I141" s="71"/>
      <c r="J141" s="71">
        <f>100*([1]GRq2q!F145/([1]GRq2q!F$8/4))</f>
        <v>353.3661846855</v>
      </c>
      <c r="K141" s="72"/>
      <c r="L141" s="32" t="s">
        <v>33</v>
      </c>
      <c r="M141" s="71">
        <f>100*([1]GRq2q!P145/[1]GRq2q!P$8)</f>
        <v>142.70234010572861</v>
      </c>
      <c r="N141" s="71">
        <f>100*([1]GRq2q!Q145/[1]GRq2q!Q$8)</f>
        <v>144.52098831912255</v>
      </c>
      <c r="O141" s="71">
        <f>100*([1]GRq2q!R145/[1]GRq2q!R$8)</f>
        <v>58.061004225493726</v>
      </c>
      <c r="P141" s="71">
        <f>100*([1]GRq2q!S145/[1]GRq2q!S$8)</f>
        <v>198.55587406764252</v>
      </c>
      <c r="Q141" s="79">
        <f>100*([1]GRq2q!T145/[1]GRq2q!T$8)</f>
        <v>54.14571401635633</v>
      </c>
      <c r="R141" s="32" t="s">
        <v>33</v>
      </c>
      <c r="S141" s="71">
        <f>100*[1]GRq2q!AD145/([1]GRq2q!AD$8/4)</f>
        <v>2085.6986178144361</v>
      </c>
      <c r="T141" s="71"/>
      <c r="U141" s="71">
        <f>100*[1]GRq2q!AE145/([1]GRq2q!AE$8/4)</f>
        <v>2041.0436581713418</v>
      </c>
      <c r="V141" s="71">
        <f>100*[1]GRq2q!AF145/([1]GRq2q!AF$8/4)</f>
        <v>1022.1261942284924</v>
      </c>
      <c r="W141" s="71">
        <f>100*[1]GRq2q!AG145/([1]GRq2q!AG$8/4)</f>
        <v>3067.5898094969079</v>
      </c>
      <c r="X141" s="79">
        <f>100*[1]GRq2q!AH145/([1]GRq2q!AH$8/4)</f>
        <v>462.22591005173973</v>
      </c>
      <c r="Y141" s="32" t="s">
        <v>33</v>
      </c>
      <c r="Z141" s="73">
        <f t="shared" si="38"/>
        <v>1461.5728209286094</v>
      </c>
      <c r="AA141" s="74">
        <f t="shared" si="39"/>
        <v>1412.281829725958</v>
      </c>
      <c r="AB141" s="74">
        <f t="shared" si="39"/>
        <v>1760.434921619375</v>
      </c>
      <c r="AC141" s="74">
        <f t="shared" si="39"/>
        <v>1544.950419574021</v>
      </c>
      <c r="AD141" s="75">
        <f t="shared" si="39"/>
        <v>853.67035683029417</v>
      </c>
      <c r="AE141" s="32" t="s">
        <v>33</v>
      </c>
      <c r="AF141" s="73">
        <f t="shared" si="40"/>
        <v>122.5226608205725</v>
      </c>
      <c r="AG141" s="73"/>
      <c r="AH141" s="74">
        <f t="shared" si="41"/>
        <v>118.39063037353993</v>
      </c>
      <c r="AI141" s="74">
        <f t="shared" si="41"/>
        <v>147.57606854047907</v>
      </c>
      <c r="AJ141" s="74">
        <f t="shared" si="41"/>
        <v>129.5121485098517</v>
      </c>
      <c r="AK141" s="75">
        <f t="shared" si="41"/>
        <v>71.56260850283293</v>
      </c>
      <c r="AL141" s="28"/>
      <c r="AM141" s="3" t="s">
        <v>33</v>
      </c>
      <c r="AN141" s="5">
        <v>1192.9000000000001</v>
      </c>
    </row>
    <row r="142" spans="1:40" s="47" customFormat="1" ht="15.75" hidden="1" customHeight="1" x14ac:dyDescent="0.25">
      <c r="A142" s="82" t="s">
        <v>59</v>
      </c>
      <c r="B142" s="83">
        <f>100*([1]GRq2q!B146/[1]GRq2q!B$8)</f>
        <v>2930.3481758232024</v>
      </c>
      <c r="C142" s="83"/>
      <c r="D142" s="84">
        <f>100*([1]GRq2q!C146/[1]GRq2q!C$8)</f>
        <v>3879.4929594284617</v>
      </c>
      <c r="E142" s="84"/>
      <c r="F142" s="84">
        <f>100*([1]GRq2q!D146/[1]GRq2q!D$8)</f>
        <v>1380.310417431863</v>
      </c>
      <c r="G142" s="84"/>
      <c r="H142" s="84">
        <f>100*([1]GRq2q!E146/[1]GRq2q!E$8)</f>
        <v>1641.8209518586007</v>
      </c>
      <c r="I142" s="84"/>
      <c r="J142" s="84">
        <f>100*([1]GRq2q!F146/[1]GRq2q!F$8)</f>
        <v>366.78829602343404</v>
      </c>
      <c r="K142" s="85"/>
      <c r="L142" s="82" t="s">
        <v>59</v>
      </c>
      <c r="M142" s="83">
        <f>100*([1]GRq2q!P146/[1]GRq2q!P$8)</f>
        <v>143.03000049464956</v>
      </c>
      <c r="N142" s="83">
        <f>100*([1]GRq2q!Q146/[1]GRq2q!Q$8)</f>
        <v>144.69692297522187</v>
      </c>
      <c r="O142" s="83">
        <f>100*([1]GRq2q!R146/[1]GRq2q!R$8)</f>
        <v>57.742539740602204</v>
      </c>
      <c r="P142" s="83">
        <f>100*([1]GRq2q!S146/[1]GRq2q!S$8)</f>
        <v>199.85088517601756</v>
      </c>
      <c r="Q142" s="86">
        <f>100*([1]GRq2q!T146/[1]GRq2q!T$8)</f>
        <v>49.82854857934165</v>
      </c>
      <c r="R142" s="82" t="s">
        <v>59</v>
      </c>
      <c r="S142" s="83">
        <f>100*([1]GRq2q!AD146/[1]GRq2q!AD$8)</f>
        <v>2244.3807829556486</v>
      </c>
      <c r="T142" s="83"/>
      <c r="U142" s="83">
        <f>100*([1]GRq2q!AE146/[1]GRq2q!AE$8)</f>
        <v>2237.8102965289122</v>
      </c>
      <c r="V142" s="83">
        <f>100*([1]GRq2q!AF146/[1]GRq2q!AF$8)</f>
        <v>1142.1450598112933</v>
      </c>
      <c r="W142" s="83">
        <f>100*([1]GRq2q!AG146/[1]GRq2q!AG$8)</f>
        <v>3091.8826438693582</v>
      </c>
      <c r="X142" s="86">
        <f>100*([1]GRq2q!AH146/[1]GRq2q!AH$8)</f>
        <v>457.03404305527545</v>
      </c>
      <c r="Y142" s="82" t="s">
        <v>59</v>
      </c>
      <c r="Z142" s="87">
        <f t="shared" si="38"/>
        <v>1569.1678495376959</v>
      </c>
      <c r="AA142" s="88">
        <f t="shared" si="39"/>
        <v>1546.5500236740477</v>
      </c>
      <c r="AB142" s="88">
        <f t="shared" si="39"/>
        <v>1977.9958847362291</v>
      </c>
      <c r="AC142" s="88">
        <f t="shared" si="39"/>
        <v>1547.0947957754602</v>
      </c>
      <c r="AD142" s="89">
        <f t="shared" si="39"/>
        <v>917.21323635895862</v>
      </c>
      <c r="AE142" s="82" t="s">
        <v>59</v>
      </c>
      <c r="AF142" s="87">
        <f t="shared" si="40"/>
        <v>127.14665449747426</v>
      </c>
      <c r="AG142" s="87"/>
      <c r="AH142" s="88">
        <f t="shared" si="41"/>
        <v>125.31397554511325</v>
      </c>
      <c r="AI142" s="88">
        <f t="shared" si="41"/>
        <v>160.27320431531794</v>
      </c>
      <c r="AJ142" s="88">
        <f t="shared" si="41"/>
        <v>125.35811738129641</v>
      </c>
      <c r="AK142" s="89">
        <f t="shared" si="41"/>
        <v>74.320025418696389</v>
      </c>
      <c r="AL142" s="59"/>
      <c r="AM142" s="47" t="s">
        <v>60</v>
      </c>
      <c r="AN142" s="47">
        <f>AVERAGE(AN143:AN146)</f>
        <v>1234.1401004529514</v>
      </c>
    </row>
    <row r="143" spans="1:40" ht="15.75" hidden="1" customHeight="1" x14ac:dyDescent="0.2">
      <c r="A143" s="32" t="s">
        <v>27</v>
      </c>
      <c r="B143" s="71">
        <f>'[1]FIN &amp; RE-old'!B143</f>
        <v>2983.8697349321524</v>
      </c>
      <c r="C143" s="71">
        <f>'[1]FIN &amp; RE-old'!C143</f>
        <v>0</v>
      </c>
      <c r="D143" s="71">
        <f>'[1]FIN &amp; RE-old'!D143</f>
        <v>4014.5447828394849</v>
      </c>
      <c r="E143" s="71"/>
      <c r="F143" s="71">
        <f>'[1]FIN &amp; RE-old'!E143</f>
        <v>1312.6708490262608</v>
      </c>
      <c r="G143" s="71"/>
      <c r="H143" s="71">
        <f>'[1]FIN &amp; RE-old'!F143</f>
        <v>1579.1928284390449</v>
      </c>
      <c r="I143" s="71"/>
      <c r="J143" s="71">
        <f>'[1]FIN &amp; RE-old'!G143</f>
        <v>300.31252764728737</v>
      </c>
      <c r="K143" s="72"/>
      <c r="L143" s="32" t="s">
        <v>27</v>
      </c>
      <c r="M143" s="71">
        <f>'[1]FIN &amp; RE-old'!J143</f>
        <v>148.11442673138365</v>
      </c>
      <c r="N143" s="71">
        <f>'[1]FIN &amp; RE-old'!K143</f>
        <v>152.88875354279975</v>
      </c>
      <c r="O143" s="71">
        <f>'[1]FIN &amp; RE-old'!L143</f>
        <v>58.450012953804531</v>
      </c>
      <c r="P143" s="71">
        <f>'[1]FIN &amp; RE-old'!M143</f>
        <v>197.98006203284638</v>
      </c>
      <c r="Q143" s="79">
        <f>'[1]FIN &amp; RE-old'!N143</f>
        <v>49.657034324400385</v>
      </c>
      <c r="R143" s="32" t="s">
        <v>27</v>
      </c>
      <c r="S143" s="71">
        <f>'[1]FIN &amp; RE-old'!P143</f>
        <v>2131.1100788169051</v>
      </c>
      <c r="T143" s="71">
        <f>'[1]FIN &amp; RE-old'!Q143</f>
        <v>0</v>
      </c>
      <c r="U143" s="71">
        <f>'[1]FIN &amp; RE-old'!R143</f>
        <v>2179.8346269269932</v>
      </c>
      <c r="V143" s="71">
        <f>'[1]FIN &amp; RE-old'!S143</f>
        <v>1024.6815097140636</v>
      </c>
      <c r="W143" s="71">
        <f>'[1]FIN &amp; RE-old'!T143</f>
        <v>2744.8793615378336</v>
      </c>
      <c r="X143" s="79">
        <f>'[1]FIN &amp; RE-old'!U143</f>
        <v>436.11014613381644</v>
      </c>
      <c r="Y143" s="32" t="s">
        <v>27</v>
      </c>
      <c r="Z143" s="73">
        <f>'[1]FIN &amp; RE-old'!W143</f>
        <v>1438.8268083309868</v>
      </c>
      <c r="AA143" s="74">
        <f>'[1]FIN &amp; RE-old'!X143</f>
        <v>1425.7651896656803</v>
      </c>
      <c r="AB143" s="74">
        <f>'[1]FIN &amp; RE-old'!Y143</f>
        <v>1753.090303887378</v>
      </c>
      <c r="AC143" s="74">
        <f>'[1]FIN &amp; RE-old'!Z143</f>
        <v>1386.4423181574909</v>
      </c>
      <c r="AD143" s="75">
        <f>'[1]FIN &amp; RE-old'!AA143</f>
        <v>878.24444626472871</v>
      </c>
      <c r="AE143" s="32" t="s">
        <v>27</v>
      </c>
      <c r="AF143" s="73">
        <f>'[1]FIN &amp; RE-old'!AC143</f>
        <v>118.06925217464361</v>
      </c>
      <c r="AG143" s="90"/>
      <c r="AH143" s="74">
        <f>'[1]FIN &amp; RE-old'!AE143</f>
        <v>116.99742369669637</v>
      </c>
      <c r="AI143" s="74">
        <f>'[1]FIN &amp; RE-old'!AF143</f>
        <v>143.85752334897177</v>
      </c>
      <c r="AJ143" s="74">
        <f>'[1]FIN &amp; RE-old'!AG143</f>
        <v>113.77061279391849</v>
      </c>
      <c r="AK143" s="75">
        <f>'[1]FIN &amp; RE-old'!AH143</f>
        <v>72.068204732224359</v>
      </c>
      <c r="AL143" s="57"/>
      <c r="AM143" s="3" t="s">
        <v>27</v>
      </c>
      <c r="AN143" s="5">
        <f>Z143/AF143*100</f>
        <v>1218.6295600506796</v>
      </c>
    </row>
    <row r="144" spans="1:40" ht="15.75" hidden="1" customHeight="1" x14ac:dyDescent="0.2">
      <c r="A144" s="32" t="s">
        <v>29</v>
      </c>
      <c r="B144" s="71">
        <f>'[1]FIN &amp; RE-old'!B144</f>
        <v>2976.3932013101085</v>
      </c>
      <c r="C144" s="71">
        <f>'[1]FIN &amp; RE-old'!C144</f>
        <v>0</v>
      </c>
      <c r="D144" s="71">
        <f>'[1]FIN &amp; RE-old'!D144</f>
        <v>3959.5455193145835</v>
      </c>
      <c r="E144" s="71"/>
      <c r="F144" s="71">
        <f>'[1]FIN &amp; RE-old'!E144</f>
        <v>1368.3280930249744</v>
      </c>
      <c r="G144" s="71"/>
      <c r="H144" s="71">
        <f>'[1]FIN &amp; RE-old'!F144</f>
        <v>1642.8342994251384</v>
      </c>
      <c r="I144" s="71"/>
      <c r="J144" s="71">
        <f>'[1]FIN &amp; RE-old'!G144</f>
        <v>373.01819059069567</v>
      </c>
      <c r="K144" s="72"/>
      <c r="L144" s="32" t="s">
        <v>29</v>
      </c>
      <c r="M144" s="71">
        <f>'[1]FIN &amp; RE-old'!J144</f>
        <v>147.26916417664398</v>
      </c>
      <c r="N144" s="71">
        <f>'[1]FIN &amp; RE-old'!K144</f>
        <v>151.35986600737178</v>
      </c>
      <c r="O144" s="71">
        <f>'[1]FIN &amp; RE-old'!L144</f>
        <v>58.800713031527366</v>
      </c>
      <c r="P144" s="71">
        <f>'[1]FIN &amp; RE-old'!M144</f>
        <v>198.49481019413176</v>
      </c>
      <c r="Q144" s="79">
        <f>'[1]FIN &amp; RE-old'!N144</f>
        <v>49.22005242234566</v>
      </c>
      <c r="R144" s="32" t="s">
        <v>29</v>
      </c>
      <c r="S144" s="71">
        <f>'[1]FIN &amp; RE-old'!P144</f>
        <v>2259.2742628719379</v>
      </c>
      <c r="T144" s="71">
        <f>'[1]FIN &amp; RE-old'!Q144</f>
        <v>0</v>
      </c>
      <c r="U144" s="71">
        <f>'[1]FIN &amp; RE-old'!R144</f>
        <v>2243.7037814959544</v>
      </c>
      <c r="V144" s="71">
        <f>'[1]FIN &amp; RE-old'!S144</f>
        <v>1086.4698047498216</v>
      </c>
      <c r="W144" s="71">
        <f>'[1]FIN &amp; RE-old'!T144</f>
        <v>3197.7844561915763</v>
      </c>
      <c r="X144" s="79">
        <f>'[1]FIN &amp; RE-old'!U144</f>
        <v>474.44422797897892</v>
      </c>
      <c r="Y144" s="32" t="s">
        <v>29</v>
      </c>
      <c r="Z144" s="73">
        <f>'[1]FIN &amp; RE-old'!W144</f>
        <v>1534.1122328650017</v>
      </c>
      <c r="AA144" s="74">
        <f>'[1]FIN &amp; RE-old'!X144</f>
        <v>1482.363747194833</v>
      </c>
      <c r="AB144" s="74">
        <f>'[1]FIN &amp; RE-old'!Y144</f>
        <v>1847.7153570693702</v>
      </c>
      <c r="AC144" s="74">
        <f>'[1]FIN &amp; RE-old'!Z144</f>
        <v>1611.0166573443817</v>
      </c>
      <c r="AD144" s="75">
        <f>'[1]FIN &amp; RE-old'!AA144</f>
        <v>963.92467018906223</v>
      </c>
      <c r="AE144" s="32" t="s">
        <v>29</v>
      </c>
      <c r="AF144" s="73">
        <f>'[1]FIN &amp; RE-old'!AC144</f>
        <v>125.16182100697945</v>
      </c>
      <c r="AG144" s="73"/>
      <c r="AH144" s="74">
        <f>'[1]FIN &amp; RE-old'!AE144</f>
        <v>120.93987781268262</v>
      </c>
      <c r="AI144" s="74">
        <f>'[1]FIN &amp; RE-old'!AF144</f>
        <v>150.74739242608874</v>
      </c>
      <c r="AJ144" s="74">
        <f>'[1]FIN &amp; RE-old'!AG144</f>
        <v>131.43613236773109</v>
      </c>
      <c r="AK144" s="75">
        <f>'[1]FIN &amp; RE-old'!AH144</f>
        <v>78.642595013471691</v>
      </c>
      <c r="AL144" s="57"/>
      <c r="AM144" s="3" t="s">
        <v>29</v>
      </c>
      <c r="AN144" s="5">
        <f>Z144/AF144*100</f>
        <v>1225.7030303030301</v>
      </c>
    </row>
    <row r="145" spans="1:40" ht="15.75" hidden="1" customHeight="1" x14ac:dyDescent="0.2">
      <c r="A145" s="32" t="s">
        <v>31</v>
      </c>
      <c r="B145" s="71">
        <f>'[1]FIN &amp; RE-old'!B145</f>
        <v>2786.092143048365</v>
      </c>
      <c r="C145" s="71">
        <f>'[1]FIN &amp; RE-old'!C145</f>
        <v>0</v>
      </c>
      <c r="D145" s="71">
        <f>'[1]FIN &amp; RE-old'!D145</f>
        <v>3652.6807415677035</v>
      </c>
      <c r="E145" s="71"/>
      <c r="F145" s="71">
        <f>'[1]FIN &amp; RE-old'!E145</f>
        <v>1327.278250234225</v>
      </c>
      <c r="G145" s="71"/>
      <c r="H145" s="71">
        <f>'[1]FIN &amp; RE-old'!F145</f>
        <v>1629.5273415997947</v>
      </c>
      <c r="I145" s="71"/>
      <c r="J145" s="71">
        <f>'[1]FIN &amp; RE-old'!G145</f>
        <v>333.55286602620004</v>
      </c>
      <c r="K145" s="72"/>
      <c r="L145" s="32" t="s">
        <v>31</v>
      </c>
      <c r="M145" s="71">
        <f>'[1]FIN &amp; RE-old'!J145</f>
        <v>141.46559356137084</v>
      </c>
      <c r="N145" s="71">
        <f>'[1]FIN &amp; RE-old'!K145</f>
        <v>142.56585779234348</v>
      </c>
      <c r="O145" s="71">
        <f>'[1]FIN &amp; RE-old'!L145</f>
        <v>59.053556097562918</v>
      </c>
      <c r="P145" s="71">
        <f>'[1]FIN &amp; RE-old'!M145</f>
        <v>198.03827213068524</v>
      </c>
      <c r="Q145" s="79">
        <f>'[1]FIN &amp; RE-old'!N145</f>
        <v>50.357035633301841</v>
      </c>
      <c r="R145" s="32" t="s">
        <v>31</v>
      </c>
      <c r="S145" s="71">
        <f>'[1]FIN &amp; RE-old'!P145</f>
        <v>2132.8633385089938</v>
      </c>
      <c r="T145" s="71">
        <f>'[1]FIN &amp; RE-old'!Q145</f>
        <v>0</v>
      </c>
      <c r="U145" s="71">
        <f>'[1]FIN &amp; RE-old'!R145</f>
        <v>2127.4799256144643</v>
      </c>
      <c r="V145" s="71">
        <f>'[1]FIN &amp; RE-old'!S145</f>
        <v>1081.4720436479724</v>
      </c>
      <c r="W145" s="71">
        <f>'[1]FIN &amp; RE-old'!T145</f>
        <v>2937.4848014575823</v>
      </c>
      <c r="X145" s="79">
        <f>'[1]FIN &amp; RE-old'!U145</f>
        <v>407.8322583707303</v>
      </c>
      <c r="Y145" s="32" t="s">
        <v>31</v>
      </c>
      <c r="Z145" s="73">
        <f>'[1]FIN &amp; RE-old'!W145</f>
        <v>1507.6905166935248</v>
      </c>
      <c r="AA145" s="74">
        <f>'[1]FIN &amp; RE-old'!X145</f>
        <v>1492.2786974096409</v>
      </c>
      <c r="AB145" s="74">
        <f>'[1]FIN &amp; RE-old'!Y145</f>
        <v>1831.3410996981495</v>
      </c>
      <c r="AC145" s="74">
        <f>'[1]FIN &amp; RE-old'!Z145</f>
        <v>1483.2914718217392</v>
      </c>
      <c r="AD145" s="75">
        <f>'[1]FIN &amp; RE-old'!AA145</f>
        <v>809.8813864671273</v>
      </c>
      <c r="AE145" s="32" t="s">
        <v>31</v>
      </c>
      <c r="AF145" s="73">
        <f>'[1]FIN &amp; RE-old'!AC145</f>
        <v>121.25713426049585</v>
      </c>
      <c r="AG145" s="73"/>
      <c r="AH145" s="74">
        <f>'[1]FIN &amp; RE-old'!AE145</f>
        <v>120.01762720025194</v>
      </c>
      <c r="AI145" s="74">
        <f>'[1]FIN &amp; RE-old'!AF145</f>
        <v>147.28697378150483</v>
      </c>
      <c r="AJ145" s="74">
        <f>'[1]FIN &amp; RE-old'!AG145</f>
        <v>119.29482287955389</v>
      </c>
      <c r="AK145" s="75">
        <f>'[1]FIN &amp; RE-old'!AH145</f>
        <v>65.135314526809708</v>
      </c>
      <c r="AL145" s="57"/>
      <c r="AM145" s="3" t="s">
        <v>31</v>
      </c>
      <c r="AN145" s="5">
        <f>Z145/AF145*100</f>
        <v>1243.3829365079368</v>
      </c>
    </row>
    <row r="146" spans="1:40" ht="16.5" hidden="1" customHeight="1" thickBot="1" x14ac:dyDescent="0.25">
      <c r="A146" s="32" t="s">
        <v>33</v>
      </c>
      <c r="B146" s="71">
        <f>'[1]FIN &amp; RE-old'!B146</f>
        <v>2975.0376240021847</v>
      </c>
      <c r="C146" s="71">
        <f>'[1]FIN &amp; RE-old'!C146</f>
        <v>0</v>
      </c>
      <c r="D146" s="71">
        <f>'[1]FIN &amp; RE-old'!D146</f>
        <v>3891.2007939920745</v>
      </c>
      <c r="E146" s="71"/>
      <c r="F146" s="71">
        <f>'[1]FIN &amp; RE-old'!E146</f>
        <v>1512.964477441993</v>
      </c>
      <c r="G146" s="71"/>
      <c r="H146" s="71">
        <f>'[1]FIN &amp; RE-old'!F146</f>
        <v>1715.729337970424</v>
      </c>
      <c r="I146" s="71"/>
      <c r="J146" s="71">
        <f>'[1]FIN &amp; RE-old'!G146</f>
        <v>460.26959982955339</v>
      </c>
      <c r="K146" s="72"/>
      <c r="L146" s="32" t="s">
        <v>33</v>
      </c>
      <c r="M146" s="71">
        <f>'[1]FIN &amp; RE-old'!J146</f>
        <v>135.27081750919973</v>
      </c>
      <c r="N146" s="71">
        <f>'[1]FIN &amp; RE-old'!K146</f>
        <v>131.97321455837235</v>
      </c>
      <c r="O146" s="71">
        <f>'[1]FIN &amp; RE-old'!L146</f>
        <v>54.665876879513995</v>
      </c>
      <c r="P146" s="71">
        <f>'[1]FIN &amp; RE-old'!M146</f>
        <v>204.89039634640696</v>
      </c>
      <c r="Q146" s="79">
        <f>'[1]FIN &amp; RE-old'!N146</f>
        <v>50.080071937318685</v>
      </c>
      <c r="R146" s="32" t="s">
        <v>33</v>
      </c>
      <c r="S146" s="71">
        <f>'[1]FIN &amp; RE-old'!P146</f>
        <v>2454.2754516247578</v>
      </c>
      <c r="T146" s="71">
        <f>'[1]FIN &amp; RE-old'!Q146</f>
        <v>0</v>
      </c>
      <c r="U146" s="71">
        <f>'[1]FIN &amp; RE-old'!R146</f>
        <v>2400.2228520782387</v>
      </c>
      <c r="V146" s="71">
        <f>'[1]FIN &amp; RE-old'!S146</f>
        <v>1375.9568811333154</v>
      </c>
      <c r="W146" s="71">
        <f>'[1]FIN &amp; RE-old'!T146</f>
        <v>3487.3819562904418</v>
      </c>
      <c r="X146" s="79">
        <f>'[1]FIN &amp; RE-old'!U146</f>
        <v>509.74953973757584</v>
      </c>
      <c r="Y146" s="32" t="s">
        <v>33</v>
      </c>
      <c r="Z146" s="73">
        <f>'[1]FIN &amp; RE-old'!W146</f>
        <v>1814.3421447555334</v>
      </c>
      <c r="AA146" s="74">
        <f>'[1]FIN &amp; RE-old'!X146</f>
        <v>1818.7197001377954</v>
      </c>
      <c r="AB146" s="74">
        <f>'[1]FIN &amp; RE-old'!Y146</f>
        <v>2517.0306591184572</v>
      </c>
      <c r="AC146" s="74">
        <f>'[1]FIN &amp; RE-old'!Z146</f>
        <v>1702.0719460146615</v>
      </c>
      <c r="AD146" s="75">
        <f>'[1]FIN &amp; RE-old'!AA146</f>
        <v>1017.8690245804549</v>
      </c>
      <c r="AE146" s="32" t="s">
        <v>33</v>
      </c>
      <c r="AF146" s="73">
        <f>'[1]FIN &amp; RE-old'!AC146</f>
        <v>145.28162633713356</v>
      </c>
      <c r="AG146" s="90"/>
      <c r="AH146" s="74">
        <f>'[1]FIN &amp; RE-old'!AE146</f>
        <v>145.63215469098029</v>
      </c>
      <c r="AI146" s="74">
        <f>'[1]FIN &amp; RE-old'!AF146</f>
        <v>201.54870389478202</v>
      </c>
      <c r="AJ146" s="74">
        <f>'[1]FIN &amp; RE-old'!AG146</f>
        <v>136.2917028492102</v>
      </c>
      <c r="AK146" s="75">
        <f>'[1]FIN &amp; RE-old'!AH146</f>
        <v>81.504840592878082</v>
      </c>
      <c r="AL146" s="57"/>
      <c r="AM146" s="3" t="s">
        <v>33</v>
      </c>
      <c r="AN146" s="5">
        <f>Z146/AF146*100</f>
        <v>1248.8448749501592</v>
      </c>
    </row>
    <row r="147" spans="1:40" s="47" customFormat="1" ht="17.25" hidden="1" thickTop="1" thickBot="1" x14ac:dyDescent="0.3">
      <c r="A147" s="82" t="s">
        <v>61</v>
      </c>
      <c r="B147" s="83">
        <f>AVERAGE(B148:B151)</f>
        <v>2990.2111365309761</v>
      </c>
      <c r="C147" s="83"/>
      <c r="D147" s="84">
        <f>AVERAGE(D148:D151)</f>
        <v>3767.6621670454106</v>
      </c>
      <c r="E147" s="84"/>
      <c r="F147" s="84">
        <f>AVERAGE(F148:F151)</f>
        <v>1558.8652337578426</v>
      </c>
      <c r="G147" s="84"/>
      <c r="H147" s="84">
        <f>AVERAGE(H148:H151)</f>
        <v>2008.5280268761494</v>
      </c>
      <c r="I147" s="84"/>
      <c r="J147" s="84">
        <f>AVERAGE(J148:J151)</f>
        <v>438.72640135348399</v>
      </c>
      <c r="K147" s="85"/>
      <c r="L147" s="82">
        <v>2002</v>
      </c>
      <c r="M147" s="83">
        <f>AVERAGE(M148:M151)</f>
        <v>137.02939542615675</v>
      </c>
      <c r="N147" s="83">
        <f>AVERAGE(N148:N151)</f>
        <v>133.80174763609543</v>
      </c>
      <c r="O147" s="83">
        <f>AVERAGE(O148:O151)</f>
        <v>58.177772081687564</v>
      </c>
      <c r="P147" s="83">
        <f>AVERAGE(P148:P151)</f>
        <v>205.14040617507848</v>
      </c>
      <c r="Q147" s="86">
        <f>AVERAGE(Q148:Q151)</f>
        <v>47.561811884454585</v>
      </c>
      <c r="R147" s="82" t="s">
        <v>61</v>
      </c>
      <c r="S147" s="83">
        <f>AVERAGE(S148:S151)</f>
        <v>2319.3883201049257</v>
      </c>
      <c r="T147" s="83"/>
      <c r="U147" s="83">
        <f>AVERAGE(U148:U151)</f>
        <v>2312.7847763888039</v>
      </c>
      <c r="V147" s="83">
        <f>AVERAGE(V148:V151)</f>
        <v>1244.9259421342699</v>
      </c>
      <c r="W147" s="83">
        <f>AVERAGE(W148:W151)</f>
        <v>3146.3861825083391</v>
      </c>
      <c r="X147" s="86">
        <f>AVERAGE(X148:X151)</f>
        <v>447.69785873761629</v>
      </c>
      <c r="Y147" s="82" t="s">
        <v>61</v>
      </c>
      <c r="Z147" s="87">
        <f>AVERAGE(Z148:Z151)</f>
        <v>1692.1559065157096</v>
      </c>
      <c r="AA147" s="88">
        <f>AVERAGE(AA148:AA151)</f>
        <v>1728.0655195634206</v>
      </c>
      <c r="AB147" s="88">
        <f>AVERAGE(AB148:AB151)</f>
        <v>2142.7992009202444</v>
      </c>
      <c r="AC147" s="88">
        <f>AVERAGE(AC148:AC151)</f>
        <v>1533.6619915900246</v>
      </c>
      <c r="AD147" s="89">
        <f>AVERAGE(AD148:AD151)</f>
        <v>941.18209999365968</v>
      </c>
      <c r="AE147" s="82" t="s">
        <v>61</v>
      </c>
      <c r="AF147" s="87">
        <f>AVERAGE(AF148:AF151)</f>
        <v>133.17679628757782</v>
      </c>
      <c r="AG147" s="87"/>
      <c r="AH147" s="88">
        <f>AVERAGE(AH148:AH151)</f>
        <v>135.99464778054929</v>
      </c>
      <c r="AI147" s="88">
        <f>AVERAGE(AI148:AI151)</f>
        <v>168.71118603440505</v>
      </c>
      <c r="AJ147" s="88">
        <f>AVERAGE(AJ148:AJ151)</f>
        <v>120.7117948242051</v>
      </c>
      <c r="AK147" s="89">
        <f>AVERAGE(AK148:AK151)</f>
        <v>74.088780258283705</v>
      </c>
      <c r="AL147" s="10"/>
      <c r="AM147" s="47" t="s">
        <v>61</v>
      </c>
      <c r="AN147" s="47">
        <f>AVERAGE(AN148:AN151)</f>
        <v>1270.4742012439146</v>
      </c>
    </row>
    <row r="148" spans="1:40" s="93" customFormat="1" ht="14.25" hidden="1" thickTop="1" thickBot="1" x14ac:dyDescent="0.25">
      <c r="A148" s="32" t="s">
        <v>27</v>
      </c>
      <c r="B148" s="74">
        <f>'[1]FIN &amp; RE-old'!B148</f>
        <v>2917.7156109402217</v>
      </c>
      <c r="C148" s="74">
        <f>'[1]FIN &amp; RE-old'!C148</f>
        <v>0</v>
      </c>
      <c r="D148" s="74">
        <f>'[1]FIN &amp; RE-old'!D148</f>
        <v>3746.8372445349682</v>
      </c>
      <c r="E148" s="74"/>
      <c r="F148" s="74">
        <f>'[1]FIN &amp; RE-old'!E148</f>
        <v>1440.7960718680101</v>
      </c>
      <c r="G148" s="74"/>
      <c r="H148" s="74">
        <f>'[1]FIN &amp; RE-old'!F148</f>
        <v>1848.1836428617403</v>
      </c>
      <c r="I148" s="74"/>
      <c r="J148" s="71">
        <f>'[1]FIN &amp; RE-old'!G148</f>
        <v>433.06766647962684</v>
      </c>
      <c r="K148" s="72"/>
      <c r="L148" s="32" t="s">
        <v>27</v>
      </c>
      <c r="M148" s="74">
        <f>'[1]FIN &amp; RE-old'!J148</f>
        <v>134.74988800126658</v>
      </c>
      <c r="N148" s="74">
        <f>'[1]FIN &amp; RE-old'!K148</f>
        <v>131.89403062963731</v>
      </c>
      <c r="O148" s="74">
        <f>'[1]FIN &amp; RE-old'!L148</f>
        <v>54.682276642577854</v>
      </c>
      <c r="P148" s="74">
        <f>'[1]FIN &amp; RE-old'!M148</f>
        <v>202.53415678842325</v>
      </c>
      <c r="Q148" s="79">
        <f>'[1]FIN &amp; RE-old'!N148</f>
        <v>49.924823714312986</v>
      </c>
      <c r="R148" s="32" t="s">
        <v>27</v>
      </c>
      <c r="S148" s="74">
        <f>'[1]FIN &amp; RE-old'!P148</f>
        <v>2228.3772259075613</v>
      </c>
      <c r="T148" s="74">
        <f>'[1]FIN &amp; RE-old'!Q148</f>
        <v>0</v>
      </c>
      <c r="U148" s="74">
        <f>'[1]FIN &amp; RE-old'!R148</f>
        <v>2228.6069181546445</v>
      </c>
      <c r="V148" s="74">
        <f>'[1]FIN &amp; RE-old'!S148</f>
        <v>1228.1791120995972</v>
      </c>
      <c r="W148" s="74">
        <f>'[1]FIN &amp; RE-old'!T148</f>
        <v>2970.9006885638273</v>
      </c>
      <c r="X148" s="79">
        <f>'[1]FIN &amp; RE-old'!U148</f>
        <v>472.33392352083774</v>
      </c>
      <c r="Y148" s="32" t="s">
        <v>27</v>
      </c>
      <c r="Z148" s="73">
        <f>'[1]FIN &amp; RE-old'!W148</f>
        <v>1653.7136015182555</v>
      </c>
      <c r="AA148" s="74">
        <f>'[1]FIN &amp; RE-old'!X148</f>
        <v>1689.6950586131109</v>
      </c>
      <c r="AB148" s="74">
        <f>'[1]FIN &amp; RE-old'!Y148</f>
        <v>2246.0277580017341</v>
      </c>
      <c r="AC148" s="74">
        <f>'[1]FIN &amp; RE-old'!Z148</f>
        <v>1466.8640271217907</v>
      </c>
      <c r="AD148" s="75">
        <f>'[1]FIN &amp; RE-old'!AA148</f>
        <v>946.09031816255356</v>
      </c>
      <c r="AE148" s="32" t="s">
        <v>27</v>
      </c>
      <c r="AF148" s="73">
        <f>'[1]FIN &amp; RE-old'!AC148</f>
        <v>131.17473351310846</v>
      </c>
      <c r="AG148" s="90"/>
      <c r="AH148" s="74">
        <f>'[1]FIN &amp; RE-old'!AE148</f>
        <v>134.02882991861529</v>
      </c>
      <c r="AI148" s="74">
        <f>'[1]FIN &amp; RE-old'!AF148</f>
        <v>178.15786986841783</v>
      </c>
      <c r="AJ148" s="74">
        <f>'[1]FIN &amp; RE-old'!AG148</f>
        <v>116.35358001591784</v>
      </c>
      <c r="AK148" s="75">
        <f>'[1]FIN &amp; RE-old'!AH148</f>
        <v>75.045125861193441</v>
      </c>
      <c r="AL148" s="91"/>
      <c r="AM148" s="92" t="s">
        <v>27</v>
      </c>
      <c r="AN148" s="93">
        <f>Z148/AF148*100</f>
        <v>1260.6952247804625</v>
      </c>
    </row>
    <row r="149" spans="1:40" s="93" customFormat="1" ht="14.25" hidden="1" thickTop="1" thickBot="1" x14ac:dyDescent="0.25">
      <c r="A149" s="32" t="s">
        <v>29</v>
      </c>
      <c r="B149" s="74">
        <f>'[1]FIN &amp; RE-old'!B149</f>
        <v>3006.5402968986459</v>
      </c>
      <c r="C149" s="74">
        <f>'[1]FIN &amp; RE-old'!C149</f>
        <v>0</v>
      </c>
      <c r="D149" s="74">
        <f>'[1]FIN &amp; RE-old'!D149</f>
        <v>3816.153733558865</v>
      </c>
      <c r="E149" s="74"/>
      <c r="F149" s="74">
        <f>'[1]FIN &amp; RE-old'!E149</f>
        <v>1590.2066245207227</v>
      </c>
      <c r="G149" s="74"/>
      <c r="H149" s="74">
        <f>'[1]FIN &amp; RE-old'!F149</f>
        <v>1950.3881983119943</v>
      </c>
      <c r="I149" s="74"/>
      <c r="J149" s="71">
        <f>'[1]FIN &amp; RE-old'!G149</f>
        <v>443.37467694184187</v>
      </c>
      <c r="K149" s="72"/>
      <c r="L149" s="32" t="s">
        <v>29</v>
      </c>
      <c r="M149" s="74">
        <f>'[1]FIN &amp; RE-old'!J149</f>
        <v>136.16994065447858</v>
      </c>
      <c r="N149" s="74">
        <f>'[1]FIN &amp; RE-old'!K149</f>
        <v>133.2789179512485</v>
      </c>
      <c r="O149" s="74">
        <f>'[1]FIN &amp; RE-old'!L149</f>
        <v>57.760888817554978</v>
      </c>
      <c r="P149" s="74">
        <f>'[1]FIN &amp; RE-old'!M149</f>
        <v>202.85821143928479</v>
      </c>
      <c r="Q149" s="94">
        <f>'[1]FIN &amp; RE-old'!N149</f>
        <v>48.701665533312323</v>
      </c>
      <c r="R149" s="32" t="s">
        <v>29</v>
      </c>
      <c r="S149" s="74">
        <f>'[1]FIN &amp; RE-old'!P149</f>
        <v>2265.8916455944759</v>
      </c>
      <c r="T149" s="74">
        <f>'[1]FIN &amp; RE-old'!Q149</f>
        <v>0</v>
      </c>
      <c r="U149" s="74">
        <f>'[1]FIN &amp; RE-old'!R149</f>
        <v>2201.6407744449734</v>
      </c>
      <c r="V149" s="74">
        <f>'[1]FIN &amp; RE-old'!S149</f>
        <v>1290.4477930830467</v>
      </c>
      <c r="W149" s="74">
        <f>'[1]FIN &amp; RE-old'!T149</f>
        <v>3266.2082170070712</v>
      </c>
      <c r="X149" s="94">
        <f>'[1]FIN &amp; RE-old'!U149</f>
        <v>473.93985886080867</v>
      </c>
      <c r="Y149" s="32" t="s">
        <v>29</v>
      </c>
      <c r="Z149" s="95">
        <f>'[1]FIN &amp; RE-old'!W149</f>
        <v>1664.0175024706905</v>
      </c>
      <c r="AA149" s="74">
        <f>'[1]FIN &amp; RE-old'!X149</f>
        <v>1651.9047485441786</v>
      </c>
      <c r="AB149" s="74">
        <f>'[1]FIN &amp; RE-old'!Y149</f>
        <v>2234.1203875153101</v>
      </c>
      <c r="AC149" s="74">
        <f>'[1]FIN &amp; RE-old'!Z149</f>
        <v>1610.0941607604796</v>
      </c>
      <c r="AD149" s="96">
        <f>'[1]FIN &amp; RE-old'!AA149</f>
        <v>973.14918015818182</v>
      </c>
      <c r="AE149" s="32" t="s">
        <v>29</v>
      </c>
      <c r="AF149" s="73">
        <f>'[1]FIN &amp; RE-old'!AC149</f>
        <v>131.49728248562442</v>
      </c>
      <c r="AG149" s="90"/>
      <c r="AH149" s="74">
        <f>'[1]FIN &amp; RE-old'!AE149</f>
        <v>130.54008448597091</v>
      </c>
      <c r="AI149" s="74">
        <f>'[1]FIN &amp; RE-old'!AF149</f>
        <v>176.54908032385194</v>
      </c>
      <c r="AJ149" s="74">
        <f>'[1]FIN &amp; RE-old'!AG149</f>
        <v>127.23604551731833</v>
      </c>
      <c r="AK149" s="75">
        <f>'[1]FIN &amp; RE-old'!AH149</f>
        <v>76.902119391119925</v>
      </c>
      <c r="AL149" s="91"/>
      <c r="AM149" s="92" t="s">
        <v>29</v>
      </c>
      <c r="AN149" s="93">
        <f>Z149/AF149*100</f>
        <v>1265.4387003416628</v>
      </c>
    </row>
    <row r="150" spans="1:40" s="93" customFormat="1" ht="14.25" hidden="1" thickTop="1" thickBot="1" x14ac:dyDescent="0.25">
      <c r="A150" s="32" t="s">
        <v>31</v>
      </c>
      <c r="B150" s="74">
        <f>'[1]FIN &amp; RE-old'!B150</f>
        <v>2961.7255423495512</v>
      </c>
      <c r="C150" s="74">
        <f>'[1]FIN &amp; RE-old'!C150</f>
        <v>0</v>
      </c>
      <c r="D150" s="74">
        <f>'[1]FIN &amp; RE-old'!D150</f>
        <v>3700.9058908053876</v>
      </c>
      <c r="E150" s="74"/>
      <c r="F150" s="74">
        <f>'[1]FIN &amp; RE-old'!E150</f>
        <v>1549.020272945636</v>
      </c>
      <c r="G150" s="74"/>
      <c r="H150" s="74">
        <f>'[1]FIN &amp; RE-old'!F150</f>
        <v>2052.0034234440495</v>
      </c>
      <c r="I150" s="74"/>
      <c r="J150" s="71">
        <f>'[1]FIN &amp; RE-old'!G150</f>
        <v>439.51731725244781</v>
      </c>
      <c r="K150" s="72"/>
      <c r="L150" s="32" t="s">
        <v>31</v>
      </c>
      <c r="M150" s="74">
        <f>'[1]FIN &amp; RE-old'!J150</f>
        <v>138.33790467269591</v>
      </c>
      <c r="N150" s="74">
        <f>'[1]FIN &amp; RE-old'!K150</f>
        <v>135.10483912718061</v>
      </c>
      <c r="O150" s="74">
        <f>'[1]FIN &amp; RE-old'!L150</f>
        <v>58.621526060936546</v>
      </c>
      <c r="P150" s="74">
        <f>'[1]FIN &amp; RE-old'!M150</f>
        <v>207.0979480583658</v>
      </c>
      <c r="Q150" s="94">
        <f>'[1]FIN &amp; RE-old'!N150</f>
        <v>46.602623748826559</v>
      </c>
      <c r="R150" s="32" t="s">
        <v>31</v>
      </c>
      <c r="S150" s="74">
        <f>'[1]FIN &amp; RE-old'!P150</f>
        <v>2284.6013555395775</v>
      </c>
      <c r="T150" s="74">
        <f>'[1]FIN &amp; RE-old'!Q150</f>
        <v>0</v>
      </c>
      <c r="U150" s="74">
        <f>'[1]FIN &amp; RE-old'!R150</f>
        <v>2327.1342985883366</v>
      </c>
      <c r="V150" s="74">
        <f>'[1]FIN &amp; RE-old'!S150</f>
        <v>1180.3725963330628</v>
      </c>
      <c r="W150" s="74">
        <f>'[1]FIN &amp; RE-old'!T150</f>
        <v>2923.2563542213288</v>
      </c>
      <c r="X150" s="94">
        <f>'[1]FIN &amp; RE-old'!U150</f>
        <v>403.32281989054809</v>
      </c>
      <c r="Y150" s="32" t="s">
        <v>31</v>
      </c>
      <c r="Z150" s="95">
        <f>'[1]FIN &amp; RE-old'!W150</f>
        <v>1651.4644781883089</v>
      </c>
      <c r="AA150" s="74">
        <f>'[1]FIN &amp; RE-old'!X150</f>
        <v>1722.4655412954487</v>
      </c>
      <c r="AB150" s="74">
        <f>'[1]FIN &amp; RE-old'!Y150</f>
        <v>2013.5480524783272</v>
      </c>
      <c r="AC150" s="74">
        <f>'[1]FIN &amp; RE-old'!Z150</f>
        <v>1411.5332293864524</v>
      </c>
      <c r="AD150" s="97">
        <f>'[1]FIN &amp; RE-old'!AA150</f>
        <v>865.45088547874661</v>
      </c>
      <c r="AE150" s="32" t="s">
        <v>31</v>
      </c>
      <c r="AF150" s="73">
        <f>'[1]FIN &amp; RE-old'!AC150</f>
        <v>129.38115163030832</v>
      </c>
      <c r="AG150" s="90"/>
      <c r="AH150" s="74">
        <f>'[1]FIN &amp; RE-old'!AE150</f>
        <v>134.94360812459237</v>
      </c>
      <c r="AI150" s="74">
        <f>'[1]FIN &amp; RE-old'!AF150</f>
        <v>157.74796814182832</v>
      </c>
      <c r="AJ150" s="74">
        <f>'[1]FIN &amp; RE-old'!AG150</f>
        <v>110.58414951971096</v>
      </c>
      <c r="AK150" s="75">
        <f>'[1]FIN &amp; RE-old'!AH150</f>
        <v>67.802265033000936</v>
      </c>
      <c r="AL150" s="91"/>
      <c r="AM150" s="92" t="s">
        <v>31</v>
      </c>
      <c r="AN150" s="93">
        <f>Z150/AF150*100</f>
        <v>1276.4335897296523</v>
      </c>
    </row>
    <row r="151" spans="1:40" s="93" customFormat="1" ht="14.25" hidden="1" thickTop="1" thickBot="1" x14ac:dyDescent="0.25">
      <c r="A151" s="32" t="s">
        <v>33</v>
      </c>
      <c r="B151" s="74">
        <f>'[1]FIN &amp; RE-old'!B151</f>
        <v>3074.8630959354846</v>
      </c>
      <c r="C151" s="74">
        <f>'[1]FIN &amp; RE-old'!C151</f>
        <v>0</v>
      </c>
      <c r="D151" s="74">
        <f>'[1]FIN &amp; RE-old'!D151</f>
        <v>3806.7517992824219</v>
      </c>
      <c r="E151" s="74"/>
      <c r="F151" s="74">
        <f>'[1]FIN &amp; RE-old'!E151</f>
        <v>1655.4379656970013</v>
      </c>
      <c r="G151" s="74"/>
      <c r="H151" s="74">
        <f>'[1]FIN &amp; RE-old'!F151</f>
        <v>2183.5368428868128</v>
      </c>
      <c r="I151" s="74"/>
      <c r="J151" s="71">
        <f>'[1]FIN &amp; RE-old'!G151</f>
        <v>438.94594474001963</v>
      </c>
      <c r="K151" s="72"/>
      <c r="L151" s="32" t="s">
        <v>33</v>
      </c>
      <c r="M151" s="74">
        <f>'[1]FIN &amp; RE-old'!J151</f>
        <v>138.85984837618591</v>
      </c>
      <c r="N151" s="74">
        <f>'[1]FIN &amp; RE-old'!K151</f>
        <v>134.92920283631528</v>
      </c>
      <c r="O151" s="74">
        <f>'[1]FIN &amp; RE-old'!L151</f>
        <v>61.64639680568088</v>
      </c>
      <c r="P151" s="74">
        <f>'[1]FIN &amp; RE-old'!M151</f>
        <v>208.07130841424012</v>
      </c>
      <c r="Q151" s="94">
        <f>'[1]FIN &amp; RE-old'!N151</f>
        <v>45.018134541366457</v>
      </c>
      <c r="R151" s="32" t="s">
        <v>33</v>
      </c>
      <c r="S151" s="74">
        <f>'[1]FIN &amp; RE-old'!P151</f>
        <v>2498.6830533780885</v>
      </c>
      <c r="T151" s="74">
        <f>'[1]FIN &amp; RE-old'!Q151</f>
        <v>0</v>
      </c>
      <c r="U151" s="74">
        <f>'[1]FIN &amp; RE-old'!R151</f>
        <v>2493.7571143672617</v>
      </c>
      <c r="V151" s="74">
        <f>'[1]FIN &amp; RE-old'!S151</f>
        <v>1280.704267021373</v>
      </c>
      <c r="W151" s="74">
        <f>'[1]FIN &amp; RE-old'!T151</f>
        <v>3425.1794702411303</v>
      </c>
      <c r="X151" s="94">
        <f>'[1]FIN &amp; RE-old'!U151</f>
        <v>441.19483267827059</v>
      </c>
      <c r="Y151" s="32" t="s">
        <v>33</v>
      </c>
      <c r="Z151" s="95">
        <f>'[1]FIN &amp; RE-old'!W151</f>
        <v>1799.4280438855828</v>
      </c>
      <c r="AA151" s="74">
        <f>'[1]FIN &amp; RE-old'!X151</f>
        <v>1848.196729800944</v>
      </c>
      <c r="AB151" s="74">
        <f>'[1]FIN &amp; RE-old'!Y151</f>
        <v>2077.5006056856073</v>
      </c>
      <c r="AC151" s="74">
        <f>'[1]FIN &amp; RE-old'!Z151</f>
        <v>1646.1565490913767</v>
      </c>
      <c r="AD151" s="97">
        <f>'[1]FIN &amp; RE-old'!AA151</f>
        <v>980.03801617515614</v>
      </c>
      <c r="AE151" s="32" t="s">
        <v>33</v>
      </c>
      <c r="AF151" s="73">
        <f>'[1]FIN &amp; RE-old'!AC151</f>
        <v>140.65401752126996</v>
      </c>
      <c r="AG151" s="90"/>
      <c r="AH151" s="74">
        <f>'[1]FIN &amp; RE-old'!AE151</f>
        <v>144.46606859301855</v>
      </c>
      <c r="AI151" s="74">
        <f>'[1]FIN &amp; RE-old'!AF151</f>
        <v>162.38982580352211</v>
      </c>
      <c r="AJ151" s="74">
        <f>'[1]FIN &amp; RE-old'!AG151</f>
        <v>128.67340424387331</v>
      </c>
      <c r="AK151" s="75">
        <f>'[1]FIN &amp; RE-old'!AH151</f>
        <v>76.605610747820521</v>
      </c>
      <c r="AL151" s="91"/>
      <c r="AM151" s="92" t="s">
        <v>33</v>
      </c>
      <c r="AN151" s="93">
        <f>Z151/AF151*100</f>
        <v>1279.3292901238815</v>
      </c>
    </row>
    <row r="152" spans="1:40" s="47" customFormat="1" ht="17.25" hidden="1" thickTop="1" thickBot="1" x14ac:dyDescent="0.3">
      <c r="A152" s="82" t="s">
        <v>62</v>
      </c>
      <c r="B152" s="83">
        <f>AVERAGE(B153:B156)</f>
        <v>3313.7184268841866</v>
      </c>
      <c r="C152" s="83"/>
      <c r="D152" s="84">
        <f>AVERAGE(D153:D156)</f>
        <v>3882.7720884903779</v>
      </c>
      <c r="E152" s="84"/>
      <c r="F152" s="84">
        <f>AVERAGE(F153:F156)</f>
        <v>1925.6316973890089</v>
      </c>
      <c r="G152" s="84"/>
      <c r="H152" s="84">
        <f>AVERAGE(H153:H156)</f>
        <v>2750.4568015787418</v>
      </c>
      <c r="I152" s="84"/>
      <c r="J152" s="84">
        <f>AVERAGE(J153:J156)</f>
        <v>496.16076787412021</v>
      </c>
      <c r="K152" s="85"/>
      <c r="L152" s="82" t="s">
        <v>62</v>
      </c>
      <c r="M152" s="83">
        <f>AVERAGE(M153:M156)</f>
        <v>138.36614637295665</v>
      </c>
      <c r="N152" s="83">
        <f>AVERAGE(N153:N156)</f>
        <v>134.29767415685441</v>
      </c>
      <c r="O152" s="83">
        <f>AVERAGE(O153:O156)</f>
        <v>63.535525044312053</v>
      </c>
      <c r="P152" s="83">
        <f>AVERAGE(P153:P156)</f>
        <v>206.28819444921487</v>
      </c>
      <c r="Q152" s="86">
        <f>AVERAGE(Q153:Q156)</f>
        <v>45.946234543165872</v>
      </c>
      <c r="R152" s="82" t="s">
        <v>62</v>
      </c>
      <c r="S152" s="83">
        <f>AVERAGE(S153:S156)</f>
        <v>2508.9125820367262</v>
      </c>
      <c r="T152" s="83"/>
      <c r="U152" s="83">
        <f>AVERAGE(U153:U156)</f>
        <v>2587.5463854729769</v>
      </c>
      <c r="V152" s="83">
        <f>AVERAGE(V153:V156)</f>
        <v>1262.0742608656299</v>
      </c>
      <c r="W152" s="83">
        <f>AVERAGE(W153:W156)</f>
        <v>3098.9443065913592</v>
      </c>
      <c r="X152" s="86">
        <f>AVERAGE(X153:X156)</f>
        <v>451.03677914272293</v>
      </c>
      <c r="Y152" s="82" t="s">
        <v>62</v>
      </c>
      <c r="Z152" s="87">
        <f>AVERAGE(Z153:Z156)</f>
        <v>1812.809457950942</v>
      </c>
      <c r="AA152" s="88">
        <f>AVERAGE(AA153:AA156)</f>
        <v>1925.9440073847056</v>
      </c>
      <c r="AB152" s="88">
        <f>AVERAGE(AB153:AB156)</f>
        <v>1986.573414682764</v>
      </c>
      <c r="AC152" s="88">
        <f>AVERAGE(AC153:AC156)</f>
        <v>1502.3514888965246</v>
      </c>
      <c r="AD152" s="89">
        <f>AVERAGE(AD153:AD156)</f>
        <v>981.52719535545907</v>
      </c>
      <c r="AE152" s="82" t="s">
        <v>62</v>
      </c>
      <c r="AF152" s="87">
        <f>AVERAGE(AF153:AF156)</f>
        <v>138.51265144699738</v>
      </c>
      <c r="AG152" s="87"/>
      <c r="AH152" s="88">
        <f>AVERAGE(AH153:AH156)</f>
        <v>147.14312934071529</v>
      </c>
      <c r="AI152" s="88">
        <f>AVERAGE(AI153:AI156)</f>
        <v>151.82427476170193</v>
      </c>
      <c r="AJ152" s="88">
        <f>AVERAGE(AJ153:AJ156)</f>
        <v>114.82586199006843</v>
      </c>
      <c r="AK152" s="89">
        <f>AVERAGE(AK153:AK156)</f>
        <v>75.010537768594361</v>
      </c>
      <c r="AL152" s="10"/>
      <c r="AM152" s="10" t="s">
        <v>62</v>
      </c>
      <c r="AN152" s="98">
        <f>AVERAGE(AN153:AN156)</f>
        <v>1308.5882708801335</v>
      </c>
    </row>
    <row r="153" spans="1:40" s="93" customFormat="1" ht="14.25" hidden="1" thickTop="1" thickBot="1" x14ac:dyDescent="0.25">
      <c r="A153" s="32" t="s">
        <v>27</v>
      </c>
      <c r="B153" s="74">
        <f>'[1]FIN &amp; RE-old'!B153</f>
        <v>3162.6994640340458</v>
      </c>
      <c r="C153" s="74">
        <f>'[1]FIN &amp; RE-old'!C153</f>
        <v>0</v>
      </c>
      <c r="D153" s="74">
        <f>'[1]FIN &amp; RE-old'!D153</f>
        <v>3792.2861424451485</v>
      </c>
      <c r="E153" s="74"/>
      <c r="F153" s="74">
        <f>'[1]FIN &amp; RE-old'!E153</f>
        <v>1732.4158311019119</v>
      </c>
      <c r="G153" s="74"/>
      <c r="H153" s="74">
        <f>'[1]FIN &amp; RE-old'!F153</f>
        <v>2491.4155377338534</v>
      </c>
      <c r="I153" s="74"/>
      <c r="J153" s="71">
        <f>'[1]FIN &amp; RE-old'!G153</f>
        <v>472.96425545737111</v>
      </c>
      <c r="K153" s="72"/>
      <c r="L153" s="32" t="s">
        <v>27</v>
      </c>
      <c r="M153" s="74">
        <f>'[1]FIN &amp; RE-old'!J153</f>
        <v>137.31459204759651</v>
      </c>
      <c r="N153" s="74">
        <f>'[1]FIN &amp; RE-old'!K153</f>
        <v>132.77033559093422</v>
      </c>
      <c r="O153" s="74">
        <f>'[1]FIN &amp; RE-old'!L153</f>
        <v>60.530597023498046</v>
      </c>
      <c r="P153" s="74">
        <f>'[1]FIN &amp; RE-old'!M153</f>
        <v>208.2169583301301</v>
      </c>
      <c r="Q153" s="97">
        <f>'[1]FIN &amp; RE-old'!N153</f>
        <v>45.40078868496807</v>
      </c>
      <c r="R153" s="32" t="s">
        <v>27</v>
      </c>
      <c r="S153" s="74">
        <f>'[1]FIN &amp; RE-old'!P153</f>
        <v>2339.2059138205</v>
      </c>
      <c r="T153" s="74">
        <f>'[1]FIN &amp; RE-old'!Q153</f>
        <v>0</v>
      </c>
      <c r="U153" s="74">
        <f>'[1]FIN &amp; RE-old'!R153</f>
        <v>2378.2961599720575</v>
      </c>
      <c r="V153" s="74">
        <f>'[1]FIN &amp; RE-old'!S153</f>
        <v>1203.2216588665801</v>
      </c>
      <c r="W153" s="74">
        <f>'[1]FIN &amp; RE-old'!T153</f>
        <v>3016.2130414943399</v>
      </c>
      <c r="X153" s="97">
        <f>'[1]FIN &amp; RE-old'!U153</f>
        <v>449.7540124322291</v>
      </c>
      <c r="Y153" s="32" t="s">
        <v>27</v>
      </c>
      <c r="Z153" s="74">
        <f>'[1]FIN &amp; RE-old'!W153</f>
        <v>1703.5377514792276</v>
      </c>
      <c r="AA153" s="74">
        <f>'[1]FIN &amp; RE-old'!X153</f>
        <v>1791.2857939137812</v>
      </c>
      <c r="AB153" s="74">
        <f>'[1]FIN &amp; RE-old'!Y153</f>
        <v>1987.7908331211206</v>
      </c>
      <c r="AC153" s="74">
        <f>'[1]FIN &amp; RE-old'!Z153</f>
        <v>1448.5914431196827</v>
      </c>
      <c r="AD153" s="97">
        <f>'[1]FIN &amp; RE-old'!AA153</f>
        <v>990.63039532866082</v>
      </c>
      <c r="AE153" s="32" t="s">
        <v>27</v>
      </c>
      <c r="AF153" s="74">
        <f>'[1]FIN &amp; RE-old'!AC153</f>
        <v>131.40654388507764</v>
      </c>
      <c r="AG153" s="90"/>
      <c r="AH153" s="74">
        <f>'[1]FIN &amp; RE-old'!AE153</f>
        <v>138.17520338733607</v>
      </c>
      <c r="AI153" s="74">
        <f>'[1]FIN &amp; RE-old'!AF153</f>
        <v>153.33309938102107</v>
      </c>
      <c r="AJ153" s="74">
        <f>'[1]FIN &amp; RE-old'!AG153</f>
        <v>111.74063790283762</v>
      </c>
      <c r="AK153" s="97">
        <f>'[1]FIN &amp; RE-old'!AH153</f>
        <v>76.414694305783797</v>
      </c>
      <c r="AL153" s="91"/>
      <c r="AM153" s="99" t="s">
        <v>27</v>
      </c>
      <c r="AN153" s="100">
        <f>Z153/AF153*100</f>
        <v>1296.3873039451266</v>
      </c>
    </row>
    <row r="154" spans="1:40" s="93" customFormat="1" ht="14.25" hidden="1" thickTop="1" thickBot="1" x14ac:dyDescent="0.25">
      <c r="A154" s="32" t="s">
        <v>29</v>
      </c>
      <c r="B154" s="74">
        <f>'[1]FIN &amp; RE-old'!B154</f>
        <v>3392.3381235301208</v>
      </c>
      <c r="C154" s="74">
        <f>'[1]FIN &amp; RE-old'!C154</f>
        <v>0</v>
      </c>
      <c r="D154" s="74">
        <f>'[1]FIN &amp; RE-old'!D154</f>
        <v>4065.3307447011989</v>
      </c>
      <c r="E154" s="74"/>
      <c r="F154" s="74">
        <f>'[1]FIN &amp; RE-old'!E154</f>
        <v>1969.9300415459838</v>
      </c>
      <c r="G154" s="74"/>
      <c r="H154" s="74">
        <f>'[1]FIN &amp; RE-old'!F154</f>
        <v>2626.2011183252553</v>
      </c>
      <c r="I154" s="74"/>
      <c r="J154" s="71">
        <f>'[1]FIN &amp; RE-old'!G154</f>
        <v>507.53794253130491</v>
      </c>
      <c r="K154" s="72"/>
      <c r="L154" s="32" t="s">
        <v>29</v>
      </c>
      <c r="M154" s="74">
        <f>'[1]FIN &amp; RE-old'!J154</f>
        <v>137.92400510866253</v>
      </c>
      <c r="N154" s="74">
        <f>'[1]FIN &amp; RE-old'!K154</f>
        <v>133.95199157769352</v>
      </c>
      <c r="O154" s="74">
        <f>'[1]FIN &amp; RE-old'!L154</f>
        <v>62.63706179991577</v>
      </c>
      <c r="P154" s="74">
        <f>'[1]FIN &amp; RE-old'!M154</f>
        <v>205.86410670099963</v>
      </c>
      <c r="Q154" s="97">
        <f>'[1]FIN &amp; RE-old'!N154</f>
        <v>46.390525878300373</v>
      </c>
      <c r="R154" s="32" t="s">
        <v>29</v>
      </c>
      <c r="S154" s="74">
        <f>'[1]FIN &amp; RE-old'!P154</f>
        <v>2566.6969070220644</v>
      </c>
      <c r="T154" s="74">
        <f>'[1]FIN &amp; RE-old'!Q154</f>
        <v>0</v>
      </c>
      <c r="U154" s="74">
        <f>'[1]FIN &amp; RE-old'!R154</f>
        <v>2600.1911916974504</v>
      </c>
      <c r="V154" s="74">
        <f>'[1]FIN &amp; RE-old'!S154</f>
        <v>1270.7223939289952</v>
      </c>
      <c r="W154" s="74">
        <f>'[1]FIN &amp; RE-old'!T154</f>
        <v>3386.604002989845</v>
      </c>
      <c r="X154" s="97">
        <f>'[1]FIN &amp; RE-old'!U154</f>
        <v>453.75682314287587</v>
      </c>
      <c r="Y154" s="32" t="s">
        <v>29</v>
      </c>
      <c r="Z154" s="74">
        <f>'[1]FIN &amp; RE-old'!W154</f>
        <v>1860.9500971204461</v>
      </c>
      <c r="AA154" s="74">
        <f>'[1]FIN &amp; RE-old'!X154</f>
        <v>1941.1366423688542</v>
      </c>
      <c r="AB154" s="74">
        <f>'[1]FIN &amp; RE-old'!Y154</f>
        <v>2028.7068987816156</v>
      </c>
      <c r="AC154" s="74">
        <f>'[1]FIN &amp; RE-old'!Z154</f>
        <v>1645.0677377715988</v>
      </c>
      <c r="AD154" s="97">
        <f>'[1]FIN &amp; RE-old'!AA154</f>
        <v>978.12390472410038</v>
      </c>
      <c r="AE154" s="32" t="s">
        <v>29</v>
      </c>
      <c r="AF154" s="74">
        <f>'[1]FIN &amp; RE-old'!AC154</f>
        <v>142.80790522468979</v>
      </c>
      <c r="AG154" s="90"/>
      <c r="AH154" s="74">
        <f>'[1]FIN &amp; RE-old'!AE154</f>
        <v>148.96136015711875</v>
      </c>
      <c r="AI154" s="74">
        <f>'[1]FIN &amp; RE-old'!AF154</f>
        <v>155.68143550876104</v>
      </c>
      <c r="AJ154" s="74">
        <f>'[1]FIN &amp; RE-old'!AG154</f>
        <v>126.24125598391909</v>
      </c>
      <c r="AK154" s="97">
        <f>'[1]FIN &amp; RE-old'!AH154</f>
        <v>75.060489854071619</v>
      </c>
      <c r="AL154" s="91"/>
      <c r="AM154" s="99" t="s">
        <v>29</v>
      </c>
      <c r="AN154" s="100">
        <f>Z154/AF154*100</f>
        <v>1303.1142037917871</v>
      </c>
    </row>
    <row r="155" spans="1:40" s="93" customFormat="1" ht="14.25" hidden="1" thickTop="1" thickBot="1" x14ac:dyDescent="0.25">
      <c r="A155" s="101" t="s">
        <v>31</v>
      </c>
      <c r="B155" s="74">
        <f>'[1]FIN &amp; RE-old'!B155</f>
        <v>3224.1900466522852</v>
      </c>
      <c r="C155" s="74">
        <f>'[1]FIN &amp; RE-old'!C155</f>
        <v>0</v>
      </c>
      <c r="D155" s="74">
        <f>'[1]FIN &amp; RE-old'!D155</f>
        <v>3734.412822082521</v>
      </c>
      <c r="E155" s="74"/>
      <c r="F155" s="74">
        <f>'[1]FIN &amp; RE-old'!E155</f>
        <v>1935.2592728147745</v>
      </c>
      <c r="G155" s="74"/>
      <c r="H155" s="74">
        <f>'[1]FIN &amp; RE-old'!F155</f>
        <v>2739.3903865250736</v>
      </c>
      <c r="I155" s="74"/>
      <c r="J155" s="71">
        <f>'[1]FIN &amp; RE-old'!G155</f>
        <v>496.82889194389435</v>
      </c>
      <c r="K155" s="72"/>
      <c r="L155" s="101" t="s">
        <v>31</v>
      </c>
      <c r="M155" s="74">
        <f>'[1]FIN &amp; RE-old'!J155</f>
        <v>138.15417036097188</v>
      </c>
      <c r="N155" s="74">
        <f>'[1]FIN &amp; RE-old'!K155</f>
        <v>134.47440434484653</v>
      </c>
      <c r="O155" s="74">
        <f>'[1]FIN &amp; RE-old'!L155</f>
        <v>64.835622669092814</v>
      </c>
      <c r="P155" s="74">
        <f>'[1]FIN &amp; RE-old'!M155</f>
        <v>203.7025335806392</v>
      </c>
      <c r="Q155" s="97">
        <f>'[1]FIN &amp; RE-old'!N155</f>
        <v>45.620443148720589</v>
      </c>
      <c r="R155" s="101" t="s">
        <v>31</v>
      </c>
      <c r="S155" s="74">
        <f>'[1]FIN &amp; RE-old'!P155</f>
        <v>2474.7121858233072</v>
      </c>
      <c r="T155" s="74">
        <f>'[1]FIN &amp; RE-old'!Q155</f>
        <v>0</v>
      </c>
      <c r="U155" s="74">
        <f>'[1]FIN &amp; RE-old'!R155</f>
        <v>2575.4893753763249</v>
      </c>
      <c r="V155" s="74">
        <f>'[1]FIN &amp; RE-old'!S155</f>
        <v>1232.2195053929465</v>
      </c>
      <c r="W155" s="74">
        <f>'[1]FIN &amp; RE-old'!T155</f>
        <v>2966.6651066191043</v>
      </c>
      <c r="X155" s="97">
        <f>'[1]FIN &amp; RE-old'!U155</f>
        <v>427.34817603596053</v>
      </c>
      <c r="Y155" s="101" t="s">
        <v>31</v>
      </c>
      <c r="Z155" s="74">
        <f>'[1]FIN &amp; RE-old'!W155</f>
        <v>1791.2685367060085</v>
      </c>
      <c r="AA155" s="74">
        <f>'[1]FIN &amp; RE-old'!X155</f>
        <v>1915.2264610681843</v>
      </c>
      <c r="AB155" s="74">
        <f>'[1]FIN &amp; RE-old'!Y155</f>
        <v>1900.528528401635</v>
      </c>
      <c r="AC155" s="74">
        <f>'[1]FIN &amp; RE-old'!Z155</f>
        <v>1456.371236268742</v>
      </c>
      <c r="AD155" s="97">
        <f>'[1]FIN &amp; RE-old'!AA155</f>
        <v>936.74709525031301</v>
      </c>
      <c r="AE155" s="101" t="s">
        <v>31</v>
      </c>
      <c r="AF155" s="74">
        <f>'[1]FIN &amp; RE-old'!AC155</f>
        <v>136.12574539167488</v>
      </c>
      <c r="AG155" s="90"/>
      <c r="AH155" s="74">
        <f>'[1]FIN &amp; RE-old'!AE155</f>
        <v>145.54580972331087</v>
      </c>
      <c r="AI155" s="74">
        <f>'[1]FIN &amp; RE-old'!AF155</f>
        <v>144.42885433725249</v>
      </c>
      <c r="AJ155" s="74">
        <f>'[1]FIN &amp; RE-old'!AG155</f>
        <v>110.67554419765662</v>
      </c>
      <c r="AK155" s="97">
        <f>'[1]FIN &amp; RE-old'!AH155</f>
        <v>71.187202795916434</v>
      </c>
      <c r="AL155" s="91"/>
      <c r="AM155" s="99" t="s">
        <v>31</v>
      </c>
      <c r="AN155" s="100">
        <f>Z155/AF155*100</f>
        <v>1315.8925459338996</v>
      </c>
    </row>
    <row r="156" spans="1:40" s="93" customFormat="1" ht="14.25" hidden="1" thickTop="1" thickBot="1" x14ac:dyDescent="0.25">
      <c r="A156" s="101" t="s">
        <v>33</v>
      </c>
      <c r="B156" s="74">
        <f>'[1]FIN &amp; RE-old'!B156</f>
        <v>3475.6460733202948</v>
      </c>
      <c r="C156" s="74">
        <f>'[1]FIN &amp; RE-old'!C156</f>
        <v>0</v>
      </c>
      <c r="D156" s="74">
        <f>'[1]FIN &amp; RE-old'!D156</f>
        <v>3939.0586447326436</v>
      </c>
      <c r="E156" s="74"/>
      <c r="F156" s="74">
        <f>'[1]FIN &amp; RE-old'!E156</f>
        <v>2064.9216440933646</v>
      </c>
      <c r="G156" s="74"/>
      <c r="H156" s="74">
        <f>'[1]FIN &amp; RE-old'!F156</f>
        <v>3144.8201637307843</v>
      </c>
      <c r="I156" s="74"/>
      <c r="J156" s="71">
        <f>'[1]FIN &amp; RE-old'!G156</f>
        <v>507.31198156391048</v>
      </c>
      <c r="K156" s="102"/>
      <c r="L156" s="101" t="s">
        <v>33</v>
      </c>
      <c r="M156" s="74">
        <f>'[1]FIN &amp; RE-old'!J156</f>
        <v>140.07181797459566</v>
      </c>
      <c r="N156" s="74">
        <f>'[1]FIN &amp; RE-old'!K156</f>
        <v>135.99396511394332</v>
      </c>
      <c r="O156" s="74">
        <f>'[1]FIN &amp; RE-old'!L156</f>
        <v>66.13881868474158</v>
      </c>
      <c r="P156" s="74">
        <f>'[1]FIN &amp; RE-old'!M156</f>
        <v>207.36917918509067</v>
      </c>
      <c r="Q156" s="97">
        <f>'[1]FIN &amp; RE-old'!N156</f>
        <v>46.373180460674476</v>
      </c>
      <c r="R156" s="101" t="s">
        <v>33</v>
      </c>
      <c r="S156" s="74">
        <f>'[1]FIN &amp; RE-old'!P156</f>
        <v>2655.035321481033</v>
      </c>
      <c r="T156" s="74">
        <f>'[1]FIN &amp; RE-old'!Q156</f>
        <v>0</v>
      </c>
      <c r="U156" s="74">
        <f>'[1]FIN &amp; RE-old'!R156</f>
        <v>2796.2088148460762</v>
      </c>
      <c r="V156" s="74">
        <f>'[1]FIN &amp; RE-old'!S156</f>
        <v>1342.1334852739974</v>
      </c>
      <c r="W156" s="74">
        <f>'[1]FIN &amp; RE-old'!T156</f>
        <v>3026.2950752621482</v>
      </c>
      <c r="X156" s="97">
        <f>'[1]FIN &amp; RE-old'!U156</f>
        <v>473.28810495982623</v>
      </c>
      <c r="Y156" s="101" t="s">
        <v>33</v>
      </c>
      <c r="Z156" s="74">
        <f>'[1]FIN &amp; RE-old'!W156</f>
        <v>1895.4814464980866</v>
      </c>
      <c r="AA156" s="74">
        <f>'[1]FIN &amp; RE-old'!X156</f>
        <v>2056.1271321880031</v>
      </c>
      <c r="AB156" s="74">
        <f>'[1]FIN &amp; RE-old'!Y156</f>
        <v>2029.2673984266844</v>
      </c>
      <c r="AC156" s="74">
        <f>'[1]FIN &amp; RE-old'!Z156</f>
        <v>1459.3755384260746</v>
      </c>
      <c r="AD156" s="97">
        <f>'[1]FIN &amp; RE-old'!AA156</f>
        <v>1020.607386118762</v>
      </c>
      <c r="AE156" s="101" t="s">
        <v>33</v>
      </c>
      <c r="AF156" s="74">
        <f>'[1]FIN &amp; RE-old'!AC156</f>
        <v>143.71041128654721</v>
      </c>
      <c r="AG156" s="90"/>
      <c r="AH156" s="74">
        <f>'[1]FIN &amp; RE-old'!AE156</f>
        <v>155.89014409509548</v>
      </c>
      <c r="AI156" s="74">
        <f>'[1]FIN &amp; RE-old'!AF156</f>
        <v>153.85370981977314</v>
      </c>
      <c r="AJ156" s="74">
        <f>'[1]FIN &amp; RE-old'!AG156</f>
        <v>110.6460098758604</v>
      </c>
      <c r="AK156" s="97">
        <f>'[1]FIN &amp; RE-old'!AH156</f>
        <v>77.37976411860555</v>
      </c>
      <c r="AL156" s="91"/>
      <c r="AM156" s="99" t="s">
        <v>33</v>
      </c>
      <c r="AN156" s="100">
        <f>Z156/AF156*100</f>
        <v>1318.9590298497205</v>
      </c>
    </row>
    <row r="157" spans="1:40" s="47" customFormat="1" ht="17.25" hidden="1" thickTop="1" thickBot="1" x14ac:dyDescent="0.3">
      <c r="A157" s="82" t="s">
        <v>63</v>
      </c>
      <c r="B157" s="83">
        <f>AVERAGE(B158:B161)</f>
        <v>3867.9183222584034</v>
      </c>
      <c r="C157" s="83"/>
      <c r="D157" s="84">
        <f>AVERAGE(D158:D161)</f>
        <v>4344.2207079260725</v>
      </c>
      <c r="E157" s="84"/>
      <c r="F157" s="84">
        <f>AVERAGE(F158:F161)</f>
        <v>2230.6652251378127</v>
      </c>
      <c r="G157" s="84"/>
      <c r="H157" s="84">
        <f>AVERAGE(H158:H161)</f>
        <v>3613.3217160457111</v>
      </c>
      <c r="I157" s="84"/>
      <c r="J157" s="84">
        <f>AVERAGE(J158:J161)</f>
        <v>607.88750862931397</v>
      </c>
      <c r="K157" s="85"/>
      <c r="L157" s="82" t="s">
        <v>63</v>
      </c>
      <c r="M157" s="83">
        <f>AVERAGE(M158:M161)</f>
        <v>143.99816952748353</v>
      </c>
      <c r="N157" s="83">
        <f>AVERAGE(N158:N161)</f>
        <v>136.97637993124087</v>
      </c>
      <c r="O157" s="83">
        <f>AVERAGE(O158:O161)</f>
        <v>67.343008036703537</v>
      </c>
      <c r="P157" s="83">
        <f>AVERAGE(P158:P161)</f>
        <v>222.8996668751104</v>
      </c>
      <c r="Q157" s="86">
        <f>AVERAGE(Q158:Q161)</f>
        <v>48.980833170162093</v>
      </c>
      <c r="R157" s="82" t="s">
        <v>63</v>
      </c>
      <c r="S157" s="83">
        <f>AVERAGE(S158:S161)</f>
        <v>2529.1379569077044</v>
      </c>
      <c r="T157" s="83"/>
      <c r="U157" s="83">
        <f>AVERAGE(U158:U161)</f>
        <v>2659.9197896381975</v>
      </c>
      <c r="V157" s="83">
        <f>AVERAGE(V158:V161)</f>
        <v>1129.5968241509031</v>
      </c>
      <c r="W157" s="83">
        <f>AVERAGE(W158:W161)</f>
        <v>3009.313282662351</v>
      </c>
      <c r="X157" s="86">
        <f>AVERAGE(X158:X161)</f>
        <v>488.9697956055611</v>
      </c>
      <c r="Y157" s="82" t="s">
        <v>63</v>
      </c>
      <c r="Z157" s="87">
        <f>AVERAGE(Z158:Z161)</f>
        <v>1756.0662278773739</v>
      </c>
      <c r="AA157" s="88">
        <f>AVERAGE(AA158:AA161)</f>
        <v>1941.3663389279341</v>
      </c>
      <c r="AB157" s="88">
        <f>AVERAGE(AB158:AB161)</f>
        <v>1678.2812271825237</v>
      </c>
      <c r="AC157" s="88">
        <f>AVERAGE(AC158:AC161)</f>
        <v>1349.1645542415381</v>
      </c>
      <c r="AD157" s="89">
        <f>AVERAGE(AD158:AD161)</f>
        <v>996.81179833425847</v>
      </c>
      <c r="AE157" s="82" t="s">
        <v>63</v>
      </c>
      <c r="AF157" s="87">
        <f>AVERAGE(AF158:AF161)</f>
        <v>127.21345204329373</v>
      </c>
      <c r="AG157" s="87"/>
      <c r="AH157" s="88">
        <f>AVERAGE(AH158:AH161)</f>
        <v>140.646107547143</v>
      </c>
      <c r="AI157" s="88">
        <f>AVERAGE(AI158:AI161)</f>
        <v>121.57463050297051</v>
      </c>
      <c r="AJ157" s="88">
        <f>AVERAGE(AJ158:AJ161)</f>
        <v>97.685994881574686</v>
      </c>
      <c r="AK157" s="89">
        <f>AVERAGE(AK158:AK161)</f>
        <v>72.159009413317847</v>
      </c>
      <c r="AL157" s="10"/>
      <c r="AM157" s="10" t="s">
        <v>63</v>
      </c>
      <c r="AN157" s="98">
        <f>AVERAGE(AN158:AN161)</f>
        <v>1381.0413490098813</v>
      </c>
    </row>
    <row r="158" spans="1:40" s="93" customFormat="1" ht="14.25" hidden="1" thickTop="1" thickBot="1" x14ac:dyDescent="0.25">
      <c r="A158" s="32" t="s">
        <v>27</v>
      </c>
      <c r="B158" s="74">
        <f>'[1]FIN &amp; RE-old'!B158</f>
        <v>3603.3410387962599</v>
      </c>
      <c r="C158" s="74">
        <f>'[1]FIN &amp; RE-old'!C158</f>
        <v>0</v>
      </c>
      <c r="D158" s="74">
        <f>'[1]FIN &amp; RE-old'!D158</f>
        <v>4057.6243099390958</v>
      </c>
      <c r="E158" s="74"/>
      <c r="F158" s="74">
        <f>'[1]FIN &amp; RE-old'!E158</f>
        <v>1896.2175457709368</v>
      </c>
      <c r="G158" s="74"/>
      <c r="H158" s="74">
        <f>'[1]FIN &amp; RE-old'!F158</f>
        <v>3426.9105324174357</v>
      </c>
      <c r="I158" s="74"/>
      <c r="J158" s="71">
        <f>'[1]FIN &amp; RE-old'!G158</f>
        <v>536.58388290014818</v>
      </c>
      <c r="K158" s="72"/>
      <c r="L158" s="32" t="s">
        <v>27</v>
      </c>
      <c r="M158" s="74">
        <f>'[1]FIN &amp; RE-old'!J158</f>
        <v>141.07702995788856</v>
      </c>
      <c r="N158" s="74">
        <f>'[1]FIN &amp; RE-old'!K158</f>
        <v>135.84437175231798</v>
      </c>
      <c r="O158" s="74">
        <f>'[1]FIN &amp; RE-old'!L158</f>
        <v>66.899415099616121</v>
      </c>
      <c r="P158" s="74">
        <f>'[1]FIN &amp; RE-old'!M158</f>
        <v>212.32530256761439</v>
      </c>
      <c r="Q158" s="97">
        <f>'[1]FIN &amp; RE-old'!N158</f>
        <v>47.05950353149246</v>
      </c>
      <c r="R158" s="32" t="s">
        <v>27</v>
      </c>
      <c r="S158" s="74">
        <f>'[1]FIN &amp; RE-old'!P158</f>
        <v>2470.1169799971522</v>
      </c>
      <c r="T158" s="74">
        <f>'[1]FIN &amp; RE-old'!Q158</f>
        <v>0</v>
      </c>
      <c r="U158" s="74">
        <f>'[1]FIN &amp; RE-old'!R158</f>
        <v>2631.7917365331264</v>
      </c>
      <c r="V158" s="74">
        <f>'[1]FIN &amp; RE-old'!S158</f>
        <v>1162.4218115958092</v>
      </c>
      <c r="W158" s="74">
        <f>'[1]FIN &amp; RE-old'!T158</f>
        <v>2749.6917053831876</v>
      </c>
      <c r="X158" s="97">
        <f>'[1]FIN &amp; RE-old'!U158</f>
        <v>438.50142924527898</v>
      </c>
      <c r="Y158" s="32" t="s">
        <v>27</v>
      </c>
      <c r="Z158" s="74">
        <f>'[1]FIN &amp; RE-old'!W158</f>
        <v>1750.8994772107701</v>
      </c>
      <c r="AA158" s="74">
        <f>'[1]FIN &amp; RE-old'!X158</f>
        <v>1937.357950560965</v>
      </c>
      <c r="AB158" s="74">
        <f>'[1]FIN &amp; RE-old'!Y158</f>
        <v>1737.5664792657947</v>
      </c>
      <c r="AC158" s="74">
        <f>'[1]FIN &amp; RE-old'!Z158</f>
        <v>1295.0372245472515</v>
      </c>
      <c r="AD158" s="97">
        <f>'[1]FIN &amp; RE-old'!AA158</f>
        <v>931.80207256506992</v>
      </c>
      <c r="AE158" s="32" t="s">
        <v>27</v>
      </c>
      <c r="AF158" s="74">
        <f>'[1]FIN &amp; RE-old'!AC158</f>
        <v>130.44247354767796</v>
      </c>
      <c r="AG158" s="74">
        <f>'[1]FIN &amp; RE-old'!AD158</f>
        <v>0</v>
      </c>
      <c r="AH158" s="74">
        <f>'[1]FIN &amp; RE-old'!AE158</f>
        <v>144.33367906478105</v>
      </c>
      <c r="AI158" s="74">
        <f>'[1]FIN &amp; RE-old'!AF158</f>
        <v>129.44916167890105</v>
      </c>
      <c r="AJ158" s="74">
        <f>'[1]FIN &amp; RE-old'!AG158</f>
        <v>96.480615309434967</v>
      </c>
      <c r="AK158" s="97">
        <f>'[1]FIN &amp; RE-old'!AH158</f>
        <v>69.419500539155777</v>
      </c>
      <c r="AL158" s="91"/>
      <c r="AM158" s="99" t="s">
        <v>27</v>
      </c>
      <c r="AN158" s="100">
        <f>Z158/AF158*100</f>
        <v>1342.2771200139805</v>
      </c>
    </row>
    <row r="159" spans="1:40" s="93" customFormat="1" ht="14.25" hidden="1" thickTop="1" thickBot="1" x14ac:dyDescent="0.25">
      <c r="A159" s="32" t="s">
        <v>29</v>
      </c>
      <c r="B159" s="74">
        <f>'[1]FIN &amp; RE-old'!B159</f>
        <v>4015.7902297939504</v>
      </c>
      <c r="C159" s="74">
        <f>'[1]FIN &amp; RE-old'!C159</f>
        <v>0</v>
      </c>
      <c r="D159" s="74">
        <f>'[1]FIN &amp; RE-old'!D159</f>
        <v>4476.7769011558048</v>
      </c>
      <c r="E159" s="74"/>
      <c r="F159" s="74">
        <f>'[1]FIN &amp; RE-old'!E159</f>
        <v>2068.5837206815149</v>
      </c>
      <c r="G159" s="74"/>
      <c r="H159" s="74">
        <f>'[1]FIN &amp; RE-old'!F159</f>
        <v>3934.7786733216994</v>
      </c>
      <c r="I159" s="74"/>
      <c r="J159" s="71">
        <f>'[1]FIN &amp; RE-old'!G159</f>
        <v>647.92503860192903</v>
      </c>
      <c r="K159" s="72"/>
      <c r="L159" s="32" t="s">
        <v>29</v>
      </c>
      <c r="M159" s="74">
        <f>'[1]FIN &amp; RE-old'!J159</f>
        <v>146.35067524611418</v>
      </c>
      <c r="N159" s="74">
        <f>'[1]FIN &amp; RE-old'!K159</f>
        <v>139.38990985505347</v>
      </c>
      <c r="O159" s="74">
        <f>'[1]FIN &amp; RE-old'!L159</f>
        <v>68.632109950696176</v>
      </c>
      <c r="P159" s="74">
        <f>'[1]FIN &amp; RE-old'!M159</f>
        <v>225.82919181091466</v>
      </c>
      <c r="Q159" s="97">
        <f>'[1]FIN &amp; RE-old'!N159</f>
        <v>48.412770973858017</v>
      </c>
      <c r="R159" s="32" t="s">
        <v>29</v>
      </c>
      <c r="S159" s="74">
        <f>'[1]FIN &amp; RE-old'!P159</f>
        <v>2608.5125751036785</v>
      </c>
      <c r="T159" s="74">
        <f>'[1]FIN &amp; RE-old'!Q159</f>
        <v>0</v>
      </c>
      <c r="U159" s="74">
        <f>'[1]FIN &amp; RE-old'!R159</f>
        <v>2759.6968149286367</v>
      </c>
      <c r="V159" s="74">
        <f>'[1]FIN &amp; RE-old'!S159</f>
        <v>1104.3007210160185</v>
      </c>
      <c r="W159" s="74">
        <f>'[1]FIN &amp; RE-old'!T159</f>
        <v>3079.104771688093</v>
      </c>
      <c r="X159" s="97">
        <f>'[1]FIN &amp; RE-old'!U159</f>
        <v>500.32024828994253</v>
      </c>
      <c r="Y159" s="32" t="s">
        <v>29</v>
      </c>
      <c r="Z159" s="74">
        <f>'[1]FIN &amp; RE-old'!W159</f>
        <v>1782.3713971370544</v>
      </c>
      <c r="AA159" s="74">
        <f>'[1]FIN &amp; RE-old'!X159</f>
        <v>1979.8397300050954</v>
      </c>
      <c r="AB159" s="74">
        <f>'[1]FIN &amp; RE-old'!Y159</f>
        <v>1609.0146752144501</v>
      </c>
      <c r="AC159" s="74">
        <f>'[1]FIN &amp; RE-old'!Z159</f>
        <v>1363.4662317111809</v>
      </c>
      <c r="AD159" s="97">
        <f>'[1]FIN &amp; RE-old'!AA159</f>
        <v>1033.4468327791153</v>
      </c>
      <c r="AE159" s="32" t="s">
        <v>29</v>
      </c>
      <c r="AF159" s="74">
        <f>'[1]FIN &amp; RE-old'!AC159</f>
        <v>130.82319469332865</v>
      </c>
      <c r="AG159" s="74">
        <f>'[1]FIN &amp; RE-old'!AD159</f>
        <v>0</v>
      </c>
      <c r="AH159" s="74">
        <f>'[1]FIN &amp; RE-old'!AE159</f>
        <v>145.31705281855321</v>
      </c>
      <c r="AI159" s="74">
        <f>'[1]FIN &amp; RE-old'!AF159</f>
        <v>118.09909004268933</v>
      </c>
      <c r="AJ159" s="74">
        <f>'[1]FIN &amp; RE-old'!AG159</f>
        <v>100.07622910435153</v>
      </c>
      <c r="AK159" s="97">
        <f>'[1]FIN &amp; RE-old'!AH159</f>
        <v>75.853335857515461</v>
      </c>
      <c r="AL159" s="91"/>
      <c r="AM159" s="99" t="s">
        <v>29</v>
      </c>
      <c r="AN159" s="100">
        <f>Z159/AF159*100</f>
        <v>1362.4276653044819</v>
      </c>
    </row>
    <row r="160" spans="1:40" s="93" customFormat="1" ht="14.25" hidden="1" thickTop="1" thickBot="1" x14ac:dyDescent="0.25">
      <c r="A160" s="32" t="s">
        <v>31</v>
      </c>
      <c r="B160" s="74">
        <f>'[1]FIN &amp; RE-old'!B160</f>
        <v>3812.5165514892797</v>
      </c>
      <c r="C160" s="74">
        <f>'[1]FIN &amp; RE-old'!C160</f>
        <v>0</v>
      </c>
      <c r="D160" s="74">
        <f>'[1]FIN &amp; RE-old'!D160</f>
        <v>4277.1126513642548</v>
      </c>
      <c r="E160" s="74"/>
      <c r="F160" s="74">
        <f>'[1]FIN &amp; RE-old'!E160</f>
        <v>2556.3557620182164</v>
      </c>
      <c r="G160" s="74"/>
      <c r="H160" s="74">
        <f>'[1]FIN &amp; RE-old'!F160</f>
        <v>3408.6987646985881</v>
      </c>
      <c r="I160" s="74"/>
      <c r="J160" s="71">
        <f>'[1]FIN &amp; RE-old'!G160</f>
        <v>652.52530637600273</v>
      </c>
      <c r="K160" s="72"/>
      <c r="L160" s="32" t="s">
        <v>31</v>
      </c>
      <c r="M160" s="74">
        <f>'[1]FIN &amp; RE-old'!J160</f>
        <v>143.45425148877572</v>
      </c>
      <c r="N160" s="74">
        <f>'[1]FIN &amp; RE-old'!K160</f>
        <v>134.99912769461929</v>
      </c>
      <c r="O160" s="74">
        <f>'[1]FIN &amp; RE-old'!L160</f>
        <v>67.774208576312475</v>
      </c>
      <c r="P160" s="74">
        <f>'[1]FIN &amp; RE-old'!M160</f>
        <v>226.32601603289868</v>
      </c>
      <c r="Q160" s="97">
        <f>'[1]FIN &amp; RE-old'!N160</f>
        <v>49.28420085138746</v>
      </c>
      <c r="R160" s="32" t="s">
        <v>31</v>
      </c>
      <c r="S160" s="74">
        <f>'[1]FIN &amp; RE-old'!P160</f>
        <v>2414.8521147609881</v>
      </c>
      <c r="T160" s="74">
        <f>'[1]FIN &amp; RE-old'!Q160</f>
        <v>0</v>
      </c>
      <c r="U160" s="74">
        <f>'[1]FIN &amp; RE-old'!R160</f>
        <v>2515.1876771259595</v>
      </c>
      <c r="V160" s="74">
        <f>'[1]FIN &amp; RE-old'!S160</f>
        <v>1091.8221228685375</v>
      </c>
      <c r="W160" s="74">
        <f>'[1]FIN &amp; RE-old'!T160</f>
        <v>2968.5649103844908</v>
      </c>
      <c r="X160" s="97">
        <f>'[1]FIN &amp; RE-old'!U160</f>
        <v>459.04382780602225</v>
      </c>
      <c r="Y160" s="32" t="s">
        <v>31</v>
      </c>
      <c r="Z160" s="74">
        <f>'[1]FIN &amp; RE-old'!W160</f>
        <v>1683.3604370031046</v>
      </c>
      <c r="AA160" s="74">
        <f>'[1]FIN &amp; RE-old'!X160</f>
        <v>1863.1140216072729</v>
      </c>
      <c r="AB160" s="74">
        <f>'[1]FIN &amp; RE-old'!Y160</f>
        <v>1610.9699335539513</v>
      </c>
      <c r="AC160" s="74">
        <f>'[1]FIN &amp; RE-old'!Z160</f>
        <v>1311.632203145829</v>
      </c>
      <c r="AD160" s="97">
        <f>'[1]FIN &amp; RE-old'!AA160</f>
        <v>931.42187531909462</v>
      </c>
      <c r="AE160" s="32" t="s">
        <v>31</v>
      </c>
      <c r="AF160" s="74">
        <f>'[1]FIN &amp; RE-old'!AC160</f>
        <v>120.20473529336711</v>
      </c>
      <c r="AG160" s="74">
        <f>'[1]FIN &amp; RE-old'!AD160</f>
        <v>0</v>
      </c>
      <c r="AH160" s="74">
        <f>'[1]FIN &amp; RE-old'!AE160</f>
        <v>133.04050806098982</v>
      </c>
      <c r="AI160" s="74">
        <f>'[1]FIN &amp; RE-old'!AF160</f>
        <v>115.03550289751092</v>
      </c>
      <c r="AJ160" s="74">
        <f>'[1]FIN &amp; RE-old'!AG160</f>
        <v>93.660512814528914</v>
      </c>
      <c r="AK160" s="97">
        <f>'[1]FIN &amp; RE-old'!AH160</f>
        <v>66.510604329342954</v>
      </c>
      <c r="AL160" s="91"/>
      <c r="AM160" s="99" t="s">
        <v>31</v>
      </c>
      <c r="AN160" s="100">
        <f>Z160/AF160*100</f>
        <v>1400.4110843842873</v>
      </c>
    </row>
    <row r="161" spans="1:40" s="93" customFormat="1" ht="14.25" hidden="1" thickTop="1" thickBot="1" x14ac:dyDescent="0.25">
      <c r="A161" s="32" t="s">
        <v>33</v>
      </c>
      <c r="B161" s="74">
        <f>'[1]FIN &amp; RE-old'!B161</f>
        <v>4040.0254689541234</v>
      </c>
      <c r="C161" s="74">
        <f>'[1]FIN &amp; RE-old'!C161</f>
        <v>0</v>
      </c>
      <c r="D161" s="74">
        <f>'[1]FIN &amp; RE-old'!D161</f>
        <v>4565.3689692451335</v>
      </c>
      <c r="E161" s="74"/>
      <c r="F161" s="74">
        <f>'[1]FIN &amp; RE-old'!E161</f>
        <v>2401.5038720805833</v>
      </c>
      <c r="G161" s="74"/>
      <c r="H161" s="74">
        <f>'[1]FIN &amp; RE-old'!F161</f>
        <v>3682.8988937451218</v>
      </c>
      <c r="I161" s="74"/>
      <c r="J161" s="71">
        <f>'[1]FIN &amp; RE-old'!G161</f>
        <v>594.51580663917605</v>
      </c>
      <c r="K161" s="102"/>
      <c r="L161" s="32" t="s">
        <v>33</v>
      </c>
      <c r="M161" s="74">
        <f>'[1]FIN &amp; RE-old'!J161</f>
        <v>145.11072141715562</v>
      </c>
      <c r="N161" s="74">
        <f>'[1]FIN &amp; RE-old'!K161</f>
        <v>137.67211042297274</v>
      </c>
      <c r="O161" s="74">
        <f>'[1]FIN &amp; RE-old'!L161</f>
        <v>66.066298520189406</v>
      </c>
      <c r="P161" s="74">
        <f>'[1]FIN &amp; RE-old'!M161</f>
        <v>227.11815708901381</v>
      </c>
      <c r="Q161" s="97">
        <f>'[1]FIN &amp; RE-old'!N161</f>
        <v>51.166857323910456</v>
      </c>
      <c r="R161" s="32" t="s">
        <v>33</v>
      </c>
      <c r="S161" s="74">
        <f>'[1]FIN &amp; RE-old'!P161</f>
        <v>2623.0701577689988</v>
      </c>
      <c r="T161" s="74">
        <f>'[1]FIN &amp; RE-old'!Q161</f>
        <v>0</v>
      </c>
      <c r="U161" s="74">
        <f>'[1]FIN &amp; RE-old'!R161</f>
        <v>2733.0029299650673</v>
      </c>
      <c r="V161" s="74">
        <f>'[1]FIN &amp; RE-old'!S161</f>
        <v>1159.8426411232474</v>
      </c>
      <c r="W161" s="74">
        <f>'[1]FIN &amp; RE-old'!T161</f>
        <v>3239.8917431936329</v>
      </c>
      <c r="X161" s="97">
        <f>'[1]FIN &amp; RE-old'!U161</f>
        <v>558.01367708100065</v>
      </c>
      <c r="Y161" s="32" t="s">
        <v>33</v>
      </c>
      <c r="Z161" s="74">
        <f>'[1]FIN &amp; RE-old'!W161</f>
        <v>1807.6336001585669</v>
      </c>
      <c r="AA161" s="74">
        <f>'[1]FIN &amp; RE-old'!X161</f>
        <v>1985.1536535384028</v>
      </c>
      <c r="AB161" s="74">
        <f>'[1]FIN &amp; RE-old'!Y161</f>
        <v>1755.5738206958993</v>
      </c>
      <c r="AC161" s="74">
        <f>'[1]FIN &amp; RE-old'!Z161</f>
        <v>1426.5225575618911</v>
      </c>
      <c r="AD161" s="97">
        <f>'[1]FIN &amp; RE-old'!AA161</f>
        <v>1090.576412673754</v>
      </c>
      <c r="AE161" s="32" t="s">
        <v>33</v>
      </c>
      <c r="AF161" s="74">
        <f>'[1]FIN &amp; RE-old'!AC161</f>
        <v>127.38340463880122</v>
      </c>
      <c r="AG161" s="74">
        <f>'[1]FIN &amp; RE-old'!AD161</f>
        <v>0</v>
      </c>
      <c r="AH161" s="74">
        <f>'[1]FIN &amp; RE-old'!AE161</f>
        <v>139.89319024424782</v>
      </c>
      <c r="AI161" s="74">
        <f>'[1]FIN &amp; RE-old'!AF161</f>
        <v>123.71476739278077</v>
      </c>
      <c r="AJ161" s="74">
        <f>'[1]FIN &amp; RE-old'!AG161</f>
        <v>100.52662229798328</v>
      </c>
      <c r="AK161" s="97">
        <f>'[1]FIN &amp; RE-old'!AH161</f>
        <v>76.852596927257167</v>
      </c>
      <c r="AL161" s="91"/>
      <c r="AM161" s="99" t="s">
        <v>33</v>
      </c>
      <c r="AN161" s="100">
        <f>Z161/AF161*100</f>
        <v>1419.0495263367754</v>
      </c>
    </row>
    <row r="162" spans="1:40" s="47" customFormat="1" ht="17.25" hidden="1" thickTop="1" thickBot="1" x14ac:dyDescent="0.3">
      <c r="A162" s="82" t="s">
        <v>64</v>
      </c>
      <c r="B162" s="83"/>
      <c r="C162" s="83"/>
      <c r="D162" s="84"/>
      <c r="E162" s="84"/>
      <c r="F162" s="84"/>
      <c r="G162" s="84"/>
      <c r="H162" s="84"/>
      <c r="I162" s="84"/>
      <c r="J162" s="84"/>
      <c r="K162" s="85"/>
      <c r="L162" s="82" t="s">
        <v>64</v>
      </c>
      <c r="M162" s="83"/>
      <c r="N162" s="83"/>
      <c r="O162" s="83"/>
      <c r="P162" s="83"/>
      <c r="Q162" s="86"/>
      <c r="R162" s="82" t="s">
        <v>64</v>
      </c>
      <c r="S162" s="83"/>
      <c r="T162" s="83"/>
      <c r="U162" s="83"/>
      <c r="V162" s="83"/>
      <c r="W162" s="83"/>
      <c r="X162" s="86"/>
      <c r="Y162" s="82" t="s">
        <v>64</v>
      </c>
      <c r="Z162" s="87"/>
      <c r="AA162" s="88"/>
      <c r="AB162" s="88"/>
      <c r="AC162" s="88"/>
      <c r="AD162" s="89"/>
      <c r="AE162" s="82" t="s">
        <v>64</v>
      </c>
      <c r="AF162" s="87"/>
      <c r="AG162" s="87"/>
      <c r="AH162" s="88"/>
      <c r="AI162" s="88"/>
      <c r="AJ162" s="88"/>
      <c r="AK162" s="89"/>
      <c r="AL162" s="10"/>
      <c r="AM162" s="10" t="s">
        <v>64</v>
      </c>
      <c r="AN162" s="98"/>
    </row>
    <row r="163" spans="1:40" s="93" customFormat="1" ht="14.25" hidden="1" thickTop="1" thickBot="1" x14ac:dyDescent="0.25">
      <c r="A163" s="32" t="s">
        <v>27</v>
      </c>
      <c r="B163" s="74">
        <f>'[1]FIN &amp; RE-old'!B163</f>
        <v>4267.1791247690735</v>
      </c>
      <c r="C163" s="103"/>
      <c r="D163" s="74">
        <f>'[1]FIN &amp; RE-old'!D163</f>
        <v>4750.2664124995617</v>
      </c>
      <c r="E163" s="74"/>
      <c r="F163" s="74">
        <f>'[1]FIN &amp; RE-old'!E163</f>
        <v>2312.1679280391854</v>
      </c>
      <c r="G163" s="74"/>
      <c r="H163" s="74">
        <f>'[1]FIN &amp; RE-old'!F163</f>
        <v>4143.2612554632624</v>
      </c>
      <c r="I163" s="74"/>
      <c r="J163" s="71">
        <f>'[1]FIN &amp; RE-old'!G163</f>
        <v>724.06080090585237</v>
      </c>
      <c r="K163" s="72"/>
      <c r="L163" s="32" t="s">
        <v>27</v>
      </c>
      <c r="M163" s="74">
        <f>'[1]FIN &amp; RE-old'!J163</f>
        <v>151.55492809578573</v>
      </c>
      <c r="N163" s="74">
        <f>'[1]FIN &amp; RE-old'!K163</f>
        <v>148.49313830221843</v>
      </c>
      <c r="O163" s="74">
        <f>'[1]FIN &amp; RE-old'!L163</f>
        <v>66.264497415749972</v>
      </c>
      <c r="P163" s="74">
        <f>'[1]FIN &amp; RE-old'!M163</f>
        <v>223.82494381122311</v>
      </c>
      <c r="Q163" s="97">
        <f>'[1]FIN &amp; RE-old'!N163</f>
        <v>50.230503834882889</v>
      </c>
      <c r="R163" s="32" t="s">
        <v>27</v>
      </c>
      <c r="S163" s="74">
        <f>'[1]FIN &amp; RE-old'!P163</f>
        <v>2590.7861239989088</v>
      </c>
      <c r="T163" s="103"/>
      <c r="U163" s="74">
        <f>'[1]FIN &amp; RE-old'!R163</f>
        <v>2820.7323240169462</v>
      </c>
      <c r="V163" s="74">
        <f>'[1]FIN &amp; RE-old'!S163</f>
        <v>820.58866859469754</v>
      </c>
      <c r="W163" s="74">
        <f>'[1]FIN &amp; RE-old'!T163</f>
        <v>2921.7343740120186</v>
      </c>
      <c r="X163" s="97">
        <f>'[1]FIN &amp; RE-old'!U163</f>
        <v>477.93871441987704</v>
      </c>
      <c r="Y163" s="32" t="s">
        <v>27</v>
      </c>
      <c r="Z163" s="74">
        <f>'[1]FIN &amp; RE-old'!W163</f>
        <v>1709.4700624723207</v>
      </c>
      <c r="AA163" s="74">
        <f>'[1]FIN &amp; RE-old'!X163</f>
        <v>1899.5708194112601</v>
      </c>
      <c r="AB163" s="74">
        <f>'[1]FIN &amp; RE-old'!Y163</f>
        <v>1238.3534178886825</v>
      </c>
      <c r="AC163" s="74">
        <f>'[1]FIN &amp; RE-old'!Z163</f>
        <v>1305.365847193621</v>
      </c>
      <c r="AD163" s="97">
        <f>'[1]FIN &amp; RE-old'!AA163</f>
        <v>951.4909824336055</v>
      </c>
      <c r="AE163" s="32" t="s">
        <v>27</v>
      </c>
      <c r="AF163" s="74">
        <f>'[1]FIN &amp; RE-old'!AC163</f>
        <v>117.43300003561299</v>
      </c>
      <c r="AG163" s="74">
        <f>'[1]FIN &amp; RE-old'!AD163</f>
        <v>0</v>
      </c>
      <c r="AH163" s="74">
        <f>'[1]FIN &amp; RE-old'!AE163</f>
        <v>130.49207763308451</v>
      </c>
      <c r="AI163" s="74">
        <f>'[1]FIN &amp; RE-old'!AF163</f>
        <v>85.069379195037982</v>
      </c>
      <c r="AJ163" s="74">
        <f>'[1]FIN &amp; RE-old'!AG163</f>
        <v>89.672835427299887</v>
      </c>
      <c r="AK163" s="97">
        <f>'[1]FIN &amp; RE-old'!AH163</f>
        <v>65.363204087009407</v>
      </c>
      <c r="AL163" s="91"/>
      <c r="AM163" s="99" t="s">
        <v>27</v>
      </c>
      <c r="AN163" s="100">
        <f>Z163/AF163*100</f>
        <v>1455.6981955275801</v>
      </c>
    </row>
    <row r="164" spans="1:40" s="93" customFormat="1" ht="14.25" hidden="1" thickTop="1" thickBot="1" x14ac:dyDescent="0.25">
      <c r="A164" s="32" t="s">
        <v>29</v>
      </c>
      <c r="B164" s="74">
        <f>'[1]FIN &amp; RE-old'!B164</f>
        <v>5014.0417306210584</v>
      </c>
      <c r="C164" s="103"/>
      <c r="D164" s="74">
        <f>'[1]FIN &amp; RE-old'!D164</f>
        <v>5795.3250232494647</v>
      </c>
      <c r="E164" s="74"/>
      <c r="F164" s="74">
        <f>'[1]FIN &amp; RE-old'!E164</f>
        <v>2595.2460237376249</v>
      </c>
      <c r="G164" s="74"/>
      <c r="H164" s="74">
        <f>'[1]FIN &amp; RE-old'!F164</f>
        <v>4474.7221559003237</v>
      </c>
      <c r="I164" s="74"/>
      <c r="J164" s="74">
        <f>'[1]FIN &amp; RE-old'!G164</f>
        <v>894.21508911872786</v>
      </c>
      <c r="K164" s="97"/>
      <c r="L164" s="32" t="s">
        <v>29</v>
      </c>
      <c r="M164" s="74">
        <f>'[1]FIN &amp; RE-old'!J164</f>
        <v>152.21965952962765</v>
      </c>
      <c r="N164" s="74">
        <f>'[1]FIN &amp; RE-old'!K164</f>
        <v>150.82061975196737</v>
      </c>
      <c r="O164" s="74">
        <f>'[1]FIN &amp; RE-old'!L164</f>
        <v>64.934237630128791</v>
      </c>
      <c r="P164" s="74">
        <f>'[1]FIN &amp; RE-old'!M164</f>
        <v>220.5145728922551</v>
      </c>
      <c r="Q164" s="97">
        <f>'[1]FIN &amp; RE-old'!N164</f>
        <v>51.385805423085195</v>
      </c>
      <c r="R164" s="32" t="s">
        <v>29</v>
      </c>
      <c r="S164" s="74">
        <f>'[1]FIN &amp; RE-old'!P164</f>
        <v>3027.9206827935432</v>
      </c>
      <c r="T164" s="74">
        <f>'[1]FIN &amp; RE-old'!Q164</f>
        <v>0</v>
      </c>
      <c r="U164" s="74">
        <f>'[1]FIN &amp; RE-old'!R164</f>
        <v>3398.4183039756172</v>
      </c>
      <c r="V164" s="74">
        <f>'[1]FIN &amp; RE-old'!S164</f>
        <v>919.55166202721807</v>
      </c>
      <c r="W164" s="74">
        <f>'[1]FIN &amp; RE-old'!T164</f>
        <v>3008.217711482775</v>
      </c>
      <c r="X164" s="97">
        <f>'[1]FIN &amp; RE-old'!U164</f>
        <v>588.24696970798459</v>
      </c>
      <c r="Y164" s="32" t="s">
        <v>29</v>
      </c>
      <c r="Z164" s="74">
        <f>'[1]FIN &amp; RE-old'!W164</f>
        <v>1989.1784623287745</v>
      </c>
      <c r="AA164" s="74">
        <f>'[1]FIN &amp; RE-old'!X164</f>
        <v>2253.2849351530972</v>
      </c>
      <c r="AB164" s="74">
        <f>'[1]FIN &amp; RE-old'!Y164</f>
        <v>1416.1276016899842</v>
      </c>
      <c r="AC164" s="74">
        <f>'[1]FIN &amp; RE-old'!Z164</f>
        <v>1364.1809119584175</v>
      </c>
      <c r="AD164" s="97">
        <f>'[1]FIN &amp; RE-old'!AA164</f>
        <v>1144.7654947989065</v>
      </c>
      <c r="AE164" s="32" t="s">
        <v>29</v>
      </c>
      <c r="AF164" s="74">
        <f>'[1]FIN &amp; RE-old'!AC164</f>
        <v>134.98768066834791</v>
      </c>
      <c r="AG164" s="74">
        <f>'[1]FIN &amp; RE-old'!AD164</f>
        <v>0</v>
      </c>
      <c r="AH164" s="74">
        <f>'[1]FIN &amp; RE-old'!AE164</f>
        <v>152.91021546912984</v>
      </c>
      <c r="AI164" s="74">
        <f>'[1]FIN &amp; RE-old'!AF164</f>
        <v>96.0998643926428</v>
      </c>
      <c r="AJ164" s="74">
        <f>'[1]FIN &amp; RE-old'!AG164</f>
        <v>92.574709009121719</v>
      </c>
      <c r="AK164" s="97">
        <f>'[1]FIN &amp; RE-old'!AH164</f>
        <v>77.684954858774873</v>
      </c>
      <c r="AL164" s="91"/>
      <c r="AM164" s="99" t="s">
        <v>29</v>
      </c>
      <c r="AN164" s="100">
        <f>Z164/AF164*100</f>
        <v>1473.5999999999997</v>
      </c>
    </row>
    <row r="165" spans="1:40" s="93" customFormat="1" ht="14.25" hidden="1" thickTop="1" thickBot="1" x14ac:dyDescent="0.25">
      <c r="A165" s="32" t="s">
        <v>31</v>
      </c>
      <c r="B165" s="74">
        <f>'[1]FIN &amp; RE-old'!B165</f>
        <v>4678.3700989130211</v>
      </c>
      <c r="C165" s="74"/>
      <c r="D165" s="74">
        <f>'[1]FIN &amp; RE-old'!D165</f>
        <v>5488.1727970172433</v>
      </c>
      <c r="E165" s="74"/>
      <c r="F165" s="74">
        <f>'[1]FIN &amp; RE-old'!E165</f>
        <v>3364.9959943782046</v>
      </c>
      <c r="G165" s="74"/>
      <c r="H165" s="74">
        <f>'[1]FIN &amp; RE-old'!F165</f>
        <v>3574.8555303487688</v>
      </c>
      <c r="I165" s="74"/>
      <c r="J165" s="74">
        <f>'[1]FIN &amp; RE-old'!G165</f>
        <v>736.03793649281124</v>
      </c>
      <c r="K165" s="97"/>
      <c r="L165" s="32" t="s">
        <v>31</v>
      </c>
      <c r="M165" s="74">
        <f>'[1]FIN &amp; RE-old'!J165</f>
        <v>150.27009915492721</v>
      </c>
      <c r="N165" s="74">
        <f>'[1]FIN &amp; RE-old'!K165</f>
        <v>153.23374966799884</v>
      </c>
      <c r="O165" s="74">
        <f>'[1]FIN &amp; RE-old'!L165</f>
        <v>64.934237630128791</v>
      </c>
      <c r="P165" s="74">
        <f>'[1]FIN &amp; RE-old'!M165</f>
        <v>202.89038668298747</v>
      </c>
      <c r="Q165" s="97">
        <f>'[1]FIN &amp; RE-old'!N165</f>
        <v>53.767711776951366</v>
      </c>
      <c r="R165" s="32" t="s">
        <v>31</v>
      </c>
      <c r="S165" s="74">
        <f>'[1]FIN &amp; RE-old'!P165</f>
        <v>2987.1156813986445</v>
      </c>
      <c r="T165" s="74">
        <f>'[1]FIN &amp; RE-old'!Q165</f>
        <v>0</v>
      </c>
      <c r="U165" s="74">
        <f>'[1]FIN &amp; RE-old'!R165</f>
        <v>3434.7813798281563</v>
      </c>
      <c r="V165" s="74">
        <f>'[1]FIN &amp; RE-old'!S165</f>
        <v>810.58479007699259</v>
      </c>
      <c r="W165" s="74">
        <f>'[1]FIN &amp; RE-old'!T165</f>
        <v>2687.5417034387106</v>
      </c>
      <c r="X165" s="97">
        <f>'[1]FIN &amp; RE-old'!U165</f>
        <v>523.56086066529576</v>
      </c>
      <c r="Y165" s="32" t="s">
        <v>31</v>
      </c>
      <c r="Z165" s="74">
        <f>'[1]FIN &amp; RE-old'!W165</f>
        <v>1987.8310443642906</v>
      </c>
      <c r="AA165" s="74">
        <f>'[1]FIN &amp; RE-old'!X165</f>
        <v>2241.5305944480665</v>
      </c>
      <c r="AB165" s="74">
        <f>'[1]FIN &amp; RE-old'!Y165</f>
        <v>1248.3164808897209</v>
      </c>
      <c r="AC165" s="74">
        <f>'[1]FIN &amp; RE-old'!Z165</f>
        <v>1324.6274243825783</v>
      </c>
      <c r="AD165" s="97">
        <f>'[1]FIN &amp; RE-old'!AA165</f>
        <v>973.7458473911305</v>
      </c>
      <c r="AE165" s="32" t="s">
        <v>31</v>
      </c>
      <c r="AF165" s="74">
        <f>'[1]FIN &amp; RE-old'!AC165</f>
        <v>132.52380900069184</v>
      </c>
      <c r="AG165" s="74">
        <f>'[1]FIN &amp; RE-old'!AD165</f>
        <v>0</v>
      </c>
      <c r="AH165" s="74">
        <f>'[1]FIN &amp; RE-old'!AE165</f>
        <v>149.43733432981048</v>
      </c>
      <c r="AI165" s="74">
        <f>'[1]FIN &amp; RE-old'!AF165</f>
        <v>83.222191018125642</v>
      </c>
      <c r="AJ165" s="74">
        <f>'[1]FIN &amp; RE-old'!AG165</f>
        <v>88.309654023988983</v>
      </c>
      <c r="AK165" s="97">
        <f>'[1]FIN &amp; RE-old'!AH165</f>
        <v>64.917241865566851</v>
      </c>
      <c r="AL165" s="91"/>
      <c r="AM165" s="99" t="s">
        <v>31</v>
      </c>
      <c r="AN165" s="100">
        <f>Z165/AF165*100</f>
        <v>1499.9803124840105</v>
      </c>
    </row>
    <row r="166" spans="1:40" s="93" customFormat="1" ht="14.25" hidden="1" thickTop="1" thickBot="1" x14ac:dyDescent="0.25">
      <c r="A166" s="32" t="s">
        <v>33</v>
      </c>
      <c r="B166" s="74">
        <f>'[1]FIN &amp; RE-old'!B166</f>
        <v>4809.7531730759883</v>
      </c>
      <c r="C166" s="103"/>
      <c r="D166" s="74">
        <f>'[1]FIN &amp; RE-old'!D166</f>
        <v>5921.1896307019033</v>
      </c>
      <c r="E166" s="74"/>
      <c r="F166" s="74">
        <f>'[1]FIN &amp; RE-old'!E166</f>
        <v>2463.8500670837211</v>
      </c>
      <c r="G166" s="74"/>
      <c r="H166" s="74">
        <f>'[1]FIN &amp; RE-old'!F166</f>
        <v>3543.0393161286647</v>
      </c>
      <c r="I166" s="74"/>
      <c r="J166" s="74">
        <f>'[1]FIN &amp; RE-old'!G166</f>
        <v>839.08324760180471</v>
      </c>
      <c r="K166" s="104"/>
      <c r="L166" s="32" t="s">
        <v>33</v>
      </c>
      <c r="M166" s="74">
        <f>'[1]FIN &amp; RE-old'!J166</f>
        <v>153.71579629301721</v>
      </c>
      <c r="N166" s="74">
        <f>'[1]FIN &amp; RE-old'!K166</f>
        <v>158.10658290744121</v>
      </c>
      <c r="O166" s="74">
        <f>'[1]FIN &amp; RE-old'!L166</f>
        <v>65.074397871698608</v>
      </c>
      <c r="P166" s="74">
        <f>'[1]FIN &amp; RE-old'!M166</f>
        <v>204.08743996441706</v>
      </c>
      <c r="Q166" s="97">
        <f>'[1]FIN &amp; RE-old'!N166</f>
        <v>54.305388894720878</v>
      </c>
      <c r="R166" s="32" t="s">
        <v>33</v>
      </c>
      <c r="S166" s="74">
        <f>'[1]FIN &amp; RE-old'!P166</f>
        <v>3287.222720535824</v>
      </c>
      <c r="T166" s="74">
        <f>'[1]FIN &amp; RE-old'!Q166</f>
        <v>0</v>
      </c>
      <c r="U166" s="74">
        <f>'[1]FIN &amp; RE-old'!R166</f>
        <v>3751.9768005051451</v>
      </c>
      <c r="V166" s="74">
        <f>'[1]FIN &amp; RE-old'!S166</f>
        <v>898.14407998663751</v>
      </c>
      <c r="W166" s="74">
        <f>'[1]FIN &amp; RE-old'!T166</f>
        <v>3072.4523007832518</v>
      </c>
      <c r="X166" s="97">
        <f>'[1]FIN &amp; RE-old'!U166</f>
        <v>602.09498976509008</v>
      </c>
      <c r="Y166" s="32" t="s">
        <v>33</v>
      </c>
      <c r="Z166" s="74">
        <f>'[1]FIN &amp; RE-old'!W166</f>
        <v>2138.5067766683073</v>
      </c>
      <c r="AA166" s="74">
        <f>'[1]FIN &amp; RE-old'!X166</f>
        <v>2373.0680478381018</v>
      </c>
      <c r="AB166" s="74">
        <f>'[1]FIN &amp; RE-old'!Y166</f>
        <v>1380.1803925369054</v>
      </c>
      <c r="AC166" s="74">
        <f>'[1]FIN &amp; RE-old'!Z166</f>
        <v>1505.4587883109996</v>
      </c>
      <c r="AD166" s="97">
        <f>'[1]FIN &amp; RE-old'!AA166</f>
        <v>1108.7205193067327</v>
      </c>
      <c r="AE166" s="32" t="s">
        <v>33</v>
      </c>
      <c r="AF166" s="74">
        <f>'[1]FIN &amp; RE-old'!AC166</f>
        <v>140.95962906163558</v>
      </c>
      <c r="AG166" s="74">
        <f>'[1]FIN &amp; RE-old'!AD166</f>
        <v>0</v>
      </c>
      <c r="AH166" s="74">
        <f>'[1]FIN &amp; RE-old'!AE166</f>
        <v>156.42073030155382</v>
      </c>
      <c r="AI166" s="74">
        <f>'[1]FIN &amp; RE-old'!AF166</f>
        <v>90.974561452287759</v>
      </c>
      <c r="AJ166" s="74">
        <f>'[1]FIN &amp; RE-old'!AG166</f>
        <v>99.232284266365198</v>
      </c>
      <c r="AK166" s="97">
        <f>'[1]FIN &amp; RE-old'!AH166</f>
        <v>73.08128963611955</v>
      </c>
      <c r="AL166" s="91"/>
      <c r="AM166" s="99" t="s">
        <v>33</v>
      </c>
      <c r="AN166" s="100">
        <f>Z166/AF166*100</f>
        <v>1517.1058486066463</v>
      </c>
    </row>
    <row r="167" spans="1:40" s="47" customFormat="1" ht="17.25" hidden="1" thickTop="1" thickBot="1" x14ac:dyDescent="0.3">
      <c r="A167" s="82" t="s">
        <v>65</v>
      </c>
      <c r="B167" s="83"/>
      <c r="C167" s="83"/>
      <c r="D167" s="84"/>
      <c r="E167" s="84"/>
      <c r="F167" s="84"/>
      <c r="G167" s="84"/>
      <c r="H167" s="84"/>
      <c r="I167" s="84"/>
      <c r="J167" s="84"/>
      <c r="K167" s="85"/>
      <c r="L167" s="82" t="s">
        <v>65</v>
      </c>
      <c r="M167" s="83"/>
      <c r="N167" s="83"/>
      <c r="O167" s="83"/>
      <c r="P167" s="83"/>
      <c r="Q167" s="86"/>
      <c r="R167" s="82" t="s">
        <v>65</v>
      </c>
      <c r="S167" s="83"/>
      <c r="T167" s="83"/>
      <c r="U167" s="83"/>
      <c r="V167" s="83"/>
      <c r="W167" s="83"/>
      <c r="X167" s="86"/>
      <c r="Y167" s="82" t="s">
        <v>65</v>
      </c>
      <c r="Z167" s="87"/>
      <c r="AA167" s="88"/>
      <c r="AB167" s="88"/>
      <c r="AC167" s="88"/>
      <c r="AD167" s="89"/>
      <c r="AE167" s="82" t="s">
        <v>65</v>
      </c>
      <c r="AF167" s="87"/>
      <c r="AG167" s="87"/>
      <c r="AH167" s="88"/>
      <c r="AI167" s="88"/>
      <c r="AJ167" s="88"/>
      <c r="AK167" s="89"/>
      <c r="AL167" s="10"/>
      <c r="AM167" s="10" t="s">
        <v>65</v>
      </c>
      <c r="AN167" s="98"/>
    </row>
    <row r="168" spans="1:40" s="93" customFormat="1" ht="14.25" hidden="1" thickTop="1" thickBot="1" x14ac:dyDescent="0.25">
      <c r="A168" s="32" t="s">
        <v>27</v>
      </c>
      <c r="B168" s="74">
        <f>'[1]FIN &amp; RE-old'!B168</f>
        <v>5201.4182063417393</v>
      </c>
      <c r="C168" s="103"/>
      <c r="D168" s="74">
        <f>'[1]FIN &amp; RE-old'!D168</f>
        <v>6208.598201136926</v>
      </c>
      <c r="E168" s="74"/>
      <c r="F168" s="74">
        <f>'[1]FIN &amp; RE-old'!E168</f>
        <v>2715.3467977928681</v>
      </c>
      <c r="G168" s="74"/>
      <c r="H168" s="74">
        <f>'[1]FIN &amp; RE-old'!F168</f>
        <v>4217.8399580616015</v>
      </c>
      <c r="I168" s="74"/>
      <c r="J168" s="74">
        <f>'[1]FIN &amp; RE-old'!G168</f>
        <v>830.68788676549639</v>
      </c>
      <c r="K168" s="105"/>
      <c r="L168" s="32" t="s">
        <v>27</v>
      </c>
      <c r="M168" s="74">
        <f>'[1]FIN &amp; RE-old'!J168</f>
        <v>155.2968490914281</v>
      </c>
      <c r="N168" s="74">
        <f>'[1]FIN &amp; RE-old'!K168</f>
        <v>159.68059146891002</v>
      </c>
      <c r="O168" s="74">
        <f>'[1]FIN &amp; RE-old'!L168</f>
        <v>65.496636331171459</v>
      </c>
      <c r="P168" s="74">
        <f>'[1]FIN &amp; RE-old'!M168</f>
        <v>206.53752322408133</v>
      </c>
      <c r="Q168" s="97">
        <f>'[1]FIN &amp; RE-old'!N168</f>
        <v>53.958804841144683</v>
      </c>
      <c r="R168" s="32" t="s">
        <v>27</v>
      </c>
      <c r="S168" s="74">
        <f>'[1]FIN &amp; RE-old'!P168</f>
        <v>3087.9105383860483</v>
      </c>
      <c r="T168" s="74">
        <f>'[1]FIN &amp; RE-old'!Q168</f>
        <v>0</v>
      </c>
      <c r="U168" s="74">
        <f>'[1]FIN &amp; RE-old'!R168</f>
        <v>3493.6032173976632</v>
      </c>
      <c r="V168" s="74">
        <f>'[1]FIN &amp; RE-old'!S168</f>
        <v>796.11734879959783</v>
      </c>
      <c r="W168" s="74">
        <f>'[1]FIN &amp; RE-old'!T168</f>
        <v>3053.8041332683297</v>
      </c>
      <c r="X168" s="97">
        <f>'[1]FIN &amp; RE-old'!U168</f>
        <v>533.35801050737928</v>
      </c>
      <c r="Y168" s="32" t="s">
        <v>27</v>
      </c>
      <c r="Z168" s="74">
        <f>(S168/M168)*100</f>
        <v>1988.392267101375</v>
      </c>
      <c r="AA168" s="74">
        <f t="shared" ref="AA168:AD171" si="42">(U168/N168)*100</f>
        <v>2187.8696623426972</v>
      </c>
      <c r="AB168" s="74">
        <f t="shared" si="42"/>
        <v>1215.5087549445743</v>
      </c>
      <c r="AC168" s="74">
        <f t="shared" si="42"/>
        <v>1478.5711020438296</v>
      </c>
      <c r="AD168" s="97">
        <f t="shared" si="42"/>
        <v>988.45408469959841</v>
      </c>
      <c r="AE168" s="32" t="s">
        <v>27</v>
      </c>
      <c r="AF168" s="74">
        <f>'[1]FIN &amp; RE-old'!AC168</f>
        <v>127.27974716557726</v>
      </c>
      <c r="AG168" s="74">
        <f>'[1]FIN &amp; RE-old'!AD168</f>
        <v>0</v>
      </c>
      <c r="AH168" s="74">
        <f>'[1]FIN &amp; RE-old'!AE168</f>
        <v>140.04857193503557</v>
      </c>
      <c r="AI168" s="74">
        <f>'[1]FIN &amp; RE-old'!AF168</f>
        <v>77.806401466458425</v>
      </c>
      <c r="AJ168" s="74">
        <f>'[1]FIN &amp; RE-old'!AG168</f>
        <v>94.645387204612831</v>
      </c>
      <c r="AK168" s="97">
        <f>'[1]FIN &amp; RE-old'!AH168</f>
        <v>63.272317070891489</v>
      </c>
      <c r="AL168" s="91"/>
      <c r="AM168" s="99" t="s">
        <v>27</v>
      </c>
      <c r="AN168" s="100">
        <f>Z168/AF168*100</f>
        <v>1562.2220434761632</v>
      </c>
    </row>
    <row r="169" spans="1:40" s="93" customFormat="1" ht="14.25" hidden="1" thickTop="1" thickBot="1" x14ac:dyDescent="0.25">
      <c r="A169" s="32" t="s">
        <v>29</v>
      </c>
      <c r="B169" s="74">
        <f>'[1]FIN &amp; RE-old'!B169</f>
        <v>5819.9054987492982</v>
      </c>
      <c r="D169" s="74">
        <f>'[1]FIN &amp; RE-old'!D169</f>
        <v>6247.6667632377184</v>
      </c>
      <c r="E169" s="74"/>
      <c r="F169" s="74">
        <f>'[1]FIN &amp; RE-old'!E169</f>
        <v>6048.7736467256609</v>
      </c>
      <c r="G169" s="74"/>
      <c r="H169" s="74">
        <f>'[1]FIN &amp; RE-old'!F169</f>
        <v>4816.1433394704554</v>
      </c>
      <c r="I169" s="74"/>
      <c r="J169" s="74">
        <f>'[1]FIN &amp; RE-old'!G169</f>
        <v>1005.1085819291895</v>
      </c>
      <c r="K169" s="106"/>
      <c r="L169" s="32" t="s">
        <v>29</v>
      </c>
      <c r="M169" s="74">
        <f>'[1]FIN &amp; RE-old'!J169</f>
        <v>155.96849845359495</v>
      </c>
      <c r="N169" s="74">
        <f>'[1]FIN &amp; RE-old'!K169</f>
        <v>162.46787030540537</v>
      </c>
      <c r="O169" s="74">
        <f>'[1]FIN &amp; RE-old'!L169</f>
        <v>66.56099523528141</v>
      </c>
      <c r="P169" s="74">
        <f>'[1]FIN &amp; RE-old'!M169</f>
        <v>200.01148288071474</v>
      </c>
      <c r="Q169" s="97">
        <f>'[1]FIN &amp; RE-old'!N169</f>
        <v>51.498601427294524</v>
      </c>
      <c r="R169" s="32" t="s">
        <v>29</v>
      </c>
      <c r="S169" s="74">
        <f>'[1]FIN &amp; RE-old'!P169</f>
        <v>3260.1668090841199</v>
      </c>
      <c r="T169" s="74">
        <f>'[1]FIN &amp; RE-old'!Q169</f>
        <v>0</v>
      </c>
      <c r="U169" s="74">
        <f>'[1]FIN &amp; RE-old'!R169</f>
        <v>3707.2572322725614</v>
      </c>
      <c r="V169" s="74">
        <f>'[1]FIN &amp; RE-old'!S169</f>
        <v>887.85632738427535</v>
      </c>
      <c r="W169" s="74">
        <f>'[1]FIN &amp; RE-old'!T169</f>
        <v>3108.5916770008434</v>
      </c>
      <c r="X169" s="97">
        <f>'[1]FIN &amp; RE-old'!U169</f>
        <v>615.81410768318142</v>
      </c>
      <c r="Y169" s="32" t="s">
        <v>29</v>
      </c>
      <c r="Z169" s="74">
        <f>(S169/M169)*100</f>
        <v>2090.272613641986</v>
      </c>
      <c r="AA169" s="74">
        <f t="shared" si="42"/>
        <v>2281.8402341975057</v>
      </c>
      <c r="AB169" s="74">
        <f t="shared" si="42"/>
        <v>1333.898816034615</v>
      </c>
      <c r="AC169" s="74">
        <f t="shared" si="42"/>
        <v>1554.2066046551852</v>
      </c>
      <c r="AD169" s="97">
        <f t="shared" si="42"/>
        <v>1195.7880226176333</v>
      </c>
      <c r="AE169" s="32" t="s">
        <v>29</v>
      </c>
      <c r="AF169" s="74">
        <f>'[1]FIN &amp; RE-old'!AC169</f>
        <v>132.68972452557074</v>
      </c>
      <c r="AG169" s="74">
        <f>'[1]FIN &amp; RE-old'!AD169</f>
        <v>0</v>
      </c>
      <c r="AH169" s="74">
        <f>'[1]FIN &amp; RE-old'!AE169</f>
        <v>144.85036550303732</v>
      </c>
      <c r="AI169" s="74">
        <f>'[1]FIN &amp; RE-old'!AF169</f>
        <v>84.675398457348308</v>
      </c>
      <c r="AJ169" s="74">
        <f>'[1]FIN &amp; RE-old'!AG169</f>
        <v>98.66045456539716</v>
      </c>
      <c r="AK169" s="97">
        <f>'[1]FIN &amp; RE-old'!AH169</f>
        <v>75.908176893565184</v>
      </c>
      <c r="AL169" s="91"/>
      <c r="AM169" s="99" t="s">
        <v>29</v>
      </c>
      <c r="AN169" s="100">
        <f>Z169/AF169*100</f>
        <v>1575.3085788034537</v>
      </c>
    </row>
    <row r="170" spans="1:40" s="93" customFormat="1" ht="14.25" hidden="1" thickTop="1" thickBot="1" x14ac:dyDescent="0.25">
      <c r="A170" s="32" t="s">
        <v>31</v>
      </c>
      <c r="B170" s="74">
        <f>'[1]FIN &amp; RE-old'!B170</f>
        <v>5281.8861080882443</v>
      </c>
      <c r="D170" s="74">
        <f>'[1]FIN &amp; RE-old'!D170</f>
        <v>6330.2054224398835</v>
      </c>
      <c r="E170" s="74"/>
      <c r="F170" s="74">
        <f>'[1]FIN &amp; RE-old'!E170</f>
        <v>3518.9593468396524</v>
      </c>
      <c r="G170" s="74"/>
      <c r="H170" s="74">
        <f>'[1]FIN &amp; RE-old'!F170</f>
        <v>3881.9535213062386</v>
      </c>
      <c r="I170" s="74"/>
      <c r="J170" s="74">
        <f>'[1]FIN &amp; RE-old'!G170</f>
        <v>1028.2260793135608</v>
      </c>
      <c r="K170" s="106"/>
      <c r="L170" s="32" t="s">
        <v>31</v>
      </c>
      <c r="M170" s="74">
        <f>'[1]FIN &amp; RE-old'!J170</f>
        <v>157.33148697051502</v>
      </c>
      <c r="N170" s="74">
        <f>'[1]FIN &amp; RE-old'!K170</f>
        <v>164.21949140204117</v>
      </c>
      <c r="O170" s="74">
        <f>'[1]FIN &amp; RE-old'!L170</f>
        <v>67.234656258398303</v>
      </c>
      <c r="P170" s="74">
        <f>'[1]FIN &amp; RE-old'!M170</f>
        <v>200.60821145306602</v>
      </c>
      <c r="Q170" s="97">
        <f>'[1]FIN &amp; RE-old'!N170</f>
        <v>50.983615413021568</v>
      </c>
      <c r="R170" s="32" t="s">
        <v>31</v>
      </c>
      <c r="S170" s="74">
        <f>'[1]FIN &amp; RE-old'!P170</f>
        <v>3246.8025975593141</v>
      </c>
      <c r="T170" s="74">
        <f>'[1]FIN &amp; RE-old'!Q170</f>
        <v>0</v>
      </c>
      <c r="U170" s="74">
        <f>'[1]FIN &amp; RE-old'!R170</f>
        <v>3745.9547732988126</v>
      </c>
      <c r="V170" s="74">
        <f>'[1]FIN &amp; RE-old'!S170</f>
        <v>832.47120100866641</v>
      </c>
      <c r="W170" s="74">
        <f>'[1]FIN &amp; RE-old'!T170</f>
        <v>2903.4641219461842</v>
      </c>
      <c r="X170" s="97">
        <f>'[1]FIN &amp; RE-old'!U170</f>
        <v>560.39083799169509</v>
      </c>
      <c r="Y170" s="32" t="s">
        <v>31</v>
      </c>
      <c r="Z170" s="74">
        <f>(S170/M170)*100</f>
        <v>2063.6699366909224</v>
      </c>
      <c r="AA170" s="74">
        <f t="shared" si="42"/>
        <v>2281.0658718507343</v>
      </c>
      <c r="AB170" s="74">
        <f t="shared" si="42"/>
        <v>1238.1578895998032</v>
      </c>
      <c r="AC170" s="74">
        <f t="shared" si="42"/>
        <v>1447.3306455979614</v>
      </c>
      <c r="AD170" s="97">
        <f t="shared" si="42"/>
        <v>1099.1586874566126</v>
      </c>
      <c r="AE170" s="32" t="s">
        <v>31</v>
      </c>
      <c r="AF170" s="74">
        <f>'[1]FIN &amp; RE-old'!AC170</f>
        <v>129.66533546229596</v>
      </c>
      <c r="AG170" s="74">
        <f>'[1]FIN &amp; RE-old'!AD170</f>
        <v>0</v>
      </c>
      <c r="AH170" s="74">
        <f>'[1]FIN &amp; RE-old'!AE170</f>
        <v>143.32484387469106</v>
      </c>
      <c r="AI170" s="74">
        <f>'[1]FIN &amp; RE-old'!AF170</f>
        <v>77.796432101773647</v>
      </c>
      <c r="AJ170" s="74">
        <f>'[1]FIN &amp; RE-old'!AG170</f>
        <v>90.939258429691577</v>
      </c>
      <c r="AK170" s="97">
        <f>'[1]FIN &amp; RE-old'!AH170</f>
        <v>69.062778597188213</v>
      </c>
      <c r="AL170" s="91"/>
      <c r="AM170" s="99" t="s">
        <v>31</v>
      </c>
      <c r="AN170" s="100">
        <f>Z170/AF170*100</f>
        <v>1591.535570654499</v>
      </c>
    </row>
    <row r="171" spans="1:40" s="93" customFormat="1" ht="14.25" hidden="1" thickTop="1" thickBot="1" x14ac:dyDescent="0.25">
      <c r="A171" s="107" t="s">
        <v>33</v>
      </c>
      <c r="B171" s="108">
        <f>'[1]FIN &amp; RE-old'!B171</f>
        <v>5641.6784733077411</v>
      </c>
      <c r="C171" s="109"/>
      <c r="D171" s="108">
        <f>'[1]FIN &amp; RE-old'!D171</f>
        <v>7024.201322072212</v>
      </c>
      <c r="E171" s="108"/>
      <c r="F171" s="108">
        <f>'[1]FIN &amp; RE-old'!E171</f>
        <v>2685.5197514296729</v>
      </c>
      <c r="G171" s="108"/>
      <c r="H171" s="108">
        <f>'[1]FIN &amp; RE-old'!F171</f>
        <v>4083.3728219310146</v>
      </c>
      <c r="I171" s="108"/>
      <c r="J171" s="108">
        <f>'[1]FIN &amp; RE-old'!G171</f>
        <v>1174.134273114804</v>
      </c>
      <c r="K171" s="110"/>
      <c r="L171" s="107" t="s">
        <v>33</v>
      </c>
      <c r="M171" s="108">
        <f>'[1]FIN &amp; RE-old'!J171</f>
        <v>159.07413771537031</v>
      </c>
      <c r="N171" s="108">
        <f>'[1]FIN &amp; RE-old'!K171</f>
        <v>168.63999091902693</v>
      </c>
      <c r="O171" s="108">
        <f>'[1]FIN &amp; RE-old'!L171</f>
        <v>67.932949944256819</v>
      </c>
      <c r="P171" s="108">
        <f>'[1]FIN &amp; RE-old'!M171</f>
        <v>194.36577305893869</v>
      </c>
      <c r="Q171" s="104">
        <f>'[1]FIN &amp; RE-old'!N171</f>
        <v>51.034599028434577</v>
      </c>
      <c r="R171" s="107" t="s">
        <v>33</v>
      </c>
      <c r="S171" s="108">
        <f>'[1]FIN &amp; RE-old'!P171</f>
        <v>3792.70018768215</v>
      </c>
      <c r="T171" s="108">
        <f>'[1]FIN &amp; RE-old'!Q171</f>
        <v>4366.3630240968923</v>
      </c>
      <c r="U171" s="108">
        <f>'[1]FIN &amp; RE-old'!R171</f>
        <v>4366.3630240968923</v>
      </c>
      <c r="V171" s="108">
        <f>'[1]FIN &amp; RE-old'!S171</f>
        <v>1047.4081317389098</v>
      </c>
      <c r="W171" s="108">
        <f>'[1]FIN &amp; RE-old'!T171</f>
        <v>3376.227538336318</v>
      </c>
      <c r="X171" s="104">
        <f>'[1]FIN &amp; RE-old'!U171</f>
        <v>627.05661431710098</v>
      </c>
      <c r="Y171" s="107" t="s">
        <v>33</v>
      </c>
      <c r="Z171" s="108">
        <f>(S171/M171)*100</f>
        <v>2384.2343212750202</v>
      </c>
      <c r="AA171" s="108">
        <f t="shared" si="42"/>
        <v>2589.1622742042346</v>
      </c>
      <c r="AB171" s="108">
        <f t="shared" si="42"/>
        <v>1541.8263634927864</v>
      </c>
      <c r="AC171" s="108">
        <f t="shared" si="42"/>
        <v>1737.0483934496658</v>
      </c>
      <c r="AD171" s="104">
        <f t="shared" si="42"/>
        <v>1228.6892152669375</v>
      </c>
      <c r="AE171" s="107" t="s">
        <v>33</v>
      </c>
      <c r="AF171" s="108">
        <f>'[1]FIN &amp; RE-old'!AC171</f>
        <v>149.98253409017772</v>
      </c>
      <c r="AG171" s="108">
        <f>'[1]FIN &amp; RE-old'!AD171</f>
        <v>0</v>
      </c>
      <c r="AH171" s="108">
        <f>'[1]FIN &amp; RE-old'!AE171</f>
        <v>162.87372243185033</v>
      </c>
      <c r="AI171" s="108">
        <f>'[1]FIN &amp; RE-old'!AF171</f>
        <v>96.990058007397238</v>
      </c>
      <c r="AJ171" s="108">
        <f>'[1]FIN &amp; RE-old'!AG171</f>
        <v>109.27068600687311</v>
      </c>
      <c r="AK171" s="104">
        <f>'[1]FIN &amp; RE-old'!AH171</f>
        <v>77.291867024403231</v>
      </c>
      <c r="AL171" s="91"/>
      <c r="AM171" s="99" t="s">
        <v>33</v>
      </c>
      <c r="AN171" s="100">
        <f>Z171/AF171*100</f>
        <v>1589.6746482770372</v>
      </c>
    </row>
    <row r="172" spans="1:40" s="93" customFormat="1" ht="14.25" hidden="1" thickTop="1" thickBot="1" x14ac:dyDescent="0.25">
      <c r="A172" s="111" t="s">
        <v>66</v>
      </c>
      <c r="B172" s="74"/>
      <c r="D172" s="74"/>
      <c r="E172" s="74"/>
      <c r="F172" s="74"/>
      <c r="G172" s="74"/>
      <c r="H172" s="74"/>
      <c r="I172" s="74"/>
      <c r="J172" s="74"/>
      <c r="K172" s="106"/>
      <c r="L172" s="111" t="s">
        <v>66</v>
      </c>
      <c r="M172" s="74"/>
      <c r="N172" s="74"/>
      <c r="O172" s="74"/>
      <c r="P172" s="74"/>
      <c r="Q172" s="97"/>
      <c r="R172" s="111" t="s">
        <v>66</v>
      </c>
      <c r="S172" s="74"/>
      <c r="T172" s="74"/>
      <c r="U172" s="74"/>
      <c r="V172" s="74"/>
      <c r="W172" s="74"/>
      <c r="X172" s="97"/>
      <c r="Y172" s="111" t="s">
        <v>66</v>
      </c>
      <c r="Z172" s="74"/>
      <c r="AA172" s="74"/>
      <c r="AB172" s="74"/>
      <c r="AC172" s="74"/>
      <c r="AD172" s="97"/>
      <c r="AE172" s="111" t="s">
        <v>66</v>
      </c>
      <c r="AF172" s="74"/>
      <c r="AG172" s="74"/>
      <c r="AH172" s="74"/>
      <c r="AI172" s="74"/>
      <c r="AJ172" s="74"/>
      <c r="AK172" s="97"/>
      <c r="AL172" s="91"/>
      <c r="AM172" s="99" t="s">
        <v>66</v>
      </c>
      <c r="AN172" s="100"/>
    </row>
    <row r="173" spans="1:40" s="93" customFormat="1" ht="15" hidden="1" customHeight="1" x14ac:dyDescent="0.2">
      <c r="A173" s="32" t="s">
        <v>27</v>
      </c>
      <c r="B173" s="74">
        <f>'[1]FIN &amp; RE-old'!B173</f>
        <v>6026.1645928013741</v>
      </c>
      <c r="D173" s="74">
        <f>'[1]FIN &amp; RE-old'!D173</f>
        <v>6908.6430485756064</v>
      </c>
      <c r="E173" s="74"/>
      <c r="F173" s="74">
        <f>'[1]FIN &amp; RE-old'!E173</f>
        <v>3244.1568697186453</v>
      </c>
      <c r="G173" s="74"/>
      <c r="H173" s="74">
        <f>'[1]FIN &amp; RE-old'!F173</f>
        <v>5439.7604644927123</v>
      </c>
      <c r="I173" s="74"/>
      <c r="J173" s="74">
        <f>'[1]FIN &amp; RE-old'!G173</f>
        <v>1079.4075270312774</v>
      </c>
      <c r="K173" s="106"/>
      <c r="L173" s="32" t="s">
        <v>27</v>
      </c>
      <c r="M173" s="74">
        <f>'[1]FIN &amp; RE-old'!J173</f>
        <v>156.49559870383334</v>
      </c>
      <c r="N173" s="74">
        <f>'[1]FIN &amp; RE-old'!K173</f>
        <v>164.63125678841894</v>
      </c>
      <c r="O173" s="74">
        <f>'[1]FIN &amp; RE-old'!L173</f>
        <v>67.525983043287795</v>
      </c>
      <c r="P173" s="74">
        <f>'[1]FIN &amp; RE-old'!M173</f>
        <v>194.87374812293683</v>
      </c>
      <c r="Q173" s="97">
        <f>'[1]FIN &amp; RE-old'!N173</f>
        <v>54.726618170671905</v>
      </c>
      <c r="R173" s="32" t="s">
        <v>27</v>
      </c>
      <c r="S173" s="74">
        <f>'[1]FIN &amp; RE-old'!P173</f>
        <v>3580.1800948580308</v>
      </c>
      <c r="T173" s="74">
        <f>'[1]FIN &amp; RE-old'!Q173</f>
        <v>0</v>
      </c>
      <c r="U173" s="74">
        <f>'[1]FIN &amp; RE-old'!R173</f>
        <v>4127.1001016547953</v>
      </c>
      <c r="V173" s="74">
        <f>'[1]FIN &amp; RE-old'!S173</f>
        <v>824.68553399611142</v>
      </c>
      <c r="W173" s="74">
        <f>'[1]FIN &amp; RE-old'!T173</f>
        <v>3285.8411497485536</v>
      </c>
      <c r="X173" s="97">
        <f>'[1]FIN &amp; RE-old'!U173</f>
        <v>589.85633942889353</v>
      </c>
      <c r="Y173" s="32" t="s">
        <v>27</v>
      </c>
      <c r="Z173" s="74">
        <f>(S173/M173)*100</f>
        <v>2287.7193509023168</v>
      </c>
      <c r="AA173" s="74">
        <f t="shared" ref="AA173:AD176" si="43">(U173/N173)*100</f>
        <v>2506.875171923682</v>
      </c>
      <c r="AB173" s="74">
        <f t="shared" si="43"/>
        <v>1221.2862320974186</v>
      </c>
      <c r="AC173" s="74">
        <f t="shared" si="43"/>
        <v>1686.1384262366978</v>
      </c>
      <c r="AD173" s="97">
        <f t="shared" si="43"/>
        <v>1077.8234781278677</v>
      </c>
      <c r="AE173" s="32" t="s">
        <v>27</v>
      </c>
      <c r="AF173" s="74">
        <f>'[1]FIN &amp; RE-old'!AC173</f>
        <v>142.3209160591633</v>
      </c>
      <c r="AG173" s="74">
        <f>'[1]FIN &amp; RE-old'!AD173</f>
        <v>0</v>
      </c>
      <c r="AH173" s="74">
        <f>'[1]FIN &amp; RE-old'!AE173</f>
        <v>155.95478124247637</v>
      </c>
      <c r="AI173" s="74">
        <f>'[1]FIN &amp; RE-old'!AF173</f>
        <v>75.977228261846435</v>
      </c>
      <c r="AJ173" s="74">
        <f>'[1]FIN &amp; RE-old'!AG173</f>
        <v>104.89606836166911</v>
      </c>
      <c r="AK173" s="97">
        <f>'[1]FIN &amp; RE-old'!AH173</f>
        <v>67.052291487034566</v>
      </c>
      <c r="AL173" s="91"/>
      <c r="AM173" s="99" t="s">
        <v>27</v>
      </c>
      <c r="AN173" s="100">
        <f>Z173/AF173*100</f>
        <v>1607.4372019579357</v>
      </c>
    </row>
    <row r="174" spans="1:40" s="93" customFormat="1" ht="15" hidden="1" customHeight="1" x14ac:dyDescent="0.2">
      <c r="A174" s="32" t="s">
        <v>29</v>
      </c>
      <c r="B174" s="74">
        <f>'[1]FIN &amp; RE-old'!B174</f>
        <v>6704.9232856773833</v>
      </c>
      <c r="D174" s="74">
        <f>'[1]FIN &amp; RE-old'!D174</f>
        <v>7171.6096831733157</v>
      </c>
      <c r="E174" s="74"/>
      <c r="F174" s="74">
        <f>'[1]FIN &amp; RE-old'!E174</f>
        <v>6243.0672531318405</v>
      </c>
      <c r="G174" s="74"/>
      <c r="H174" s="74">
        <f>'[1]FIN &amp; RE-old'!F174</f>
        <v>5934.392079492136</v>
      </c>
      <c r="I174" s="74"/>
      <c r="J174" s="74">
        <f>[2]GROSSREV!$L$62</f>
        <v>1310.6760071141641</v>
      </c>
      <c r="K174" s="106"/>
      <c r="L174" s="32" t="s">
        <v>29</v>
      </c>
      <c r="M174" s="74">
        <f>'[1]FIN &amp; RE-old'!J174</f>
        <v>163.60912485759175</v>
      </c>
      <c r="N174" s="74">
        <f>'[1]FIN &amp; RE-old'!K174</f>
        <v>176.12530450205986</v>
      </c>
      <c r="O174" s="74">
        <f>'[1]FIN &amp; RE-old'!L174</f>
        <v>65.232856913470599</v>
      </c>
      <c r="P174" s="74">
        <f>'[1]FIN &amp; RE-old'!M174</f>
        <v>194.54526910448115</v>
      </c>
      <c r="Q174" s="97">
        <f>'[1]FIN &amp; RE-old'!N174</f>
        <v>56.917277040072243</v>
      </c>
      <c r="R174" s="32" t="s">
        <v>29</v>
      </c>
      <c r="S174" s="74">
        <f>'[1]FIN &amp; RE-old'!P174</f>
        <v>3670.9778006304045</v>
      </c>
      <c r="T174" s="74">
        <f>'[1]FIN &amp; RE-old'!Q174</f>
        <v>0</v>
      </c>
      <c r="U174" s="74">
        <f>'[1]FIN &amp; RE-old'!R174</f>
        <v>4208.0500300365293</v>
      </c>
      <c r="V174" s="74">
        <f>'[1]FIN &amp; RE-old'!S174</f>
        <v>705.26476508037388</v>
      </c>
      <c r="W174" s="74">
        <f>'[1]FIN &amp; RE-old'!T174</f>
        <v>3575.0885957070705</v>
      </c>
      <c r="X174" s="97">
        <f>'[1]FIN &amp; RE-old'!U174</f>
        <v>586.70635362351834</v>
      </c>
      <c r="Y174" s="32" t="s">
        <v>29</v>
      </c>
      <c r="Z174" s="74">
        <f>(S174/M174)*100</f>
        <v>2243.7488152483475</v>
      </c>
      <c r="AA174" s="74">
        <f t="shared" si="43"/>
        <v>2389.2364824767778</v>
      </c>
      <c r="AB174" s="74">
        <f t="shared" si="43"/>
        <v>1081.1495900231475</v>
      </c>
      <c r="AC174" s="74">
        <f t="shared" si="43"/>
        <v>1837.6641139430938</v>
      </c>
      <c r="AD174" s="97">
        <f t="shared" si="43"/>
        <v>1030.8053795518915</v>
      </c>
      <c r="AE174" s="32" t="s">
        <v>29</v>
      </c>
      <c r="AF174" s="74">
        <f>'[1]FIN &amp; RE-old'!AC174</f>
        <v>139.15608873990644</v>
      </c>
      <c r="AG174" s="74">
        <f>'[1]FIN &amp; RE-old'!AD174</f>
        <v>0</v>
      </c>
      <c r="AH174" s="74">
        <f>'[1]FIN &amp; RE-old'!AE174</f>
        <v>148.17915522302371</v>
      </c>
      <c r="AI174" s="74">
        <f>'[1]FIN &amp; RE-old'!AF174</f>
        <v>67.052313194746944</v>
      </c>
      <c r="AJ174" s="74">
        <f>'[1]FIN &amp; RE-old'!AG174</f>
        <v>113.97093506017175</v>
      </c>
      <c r="AK174" s="97">
        <f>'[1]FIN &amp; RE-old'!AH174</f>
        <v>63.929992473163324</v>
      </c>
      <c r="AL174" s="91"/>
      <c r="AM174" s="99" t="s">
        <v>29</v>
      </c>
      <c r="AN174" s="100">
        <f>Z174/AF174*100</f>
        <v>1612.3971545665447</v>
      </c>
    </row>
    <row r="175" spans="1:40" s="93" customFormat="1" ht="15" hidden="1" customHeight="1" x14ac:dyDescent="0.2">
      <c r="A175" s="32" t="s">
        <v>31</v>
      </c>
      <c r="B175" s="74">
        <f>'[1]FIN &amp; RE-old'!B175</f>
        <v>6257.8867869494097</v>
      </c>
      <c r="D175" s="74">
        <f>'[1]FIN &amp; RE-old'!D175</f>
        <v>6917.4496901657467</v>
      </c>
      <c r="E175" s="74"/>
      <c r="F175" s="74">
        <f>'[1]FIN &amp; RE-old'!E175</f>
        <v>3523.9631020277861</v>
      </c>
      <c r="G175" s="74"/>
      <c r="H175" s="74">
        <f>'[1]FIN &amp; RE-old'!F175</f>
        <v>6118.2276786548673</v>
      </c>
      <c r="I175" s="74"/>
      <c r="J175" s="74">
        <f>'[1]FIN &amp; RE-old'!G175</f>
        <v>1204.9333538533015</v>
      </c>
      <c r="K175" s="106"/>
      <c r="L175" s="32" t="s">
        <v>31</v>
      </c>
      <c r="M175" s="74">
        <f>'[1]FIN &amp; RE-old'!J175</f>
        <v>158.48572675614705</v>
      </c>
      <c r="N175" s="74">
        <f>'[1]FIN &amp; RE-old'!K175</f>
        <v>167.33045643720308</v>
      </c>
      <c r="O175" s="74">
        <f>'[1]FIN &amp; RE-old'!L175</f>
        <v>65.718784808356574</v>
      </c>
      <c r="P175" s="74">
        <f>'[1]FIN &amp; RE-old'!M175</f>
        <v>197.31992715427313</v>
      </c>
      <c r="Q175" s="97">
        <f>'[1]FIN &amp; RE-old'!N175</f>
        <v>57.966952617612996</v>
      </c>
      <c r="R175" s="32" t="s">
        <v>31</v>
      </c>
      <c r="S175" s="74">
        <f>'[1]FIN &amp; RE-old'!P175</f>
        <v>3414.7483785014624</v>
      </c>
      <c r="T175" s="74">
        <f>'[1]FIN &amp; RE-old'!Q175</f>
        <v>0</v>
      </c>
      <c r="U175" s="74">
        <f>'[1]FIN &amp; RE-old'!R175</f>
        <v>3828.3627391747509</v>
      </c>
      <c r="V175" s="74">
        <f>'[1]FIN &amp; RE-old'!S175</f>
        <v>711.31472569308846</v>
      </c>
      <c r="W175" s="74">
        <f>'[1]FIN &amp; RE-old'!T175</f>
        <v>3652.7075153055061</v>
      </c>
      <c r="X175" s="97">
        <f>'[1]FIN &amp; RE-old'!U175</f>
        <v>538.25533065011257</v>
      </c>
      <c r="Y175" s="32" t="s">
        <v>31</v>
      </c>
      <c r="Z175" s="74">
        <f>(S175/M175)*100</f>
        <v>2154.6094076695886</v>
      </c>
      <c r="AA175" s="74">
        <f t="shared" si="43"/>
        <v>2287.9055138485714</v>
      </c>
      <c r="AB175" s="74">
        <f t="shared" si="43"/>
        <v>1082.3613488401572</v>
      </c>
      <c r="AC175" s="74">
        <f t="shared" si="43"/>
        <v>1851.1599755708726</v>
      </c>
      <c r="AD175" s="97">
        <f t="shared" si="43"/>
        <v>928.55550679158193</v>
      </c>
      <c r="AE175" s="32" t="s">
        <v>31</v>
      </c>
      <c r="AF175" s="74">
        <f>'[1]FIN &amp; RE-old'!AC175</f>
        <v>131.05666600126</v>
      </c>
      <c r="AG175" s="74">
        <f>'[1]FIN &amp; RE-old'!AD175</f>
        <v>0</v>
      </c>
      <c r="AH175" s="74">
        <f>'[1]FIN &amp; RE-old'!AE175</f>
        <v>139.16455934127015</v>
      </c>
      <c r="AI175" s="74">
        <f>'[1]FIN &amp; RE-old'!AF175</f>
        <v>65.835909414803169</v>
      </c>
      <c r="AJ175" s="74">
        <f>'[1]FIN &amp; RE-old'!AG175</f>
        <v>112.59899533052464</v>
      </c>
      <c r="AK175" s="97">
        <f>'[1]FIN &amp; RE-old'!AH175</f>
        <v>56.480487128680011</v>
      </c>
      <c r="AL175" s="91"/>
      <c r="AM175" s="99" t="s">
        <v>31</v>
      </c>
      <c r="AN175" s="100">
        <f>Z175/AF175*100</f>
        <v>1644.0288566846907</v>
      </c>
    </row>
    <row r="176" spans="1:40" s="93" customFormat="1" ht="15" hidden="1" customHeight="1" x14ac:dyDescent="0.2">
      <c r="A176" s="32" t="s">
        <v>33</v>
      </c>
      <c r="B176" s="74">
        <f>'[1]FIN &amp; RE-old'!B176</f>
        <v>6481.0707409457009</v>
      </c>
      <c r="D176" s="74">
        <f>'[1]FIN &amp; RE-old'!D176</f>
        <v>7848.58246168393</v>
      </c>
      <c r="E176" s="74"/>
      <c r="F176" s="74">
        <f>'[1]FIN &amp; RE-old'!E176</f>
        <v>2817.6698461726819</v>
      </c>
      <c r="G176" s="74"/>
      <c r="H176" s="74">
        <f>'[1]FIN &amp; RE-old'!F176</f>
        <v>5276.9312509660467</v>
      </c>
      <c r="I176" s="74"/>
      <c r="J176" s="74">
        <f>'[1]FIN &amp; RE-old'!G176</f>
        <v>1354.0384613697395</v>
      </c>
      <c r="K176" s="106"/>
      <c r="L176" s="32" t="s">
        <v>33</v>
      </c>
      <c r="M176" s="74">
        <f>'[1]FIN &amp; RE-old'!J176</f>
        <v>173.35300832703317</v>
      </c>
      <c r="N176" s="74">
        <f>'[1]FIN &amp; RE-old'!K176</f>
        <v>186.9450777916631</v>
      </c>
      <c r="O176" s="74">
        <f>'[1]FIN &amp; RE-old'!L176</f>
        <v>72.401363077915846</v>
      </c>
      <c r="P176" s="74">
        <f>'[1]FIN &amp; RE-old'!M176</f>
        <v>202.65483095454454</v>
      </c>
      <c r="Q176" s="97">
        <f>'[1]FIN &amp; RE-old'!N176</f>
        <v>58.904533426477343</v>
      </c>
      <c r="R176" s="32" t="s">
        <v>33</v>
      </c>
      <c r="S176" s="74">
        <f>'[1]FIN &amp; RE-old'!P176</f>
        <v>4264.2082251611337</v>
      </c>
      <c r="T176" s="74">
        <f>'[1]FIN &amp; RE-old'!Q176</f>
        <v>0</v>
      </c>
      <c r="U176" s="74">
        <f>'[1]FIN &amp; RE-old'!R176</f>
        <v>4946.0798255197242</v>
      </c>
      <c r="V176" s="74">
        <f>'[1]FIN &amp; RE-old'!S176</f>
        <v>822.0668405957116</v>
      </c>
      <c r="W176" s="74">
        <f>'[1]FIN &amp; RE-old'!T176</f>
        <v>3902.2468064169898</v>
      </c>
      <c r="X176" s="97">
        <f>'[1]FIN &amp; RE-old'!U176</f>
        <v>634.46640951711038</v>
      </c>
      <c r="Y176" s="32" t="s">
        <v>33</v>
      </c>
      <c r="Z176" s="74">
        <f>(S176/M176)*100</f>
        <v>2459.8409143939621</v>
      </c>
      <c r="AA176" s="74">
        <f t="shared" si="43"/>
        <v>2645.7395316028465</v>
      </c>
      <c r="AB176" s="74">
        <f t="shared" si="43"/>
        <v>1135.4300604962805</v>
      </c>
      <c r="AC176" s="74">
        <f t="shared" si="43"/>
        <v>1925.5631795386428</v>
      </c>
      <c r="AD176" s="97">
        <f t="shared" si="43"/>
        <v>1077.1096426882491</v>
      </c>
      <c r="AE176" s="32" t="s">
        <v>33</v>
      </c>
      <c r="AF176" s="74">
        <f>'[1]FIN &amp; RE-old'!AC176</f>
        <v>149.79788647499342</v>
      </c>
      <c r="AG176" s="74">
        <f>'[1]FIN &amp; RE-old'!AD176</f>
        <v>0</v>
      </c>
      <c r="AH176" s="74">
        <f>'[1]FIN &amp; RE-old'!AE176</f>
        <v>161.11862668773009</v>
      </c>
      <c r="AI176" s="74">
        <f>'[1]FIN &amp; RE-old'!AF176</f>
        <v>69.144724891455454</v>
      </c>
      <c r="AJ176" s="74">
        <f>'[1]FIN &amp; RE-old'!AG176</f>
        <v>117.26176797901667</v>
      </c>
      <c r="AK176" s="97">
        <f>'[1]FIN &amp; RE-old'!AH176</f>
        <v>65.593163782417619</v>
      </c>
      <c r="AL176" s="91"/>
      <c r="AM176" s="99" t="s">
        <v>33</v>
      </c>
      <c r="AN176" s="100">
        <f>Z176/AF176*100</f>
        <v>1642.1065558922933</v>
      </c>
    </row>
    <row r="177" spans="1:40" s="93" customFormat="1" ht="4.5" hidden="1" customHeight="1" thickBot="1" x14ac:dyDescent="0.25">
      <c r="A177" s="107"/>
      <c r="B177" s="108"/>
      <c r="C177" s="109"/>
      <c r="D177" s="108"/>
      <c r="E177" s="108"/>
      <c r="F177" s="108"/>
      <c r="G177" s="108"/>
      <c r="H177" s="108"/>
      <c r="I177" s="108"/>
      <c r="J177" s="108"/>
      <c r="K177" s="110"/>
      <c r="L177" s="107"/>
      <c r="M177" s="108"/>
      <c r="N177" s="108"/>
      <c r="O177" s="108"/>
      <c r="P177" s="108"/>
      <c r="Q177" s="104"/>
      <c r="R177" s="107"/>
      <c r="S177" s="108"/>
      <c r="T177" s="108"/>
      <c r="U177" s="108"/>
      <c r="V177" s="108"/>
      <c r="W177" s="108"/>
      <c r="X177" s="104"/>
      <c r="Y177" s="107"/>
      <c r="Z177" s="108"/>
      <c r="AA177" s="108"/>
      <c r="AB177" s="108"/>
      <c r="AC177" s="108"/>
      <c r="AD177" s="104"/>
      <c r="AE177" s="107"/>
      <c r="AF177" s="108"/>
      <c r="AG177" s="108"/>
      <c r="AH177" s="108"/>
      <c r="AI177" s="108"/>
      <c r="AJ177" s="108"/>
      <c r="AK177" s="104"/>
      <c r="AL177" s="91"/>
      <c r="AM177" s="99"/>
      <c r="AN177" s="100"/>
    </row>
    <row r="178" spans="1:40" s="93" customFormat="1" ht="14.25" hidden="1" thickTop="1" thickBot="1" x14ac:dyDescent="0.25">
      <c r="A178" s="111" t="s">
        <v>67</v>
      </c>
      <c r="B178" s="74"/>
      <c r="D178" s="74"/>
      <c r="E178" s="74"/>
      <c r="F178" s="74"/>
      <c r="G178" s="74"/>
      <c r="H178" s="74"/>
      <c r="I178" s="74"/>
      <c r="J178" s="74"/>
      <c r="K178" s="106"/>
      <c r="L178" s="111" t="s">
        <v>67</v>
      </c>
      <c r="M178" s="74"/>
      <c r="N178" s="74"/>
      <c r="O178" s="74"/>
      <c r="P178" s="74"/>
      <c r="Q178" s="97"/>
      <c r="R178" s="111" t="s">
        <v>67</v>
      </c>
      <c r="S178" s="74"/>
      <c r="T178" s="74"/>
      <c r="U178" s="74"/>
      <c r="V178" s="74"/>
      <c r="W178" s="74"/>
      <c r="X178" s="97"/>
      <c r="Y178" s="111" t="s">
        <v>67</v>
      </c>
      <c r="Z178" s="74"/>
      <c r="AA178" s="74"/>
      <c r="AB178" s="74"/>
      <c r="AC178" s="74"/>
      <c r="AD178" s="97"/>
      <c r="AE178" s="111" t="s">
        <v>67</v>
      </c>
      <c r="AF178" s="74"/>
      <c r="AG178" s="74"/>
      <c r="AH178" s="74"/>
      <c r="AI178" s="74"/>
      <c r="AJ178" s="74"/>
      <c r="AK178" s="97"/>
      <c r="AL178" s="91"/>
      <c r="AM178" s="99" t="s">
        <v>67</v>
      </c>
      <c r="AN178" s="100"/>
    </row>
    <row r="179" spans="1:40" s="93" customFormat="1" ht="15" hidden="1" customHeight="1" x14ac:dyDescent="0.2">
      <c r="A179" s="32" t="s">
        <v>27</v>
      </c>
      <c r="B179" s="74">
        <f>'[1]FIN &amp; RE-old'!B178</f>
        <v>6501.6038619684914</v>
      </c>
      <c r="D179" s="74">
        <f>'[1]FIN &amp; RE-old'!D178</f>
        <v>7494.3565735171687</v>
      </c>
      <c r="E179" s="74"/>
      <c r="F179" s="74">
        <f>'[1]FIN &amp; RE-old'!E178</f>
        <v>3340.9665158292401</v>
      </c>
      <c r="G179" s="74"/>
      <c r="H179" s="74">
        <f>'[1]FIN &amp; RE-old'!F178</f>
        <v>5856.0591261805093</v>
      </c>
      <c r="I179" s="74"/>
      <c r="J179" s="74">
        <f>'[1]FIN &amp; RE-old'!G178</f>
        <v>1309.9555966990081</v>
      </c>
      <c r="K179" s="106"/>
      <c r="L179" s="32" t="s">
        <v>27</v>
      </c>
      <c r="M179" s="74">
        <f>'[1]FIN &amp; RE-old'!J178</f>
        <v>172.17773433691158</v>
      </c>
      <c r="N179" s="74">
        <f>'[1]FIN &amp; RE-old'!K178</f>
        <v>185.05245319811246</v>
      </c>
      <c r="O179" s="74">
        <f>'[1]FIN &amp; RE-old'!L178</f>
        <v>72.591482009378069</v>
      </c>
      <c r="P179" s="74">
        <f>'[1]FIN &amp; RE-old'!M178</f>
        <v>202.82604033017492</v>
      </c>
      <c r="Q179" s="97">
        <f>'[1]FIN &amp; RE-old'!N178</f>
        <v>56.208129338291243</v>
      </c>
      <c r="R179" s="32" t="s">
        <v>27</v>
      </c>
      <c r="S179" s="74">
        <f>'[1]FIN &amp; RE-old'!P178</f>
        <v>3956.309448602527</v>
      </c>
      <c r="T179" s="74">
        <f>'[1]FIN &amp; RE-old'!Q178</f>
        <v>0</v>
      </c>
      <c r="U179" s="74">
        <f>'[1]FIN &amp; RE-old'!R178</f>
        <v>4585.3475775235074</v>
      </c>
      <c r="V179" s="74">
        <f>'[1]FIN &amp; RE-old'!S178</f>
        <v>870.96489451633067</v>
      </c>
      <c r="W179" s="74">
        <f>'[1]FIN &amp; RE-old'!T178</f>
        <v>3555.4250941917198</v>
      </c>
      <c r="X179" s="97">
        <f>'[1]FIN &amp; RE-old'!U178</f>
        <v>598.02707096066956</v>
      </c>
      <c r="Y179" s="32" t="s">
        <v>27</v>
      </c>
      <c r="Z179" s="74">
        <f>(S179/M179)*100</f>
        <v>2297.8054995548691</v>
      </c>
      <c r="AA179" s="74">
        <f t="shared" ref="AA179:AD182" si="44">(U179/N179)*100</f>
        <v>2477.8637074400472</v>
      </c>
      <c r="AB179" s="74">
        <f t="shared" si="44"/>
        <v>1199.8169350004605</v>
      </c>
      <c r="AC179" s="74">
        <f t="shared" si="44"/>
        <v>1752.943107504313</v>
      </c>
      <c r="AD179" s="97">
        <f t="shared" si="44"/>
        <v>1063.9512077717723</v>
      </c>
      <c r="AE179" s="32" t="s">
        <v>27</v>
      </c>
      <c r="AF179" s="74">
        <f>'[1]FIN &amp; RE-old'!AC178</f>
        <v>135.45707470439686</v>
      </c>
      <c r="AG179" s="74">
        <f>'[1]FIN &amp; RE-old'!AD178</f>
        <v>0</v>
      </c>
      <c r="AH179" s="74">
        <f>'[1]FIN &amp; RE-old'!AE178</f>
        <v>146.07161893860956</v>
      </c>
      <c r="AI179" s="74">
        <f>'[1]FIN &amp; RE-old'!AF178</f>
        <v>70.729960489450448</v>
      </c>
      <c r="AJ179" s="74">
        <f>'[1]FIN &amp; RE-old'!AG178</f>
        <v>103.337095116087</v>
      </c>
      <c r="AK179" s="97">
        <f>'[1]FIN &amp; RE-old'!AH178</f>
        <v>62.720590694422604</v>
      </c>
      <c r="AL179" s="91"/>
      <c r="AM179" s="99" t="s">
        <v>27</v>
      </c>
      <c r="AN179" s="100">
        <f>Z179/AF179*100</f>
        <v>1696.3348016848056</v>
      </c>
    </row>
    <row r="180" spans="1:40" s="93" customFormat="1" ht="15" hidden="1" customHeight="1" x14ac:dyDescent="0.2">
      <c r="A180" s="32" t="s">
        <v>29</v>
      </c>
      <c r="B180" s="74">
        <f>100*[1]GRq2q!B183/([1]GRq2q!B$8/4)</f>
        <v>7400.2820226776648</v>
      </c>
      <c r="D180" s="74">
        <f>100*[1]GRq2q!C183/([1]GRq2q!C$8/4)</f>
        <v>8216.5486495646765</v>
      </c>
      <c r="E180" s="74"/>
      <c r="F180" s="74">
        <f>100*[1]GRq2q!D183/([1]GRq2q!D$8/4)</f>
        <v>6517.0963532104333</v>
      </c>
      <c r="G180" s="74"/>
      <c r="H180" s="74">
        <f>100*[1]GRq2q!E183/([1]GRq2q!E$8/4)</f>
        <v>6086.9485482806303</v>
      </c>
      <c r="I180" s="74"/>
      <c r="J180" s="74">
        <f>100*([1]GRq2q!F183/([1]GRq2q!F$8/4))</f>
        <v>1667.5886659584644</v>
      </c>
      <c r="K180" s="106"/>
      <c r="L180" s="32" t="s">
        <v>29</v>
      </c>
      <c r="M180" s="74">
        <f>100*([1]GRq2q!P183/[1]GRq2q!P$8)</f>
        <v>174.45493827139973</v>
      </c>
      <c r="N180" s="74">
        <f>100*([1]GRq2q!Q183/[1]GRq2q!Q$8)</f>
        <v>189.72827548358194</v>
      </c>
      <c r="O180" s="74">
        <f>100*([1]GRq2q!R183/[1]GRq2q!R$8)</f>
        <v>71.702347496577332</v>
      </c>
      <c r="P180" s="74">
        <f>100*([1]GRq2q!S183/[1]GRq2q!S$8)</f>
        <v>199.57950033099698</v>
      </c>
      <c r="Q180" s="97">
        <f>100*([1]GRq2q!T183/[1]GRq2q!T$8)</f>
        <v>57.716499391420051</v>
      </c>
      <c r="R180" s="32" t="s">
        <v>29</v>
      </c>
      <c r="S180" s="74">
        <f>100*[1]GRq2q!AD183/([1]GRq2q!AD$8/4)</f>
        <v>4097.7755609566066</v>
      </c>
      <c r="T180" s="74"/>
      <c r="U180" s="74">
        <f>100*[1]GRq2q!AE183/([1]GRq2q!AE$8/4)</f>
        <v>4741.1861054472429</v>
      </c>
      <c r="V180" s="74">
        <f>100*[1]GRq2q!AF183/([1]GRq2q!AF$8/4)</f>
        <v>817.60216914758473</v>
      </c>
      <c r="W180" s="74">
        <f>100*[1]GRq2q!AG183/([1]GRq2q!AG$8/4)</f>
        <v>3780.1567347216655</v>
      </c>
      <c r="X180" s="97">
        <f>100*[1]GRq2q!AH183/([1]GRq2q!AH$8/4)</f>
        <v>709.07595393915381</v>
      </c>
      <c r="Y180" s="32" t="s">
        <v>29</v>
      </c>
      <c r="Z180" s="74">
        <f>(S180/M180)*100</f>
        <v>2348.902015362668</v>
      </c>
      <c r="AA180" s="74">
        <f t="shared" si="44"/>
        <v>2498.9349074948605</v>
      </c>
      <c r="AB180" s="74">
        <f t="shared" si="44"/>
        <v>1140.2725262051044</v>
      </c>
      <c r="AC180" s="74">
        <f t="shared" si="44"/>
        <v>1894.0606266938148</v>
      </c>
      <c r="AD180" s="97">
        <f t="shared" si="44"/>
        <v>1228.5498278929972</v>
      </c>
      <c r="AE180" s="32" t="s">
        <v>29</v>
      </c>
      <c r="AF180" s="74">
        <f>(Z180/$AN180)*100</f>
        <v>132.74040188812987</v>
      </c>
      <c r="AG180" s="74"/>
      <c r="AH180" s="74">
        <f t="shared" ref="AH180:AK181" si="45">(AA180/$AN180)*100</f>
        <v>141.21901285947374</v>
      </c>
      <c r="AI180" s="74">
        <f t="shared" si="45"/>
        <v>64.438717494603026</v>
      </c>
      <c r="AJ180" s="74">
        <f t="shared" si="45"/>
        <v>107.03655033009171</v>
      </c>
      <c r="AK180" s="97">
        <f t="shared" si="45"/>
        <v>69.427416225759472</v>
      </c>
      <c r="AL180" s="91"/>
      <c r="AM180" s="99" t="s">
        <v>29</v>
      </c>
      <c r="AN180" s="100">
        <v>1769.545655995724</v>
      </c>
    </row>
    <row r="181" spans="1:40" s="93" customFormat="1" ht="15" hidden="1" customHeight="1" x14ac:dyDescent="0.2">
      <c r="A181" s="32" t="s">
        <v>31</v>
      </c>
      <c r="B181" s="74">
        <f>100*[1]GRq2q!B184/([1]GRq2q!B$8/4)</f>
        <v>7154.1595796621614</v>
      </c>
      <c r="D181" s="74">
        <f>100*[1]GRq2q!C184/([1]GRq2q!C$8/4)</f>
        <v>8487.2078766615923</v>
      </c>
      <c r="E181" s="74"/>
      <c r="F181" s="74">
        <f>100*[1]GRq2q!D184/([1]GRq2q!D$8/4)</f>
        <v>3510.5304983287283</v>
      </c>
      <c r="G181" s="74"/>
      <c r="H181" s="74">
        <f>100*[1]GRq2q!E184/([1]GRq2q!E$8/4)</f>
        <v>6013.4603645346788</v>
      </c>
      <c r="I181" s="74"/>
      <c r="J181" s="74">
        <f>100*([1]GRq2q!F184/([1]GRq2q!F$8/4))</f>
        <v>1649.0841282376778</v>
      </c>
      <c r="K181" s="106"/>
      <c r="L181" s="32" t="str">
        <f>A181</f>
        <v>Q3</v>
      </c>
      <c r="M181" s="74">
        <f>100*([1]GRq2q!P184/[1]GRq2q!P$8)</f>
        <v>167.65721704597445</v>
      </c>
      <c r="N181" s="74">
        <f>100*([1]GRq2q!Q184/[1]GRq2q!Q$8)</f>
        <v>178.40121426068151</v>
      </c>
      <c r="O181" s="74">
        <f>100*([1]GRq2q!R184/[1]GRq2q!R$8)</f>
        <v>71.110599716431153</v>
      </c>
      <c r="P181" s="74">
        <f>100*([1]GRq2q!S184/[1]GRq2q!S$8)</f>
        <v>203.04664984772452</v>
      </c>
      <c r="Q181" s="97">
        <f>100*([1]GRq2q!T184/[1]GRq2q!T$8)</f>
        <v>58.713695454203766</v>
      </c>
      <c r="R181" s="32" t="str">
        <f>L181</f>
        <v>Q3</v>
      </c>
      <c r="S181" s="74">
        <f>100*[1]GRq2q!AD184/([1]GRq2q!AD$8/4)</f>
        <v>3890.6928114156708</v>
      </c>
      <c r="T181" s="74"/>
      <c r="U181" s="74">
        <f>100*[1]GRq2q!AE184/([1]GRq2q!AE$8/4)</f>
        <v>4533.3052824571396</v>
      </c>
      <c r="V181" s="74">
        <f>100*[1]GRq2q!AF184/([1]GRq2q!AF$8/4)</f>
        <v>776.41229632779118</v>
      </c>
      <c r="W181" s="74">
        <f>100*[1]GRq2q!AG184/([1]GRq2q!AG$8/4)</f>
        <v>3453.1742958276195</v>
      </c>
      <c r="X181" s="97">
        <f>100*[1]GRq2q!AH184/([1]GRq2q!AH$8/4)</f>
        <v>618.27396721307252</v>
      </c>
      <c r="Y181" s="32" t="str">
        <f>R181</f>
        <v>Q3</v>
      </c>
      <c r="Z181" s="74">
        <f>(S181/M181)*100</f>
        <v>2320.6235198027753</v>
      </c>
      <c r="AA181" s="74">
        <f t="shared" si="44"/>
        <v>2541.0731094201137</v>
      </c>
      <c r="AB181" s="74">
        <f t="shared" si="44"/>
        <v>1091.8376436479268</v>
      </c>
      <c r="AC181" s="74">
        <f t="shared" si="44"/>
        <v>1700.6802616134462</v>
      </c>
      <c r="AD181" s="97">
        <f t="shared" si="44"/>
        <v>1053.0319415771087</v>
      </c>
      <c r="AE181" s="32" t="str">
        <f>Y181</f>
        <v>Q3</v>
      </c>
      <c r="AF181" s="74">
        <f>(Z181/$AN181)*100</f>
        <v>125.8303149610955</v>
      </c>
      <c r="AG181" s="74"/>
      <c r="AH181" s="74">
        <f t="shared" si="45"/>
        <v>137.7836719179152</v>
      </c>
      <c r="AI181" s="74">
        <f t="shared" si="45"/>
        <v>59.20231067824183</v>
      </c>
      <c r="AJ181" s="74">
        <f t="shared" si="45"/>
        <v>92.215359855150211</v>
      </c>
      <c r="AK181" s="97">
        <f t="shared" si="45"/>
        <v>57.098163378091883</v>
      </c>
      <c r="AL181" s="91"/>
      <c r="AM181" s="112" t="str">
        <f>AE181</f>
        <v>Q3</v>
      </c>
      <c r="AN181" s="100">
        <v>1844.2483598012695</v>
      </c>
    </row>
    <row r="182" spans="1:40" s="93" customFormat="1" ht="15" hidden="1" customHeight="1" x14ac:dyDescent="0.2">
      <c r="A182" s="32" t="s">
        <v>33</v>
      </c>
      <c r="B182" s="74">
        <f>100*[1]GRq2q!B185/([1]GRq2q!B$8/4)</f>
        <v>7367.0733549905171</v>
      </c>
      <c r="D182" s="74">
        <f>100*[1]GRq2q!C185/([1]GRq2q!C$8/4)</f>
        <v>9368.9729608336365</v>
      </c>
      <c r="E182" s="74"/>
      <c r="F182" s="74">
        <f>100*[1]GRq2q!D185/([1]GRq2q!D$8/4)</f>
        <v>3031.8127544818058</v>
      </c>
      <c r="G182" s="74"/>
      <c r="H182" s="74">
        <f>100*[1]GRq2q!E185/([1]GRq2q!E$8/4)</f>
        <v>5135.6037335278625</v>
      </c>
      <c r="I182" s="74"/>
      <c r="J182" s="74">
        <f>100*([1]GRq2q!F185/([1]GRq2q!F$8/4))</f>
        <v>1738.4336990229774</v>
      </c>
      <c r="K182" s="106"/>
      <c r="L182" s="32" t="str">
        <f>A182</f>
        <v>Q4</v>
      </c>
      <c r="M182" s="74">
        <f>100*([1]GRq2q!P185/[1]GRq2q!P$8)</f>
        <v>170.95829608836632</v>
      </c>
      <c r="N182" s="74">
        <f>100*([1]GRq2q!Q185/[1]GRq2q!Q$8)</f>
        <v>182.45413678913386</v>
      </c>
      <c r="O182" s="74">
        <f>100*([1]GRq2q!R185/[1]GRq2q!R$8)</f>
        <v>73.484469885006376</v>
      </c>
      <c r="P182" s="74">
        <f>100*([1]GRq2q!S185/[1]GRq2q!S$8)</f>
        <v>204.56866345037218</v>
      </c>
      <c r="Q182" s="97">
        <f>100*([1]GRq2q!T185/[1]GRq2q!T$8)</f>
        <v>59.096975391889295</v>
      </c>
      <c r="R182" s="32" t="str">
        <f>L182</f>
        <v>Q4</v>
      </c>
      <c r="S182" s="74">
        <f>100*[1]GRq2q!AD185/([1]GRq2q!AD$8/4)</f>
        <v>4519.8965899414688</v>
      </c>
      <c r="T182" s="74"/>
      <c r="U182" s="74">
        <f>100*[1]GRq2q!AE185/([1]GRq2q!AE$8/4)</f>
        <v>5285.8780234282221</v>
      </c>
      <c r="V182" s="74">
        <f>100*[1]GRq2q!AF185/([1]GRq2q!AF$8/4)</f>
        <v>909.76101819867608</v>
      </c>
      <c r="W182" s="74">
        <f>100*[1]GRq2q!AG185/([1]GRq2q!AG$8/4)</f>
        <v>3922.5413764299074</v>
      </c>
      <c r="X182" s="97">
        <f>100*[1]GRq2q!AH185/([1]GRq2q!AH$8/4)</f>
        <v>711.20069872925728</v>
      </c>
      <c r="Y182" s="32" t="str">
        <f>R182</f>
        <v>Q4</v>
      </c>
      <c r="Z182" s="74">
        <f>(S182/M182)*100</f>
        <v>2643.859171130945</v>
      </c>
      <c r="AA182" s="74">
        <f t="shared" si="44"/>
        <v>2897.0995760634491</v>
      </c>
      <c r="AB182" s="74">
        <f t="shared" si="44"/>
        <v>1238.0316815543931</v>
      </c>
      <c r="AC182" s="74">
        <f t="shared" si="44"/>
        <v>1917.4693280339613</v>
      </c>
      <c r="AD182" s="97">
        <f t="shared" si="44"/>
        <v>1203.4468668033819</v>
      </c>
      <c r="AE182" s="32" t="str">
        <f>Y182</f>
        <v>Q4</v>
      </c>
      <c r="AF182" s="74">
        <f>(Z182/$AN182)*100</f>
        <v>146.80586423385998</v>
      </c>
      <c r="AG182" s="74"/>
      <c r="AH182" s="74">
        <f>(AA182/$AN182)*100</f>
        <v>160.8675725544079</v>
      </c>
      <c r="AI182" s="74">
        <f>(AB182/$AN182)*100</f>
        <v>68.744323806682004</v>
      </c>
      <c r="AJ182" s="74">
        <f>(AC182/$AN182)*100</f>
        <v>106.47153408081526</v>
      </c>
      <c r="AK182" s="97">
        <f>(AD182/$AN182)*100</f>
        <v>66.823928925468167</v>
      </c>
      <c r="AL182" s="91"/>
      <c r="AM182" s="112" t="str">
        <f>AE182</f>
        <v>Q4</v>
      </c>
      <c r="AN182" s="100">
        <v>1800.9220441761845</v>
      </c>
    </row>
    <row r="183" spans="1:40" s="93" customFormat="1" ht="3.75" hidden="1" customHeight="1" thickBot="1" x14ac:dyDescent="0.25">
      <c r="A183" s="32"/>
      <c r="B183" s="74"/>
      <c r="D183" s="74"/>
      <c r="E183" s="74"/>
      <c r="F183" s="74"/>
      <c r="G183" s="74"/>
      <c r="H183" s="74"/>
      <c r="I183" s="74"/>
      <c r="J183" s="74"/>
      <c r="K183" s="106"/>
      <c r="L183" s="32"/>
      <c r="M183" s="74"/>
      <c r="N183" s="74"/>
      <c r="O183" s="74"/>
      <c r="P183" s="74"/>
      <c r="Q183" s="97"/>
      <c r="R183" s="32"/>
      <c r="S183" s="74"/>
      <c r="T183" s="74"/>
      <c r="U183" s="74"/>
      <c r="V183" s="74"/>
      <c r="W183" s="74"/>
      <c r="X183" s="97"/>
      <c r="Y183" s="32"/>
      <c r="Z183" s="74"/>
      <c r="AA183" s="74"/>
      <c r="AB183" s="74"/>
      <c r="AC183" s="74"/>
      <c r="AD183" s="97"/>
      <c r="AE183" s="32"/>
      <c r="AF183" s="74"/>
      <c r="AG183" s="74"/>
      <c r="AH183" s="74"/>
      <c r="AI183" s="74"/>
      <c r="AJ183" s="74"/>
      <c r="AK183" s="97"/>
      <c r="AL183" s="91"/>
      <c r="AM183" s="112"/>
      <c r="AN183" s="100"/>
    </row>
    <row r="184" spans="1:40" s="93" customFormat="1" ht="14.25" hidden="1" thickTop="1" thickBot="1" x14ac:dyDescent="0.25">
      <c r="A184" s="82">
        <v>2009</v>
      </c>
      <c r="B184" s="113"/>
      <c r="C184" s="114"/>
      <c r="D184" s="113"/>
      <c r="E184" s="113"/>
      <c r="F184" s="113"/>
      <c r="G184" s="113"/>
      <c r="H184" s="113"/>
      <c r="I184" s="113"/>
      <c r="J184" s="113"/>
      <c r="K184" s="115"/>
      <c r="L184" s="82">
        <f>A184</f>
        <v>2009</v>
      </c>
      <c r="M184" s="113"/>
      <c r="N184" s="113"/>
      <c r="O184" s="113"/>
      <c r="P184" s="113"/>
      <c r="Q184" s="116"/>
      <c r="R184" s="82">
        <f>L184</f>
        <v>2009</v>
      </c>
      <c r="S184" s="113"/>
      <c r="T184" s="113"/>
      <c r="U184" s="113"/>
      <c r="V184" s="113"/>
      <c r="W184" s="113"/>
      <c r="X184" s="116"/>
      <c r="Y184" s="82">
        <f>R184</f>
        <v>2009</v>
      </c>
      <c r="Z184" s="113"/>
      <c r="AA184" s="113"/>
      <c r="AB184" s="113"/>
      <c r="AC184" s="113"/>
      <c r="AD184" s="116"/>
      <c r="AE184" s="82">
        <f>Y184</f>
        <v>2009</v>
      </c>
      <c r="AF184" s="113"/>
      <c r="AG184" s="113"/>
      <c r="AH184" s="113"/>
      <c r="AI184" s="113"/>
      <c r="AJ184" s="113"/>
      <c r="AK184" s="116"/>
      <c r="AL184" s="91"/>
      <c r="AM184" s="117">
        <f>AE184</f>
        <v>2009</v>
      </c>
      <c r="AN184" s="100"/>
    </row>
    <row r="185" spans="1:40" s="93" customFormat="1" ht="15" hidden="1" customHeight="1" x14ac:dyDescent="0.2">
      <c r="A185" s="32" t="s">
        <v>27</v>
      </c>
      <c r="B185" s="74">
        <f>100*[1]GRq2q!B187/([1]GRq2q!B$8/4)</f>
        <v>6564.7814684716204</v>
      </c>
      <c r="D185" s="74">
        <f>100*[1]GRq2q!C187/([1]GRq2q!C$8/4)</f>
        <v>8230.9463643257823</v>
      </c>
      <c r="E185" s="74"/>
      <c r="F185" s="74">
        <f>100*[1]GRq2q!D187/([1]GRq2q!D$8/4)</f>
        <v>3321.1906263419969</v>
      </c>
      <c r="G185" s="74"/>
      <c r="H185" s="74">
        <f>100*[1]GRq2q!E187/([1]GRq2q!E$8/4)</f>
        <v>4541.2313442551776</v>
      </c>
      <c r="I185" s="74"/>
      <c r="J185" s="74">
        <f>100*([1]GRq2q!F187/([1]GRq2q!F$8/4))</f>
        <v>1398.0913468945569</v>
      </c>
      <c r="K185" s="106"/>
      <c r="L185" s="32" t="s">
        <v>27</v>
      </c>
      <c r="M185" s="74">
        <f>100*([1]GRq2q!P187/[1]GRq2q!P$8)</f>
        <v>172.31157052032538</v>
      </c>
      <c r="N185" s="74">
        <f>100*([1]GRq2q!Q187/[1]GRq2q!Q$8)</f>
        <v>182.32154420570842</v>
      </c>
      <c r="O185" s="74">
        <f>100*([1]GRq2q!R187/[1]GRq2q!R$8)</f>
        <v>76.47881112437598</v>
      </c>
      <c r="P185" s="74">
        <f>100*([1]GRq2q!S187/[1]GRq2q!S$8)</f>
        <v>209.57761936878092</v>
      </c>
      <c r="Q185" s="97">
        <f>100*([1]GRq2q!T187/[1]GRq2q!T$8)</f>
        <v>58.119292365061703</v>
      </c>
      <c r="R185" s="32" t="s">
        <v>27</v>
      </c>
      <c r="S185" s="74">
        <f>100*[1]GRq2q!AD187/([1]GRq2q!AD$8/4)</f>
        <v>3848.1234979315163</v>
      </c>
      <c r="T185" s="74"/>
      <c r="U185" s="74">
        <f>100*[1]GRq2q!AE187/([1]GRq2q!AE$8/4)</f>
        <v>4416.9637794898536</v>
      </c>
      <c r="V185" s="74">
        <f>100*[1]GRq2q!AF187/([1]GRq2q!AF$8/4)</f>
        <v>886.77142866483973</v>
      </c>
      <c r="W185" s="74">
        <f>100*[1]GRq2q!AG187/([1]GRq2q!AG$8/4)</f>
        <v>3612.918042309007</v>
      </c>
      <c r="X185" s="97">
        <f>100*[1]GRq2q!AH187/([1]GRq2q!AH$8/4)</f>
        <v>654.28068908102682</v>
      </c>
      <c r="Y185" s="32" t="s">
        <v>27</v>
      </c>
      <c r="Z185" s="74">
        <f>(S185/M185)*100</f>
        <v>2233.2356941042462</v>
      </c>
      <c r="AA185" s="74">
        <f t="shared" ref="AA185:AD187" si="46">(U185/N185)*100</f>
        <v>2422.6230634084109</v>
      </c>
      <c r="AB185" s="74">
        <f t="shared" si="46"/>
        <v>1159.4994948636177</v>
      </c>
      <c r="AC185" s="74">
        <f t="shared" si="46"/>
        <v>1723.9045148001114</v>
      </c>
      <c r="AD185" s="97">
        <f t="shared" si="46"/>
        <v>1125.7547407345007</v>
      </c>
      <c r="AE185" s="32" t="s">
        <v>27</v>
      </c>
      <c r="AF185" s="74">
        <f>(Z185/$AN185)*100</f>
        <v>123.13910877807437</v>
      </c>
      <c r="AG185" s="74"/>
      <c r="AH185" s="74">
        <f t="shared" ref="AH185:AK187" si="47">(AA185/$AN185)*100</f>
        <v>133.58180048836113</v>
      </c>
      <c r="AI185" s="74">
        <f t="shared" si="47"/>
        <v>63.934019505004571</v>
      </c>
      <c r="AJ185" s="74">
        <f t="shared" si="47"/>
        <v>95.05493134083649</v>
      </c>
      <c r="AK185" s="97">
        <f t="shared" si="47"/>
        <v>62.07335653944088</v>
      </c>
      <c r="AL185" s="91"/>
      <c r="AM185" s="99" t="s">
        <v>27</v>
      </c>
      <c r="AN185" s="100">
        <f>[1]GRq2q!AR187</f>
        <v>1813.5876702900798</v>
      </c>
    </row>
    <row r="186" spans="1:40" s="93" customFormat="1" ht="15" hidden="1" customHeight="1" x14ac:dyDescent="0.2">
      <c r="A186" s="32" t="s">
        <v>29</v>
      </c>
      <c r="B186" s="74">
        <f>100*[1]GRq2q!B188/([1]GRq2q!B$8/4)</f>
        <v>7747.3201283047583</v>
      </c>
      <c r="D186" s="74">
        <f>100*[1]GRq2q!C188/([1]GRq2q!C$8/4)</f>
        <v>8923.1569695368325</v>
      </c>
      <c r="E186" s="74"/>
      <c r="F186" s="74">
        <f>100*[1]GRq2q!D188/([1]GRq2q!D$8/4)</f>
        <v>5907.1266165856978</v>
      </c>
      <c r="G186" s="74"/>
      <c r="H186" s="74">
        <f>100*[1]GRq2q!E188/([1]GRq2q!E$8/4)</f>
        <v>6114.5277464037299</v>
      </c>
      <c r="I186" s="74"/>
      <c r="J186" s="74">
        <f>100*([1]GRq2q!F188/([1]GRq2q!F$8/4))</f>
        <v>1790.9353606768423</v>
      </c>
      <c r="K186" s="106"/>
      <c r="L186" s="32" t="s">
        <v>29</v>
      </c>
      <c r="M186" s="74">
        <f>100*([1]GRq2q!P188/[1]GRq2q!P$8)</f>
        <v>173.8641018000805</v>
      </c>
      <c r="N186" s="74">
        <f>100*([1]GRq2q!Q188/[1]GRq2q!Q$8)</f>
        <v>184.25998526192041</v>
      </c>
      <c r="O186" s="74">
        <f>100*([1]GRq2q!R188/[1]GRq2q!R$8)</f>
        <v>74.850088381522511</v>
      </c>
      <c r="P186" s="74">
        <f>100*([1]GRq2q!S188/[1]GRq2q!S$8)</f>
        <v>212.19207438897496</v>
      </c>
      <c r="Q186" s="97">
        <f>100*([1]GRq2q!T188/[1]GRq2q!T$8)</f>
        <v>59.219719386585822</v>
      </c>
      <c r="R186" s="32" t="s">
        <v>29</v>
      </c>
      <c r="S186" s="74">
        <f>100*[1]GRq2q!AD188/([1]GRq2q!AD$8/4)</f>
        <v>4204.4745151112365</v>
      </c>
      <c r="T186" s="74"/>
      <c r="U186" s="74">
        <f>100*[1]GRq2q!AE188/([1]GRq2q!AE$8/4)</f>
        <v>4798.643816575167</v>
      </c>
      <c r="V186" s="74">
        <f>100*[1]GRq2q!AF188/([1]GRq2q!AF$8/4)</f>
        <v>976.08746424652759</v>
      </c>
      <c r="W186" s="74">
        <f>100*[1]GRq2q!AG188/([1]GRq2q!AG$8/4)</f>
        <v>4059.2785045904557</v>
      </c>
      <c r="X186" s="97">
        <f>100*[1]GRq2q!AH188/([1]GRq2q!AH$8/4)</f>
        <v>702.58541223568886</v>
      </c>
      <c r="Y186" s="32" t="s">
        <v>29</v>
      </c>
      <c r="Z186" s="74">
        <f>(S186/M186)*100</f>
        <v>2418.2533781158554</v>
      </c>
      <c r="AA186" s="74">
        <f t="shared" si="46"/>
        <v>2604.2788453250059</v>
      </c>
      <c r="AB186" s="74">
        <f t="shared" si="46"/>
        <v>1304.0565286593362</v>
      </c>
      <c r="AC186" s="74">
        <f t="shared" si="46"/>
        <v>1913.0207932032768</v>
      </c>
      <c r="AD186" s="97">
        <f t="shared" si="46"/>
        <v>1186.4044941672507</v>
      </c>
      <c r="AE186" s="32" t="s">
        <v>29</v>
      </c>
      <c r="AF186" s="74">
        <f>(Z186/$AN186)*100</f>
        <v>132.4524528069262</v>
      </c>
      <c r="AG186" s="74"/>
      <c r="AH186" s="74">
        <f t="shared" si="47"/>
        <v>142.64143037204963</v>
      </c>
      <c r="AI186" s="74">
        <f t="shared" si="47"/>
        <v>71.425718819585043</v>
      </c>
      <c r="AJ186" s="74">
        <f t="shared" si="47"/>
        <v>104.77987899177296</v>
      </c>
      <c r="AK186" s="97">
        <f t="shared" si="47"/>
        <v>64.981687483901212</v>
      </c>
      <c r="AL186" s="91"/>
      <c r="AM186" s="99" t="s">
        <v>29</v>
      </c>
      <c r="AN186" s="100">
        <f>[3]CPI!$E$188</f>
        <v>1825.7520543171097</v>
      </c>
    </row>
    <row r="187" spans="1:40" s="93" customFormat="1" ht="15" hidden="1" customHeight="1" x14ac:dyDescent="0.2">
      <c r="A187" s="32" t="s">
        <v>31</v>
      </c>
      <c r="B187" s="74">
        <f>100*[1]GRq2q!B189/([1]GRq2q!B$8/4)</f>
        <v>7997.0441356030369</v>
      </c>
      <c r="D187" s="74">
        <f>100*[1]GRq2q!C189/([1]GRq2q!C$8/4)</f>
        <v>9668.663595219241</v>
      </c>
      <c r="E187" s="74"/>
      <c r="F187" s="74">
        <f>100*[1]GRq2q!D189/([1]GRq2q!D$8/4)</f>
        <v>3644.2180803518741</v>
      </c>
      <c r="G187" s="74"/>
      <c r="H187" s="74">
        <f>100*[1]GRq2q!E189/([1]GRq2q!E$8/4)</f>
        <v>6467.9985417302196</v>
      </c>
      <c r="I187" s="74"/>
      <c r="J187" s="74">
        <f>100*([1]GRq2q!F189/([1]GRq2q!F$8/4))</f>
        <v>1524.9327785154617</v>
      </c>
      <c r="K187" s="106"/>
      <c r="L187" s="32" t="str">
        <f>A187</f>
        <v>Q3</v>
      </c>
      <c r="M187" s="74">
        <f>100*([1]GRq2q!P189/[1]GRq2q!P$8)</f>
        <v>176.11804297761148</v>
      </c>
      <c r="N187" s="74">
        <f>100*([1]GRq2q!Q189/[1]GRq2q!Q$8)</f>
        <v>186.54926140033086</v>
      </c>
      <c r="O187" s="74">
        <f>100*([1]GRq2q!R189/[1]GRq2q!R$8)</f>
        <v>76.336295591522443</v>
      </c>
      <c r="P187" s="74">
        <f>100*([1]GRq2q!S189/[1]GRq2q!S$8)</f>
        <v>214.89109140575331</v>
      </c>
      <c r="Q187" s="97">
        <f>100*([1]GRq2q!T189/[1]GRq2q!T$8)</f>
        <v>57.709868184094958</v>
      </c>
      <c r="R187" s="32" t="str">
        <f>L187</f>
        <v>Q3</v>
      </c>
      <c r="S187" s="74">
        <f>100*[1]GRq2q!AD189/([1]GRq2q!AD$8/4)</f>
        <v>4073.8076722639648</v>
      </c>
      <c r="T187" s="74"/>
      <c r="U187" s="74">
        <f>100*[1]GRq2q!AE189/([1]GRq2q!AE$8/4)</f>
        <v>4721.8371025293964</v>
      </c>
      <c r="V187" s="74">
        <f>100*[1]GRq2q!AF189/([1]GRq2q!AF$8/4)</f>
        <v>1059.5337851545248</v>
      </c>
      <c r="W187" s="74">
        <f>100*[1]GRq2q!AG189/([1]GRq2q!AG$8/4)</f>
        <v>3538.7453565304527</v>
      </c>
      <c r="X187" s="97">
        <f>100*[1]GRq2q!AH189/([1]GRq2q!AH$8/4)</f>
        <v>647.28238586756572</v>
      </c>
      <c r="Y187" s="32" t="str">
        <f>R187</f>
        <v>Q3</v>
      </c>
      <c r="Z187" s="74">
        <f>(S187/M187)*100</f>
        <v>2313.112048821617</v>
      </c>
      <c r="AA187" s="74">
        <f t="shared" si="46"/>
        <v>2531.147573077993</v>
      </c>
      <c r="AB187" s="74">
        <f t="shared" si="46"/>
        <v>1387.981663171237</v>
      </c>
      <c r="AC187" s="74">
        <f t="shared" si="46"/>
        <v>1646.7622428556892</v>
      </c>
      <c r="AD187" s="97">
        <f t="shared" si="46"/>
        <v>1121.6147363267744</v>
      </c>
      <c r="AE187" s="32" t="str">
        <f>Y187</f>
        <v>Q3</v>
      </c>
      <c r="AF187" s="74">
        <f>(Z187/$AN187)*100</f>
        <v>125.00624891048288</v>
      </c>
      <c r="AG187" s="74"/>
      <c r="AH187" s="74">
        <f t="shared" si="47"/>
        <v>136.78942345682844</v>
      </c>
      <c r="AI187" s="74">
        <f t="shared" si="47"/>
        <v>75.00993363376412</v>
      </c>
      <c r="AJ187" s="74">
        <f t="shared" si="47"/>
        <v>88.995070918278103</v>
      </c>
      <c r="AK187" s="97">
        <f t="shared" si="47"/>
        <v>60.614811540304693</v>
      </c>
      <c r="AL187" s="91"/>
      <c r="AM187" s="112" t="str">
        <f>AE187</f>
        <v>Q3</v>
      </c>
      <c r="AN187" s="100">
        <f>[4]CPI!$E$189</f>
        <v>1850.3971353288421</v>
      </c>
    </row>
    <row r="188" spans="1:40" s="93" customFormat="1" ht="15" hidden="1" customHeight="1" x14ac:dyDescent="0.2">
      <c r="A188" s="32" t="s">
        <v>33</v>
      </c>
      <c r="B188" s="74">
        <f>100*[1]GRq2q!B190/([1]GRq2q!B$8/4)</f>
        <v>8437.49741625553</v>
      </c>
      <c r="D188" s="74">
        <f>100*[1]GRq2q!C190/([1]GRq2q!C$8/4)</f>
        <v>10908.255802605814</v>
      </c>
      <c r="E188" s="74"/>
      <c r="F188" s="74">
        <f>100*[1]GRq2q!D190/([1]GRq2q!D$8/4)</f>
        <v>3449.8504347025105</v>
      </c>
      <c r="G188" s="74"/>
      <c r="H188" s="74">
        <f>100*[1]GRq2q!E190/([1]GRq2q!E$8/4)</f>
        <v>5517.8387404583609</v>
      </c>
      <c r="I188" s="74"/>
      <c r="J188" s="74">
        <f>100*([1]GRq2q!F190/([1]GRq2q!F$8/4))</f>
        <v>1671.8716039507513</v>
      </c>
      <c r="K188" s="106"/>
      <c r="L188" s="32" t="s">
        <v>33</v>
      </c>
      <c r="M188" s="74">
        <f>100*([1]GRq2q!P190/[1]GRq2q!P$8)</f>
        <v>177.41434396733189</v>
      </c>
      <c r="N188" s="74">
        <f>100*([1]GRq2q!Q190/[1]GRq2q!Q$8)</f>
        <v>188.12112366195629</v>
      </c>
      <c r="O188" s="74">
        <f>100*([1]GRq2q!R190/[1]GRq2q!R$8)</f>
        <v>76.368208758575761</v>
      </c>
      <c r="P188" s="74">
        <f>100*([1]GRq2q!S190/[1]GRq2q!S$8)</f>
        <v>216.21033105480706</v>
      </c>
      <c r="Q188" s="97">
        <f>100*([1]GRq2q!T190/[1]GRq2q!T$8)</f>
        <v>57.709868184094958</v>
      </c>
      <c r="R188" s="32" t="s">
        <v>33</v>
      </c>
      <c r="S188" s="74">
        <f>100*[1]GRq2q!AD190/([1]GRq2q!AD$8/4)</f>
        <v>4659.5550389008467</v>
      </c>
      <c r="T188" s="74"/>
      <c r="U188" s="74">
        <f>100*[1]GRq2q!AE190/([1]GRq2q!AE$8/4)</f>
        <v>5376.9084471264323</v>
      </c>
      <c r="V188" s="74">
        <f>100*[1]GRq2q!AF190/([1]GRq2q!AF$8/4)</f>
        <v>1205.4467979597798</v>
      </c>
      <c r="W188" s="74">
        <f>100*[1]GRq2q!AG190/([1]GRq2q!AG$8/4)</f>
        <v>4154.50741189769</v>
      </c>
      <c r="X188" s="97">
        <f>100*[1]GRq2q!AH190/([1]GRq2q!AH$8/4)</f>
        <v>665.8916632921563</v>
      </c>
      <c r="Y188" s="32" t="s">
        <v>33</v>
      </c>
      <c r="Z188" s="74">
        <f>(S188/M188)*100</f>
        <v>2626.3688350694079</v>
      </c>
      <c r="AA188" s="74">
        <f>(U188/N188)*100</f>
        <v>2858.2162079727168</v>
      </c>
      <c r="AB188" s="74">
        <f>(V188/O188)*100</f>
        <v>1578.4667698185526</v>
      </c>
      <c r="AC188" s="74">
        <f>(W188/P188)*100</f>
        <v>1921.5119793903677</v>
      </c>
      <c r="AD188" s="97">
        <f>(X188/Q188)*100</f>
        <v>1153.8610020178116</v>
      </c>
      <c r="AE188" s="32" t="s">
        <v>33</v>
      </c>
      <c r="AF188" s="74">
        <f>(Z188/$AN188)*100</f>
        <v>141.65089468537332</v>
      </c>
      <c r="AG188" s="74"/>
      <c r="AH188" s="74">
        <f>(AA188/$AN188)*100</f>
        <v>154.15537896179416</v>
      </c>
      <c r="AI188" s="74">
        <f>(AB188/$AN188)*100</f>
        <v>85.133217844484619</v>
      </c>
      <c r="AJ188" s="74">
        <f>(AC188/$AN188)*100</f>
        <v>103.6350597048244</v>
      </c>
      <c r="AK188" s="97">
        <f>(AD188/$AN188)*100</f>
        <v>62.232478963323111</v>
      </c>
      <c r="AL188" s="91"/>
      <c r="AM188" s="112" t="s">
        <v>33</v>
      </c>
      <c r="AN188" s="100">
        <f>[1]GRq2q!AR190</f>
        <v>1854.1138345105019</v>
      </c>
    </row>
    <row r="189" spans="1:40" ht="5.25" hidden="1" customHeight="1" thickBot="1" x14ac:dyDescent="0.25">
      <c r="A189" s="118"/>
      <c r="B189" s="119"/>
      <c r="C189" s="119"/>
      <c r="D189" s="119"/>
      <c r="E189" s="119"/>
      <c r="F189" s="119"/>
      <c r="G189" s="119"/>
      <c r="H189" s="119"/>
      <c r="I189" s="119"/>
      <c r="J189" s="119"/>
      <c r="K189" s="120"/>
      <c r="L189" s="118"/>
      <c r="M189" s="119"/>
      <c r="N189" s="119"/>
      <c r="O189" s="119"/>
      <c r="P189" s="119"/>
      <c r="Q189" s="121"/>
      <c r="R189" s="118"/>
      <c r="S189" s="119"/>
      <c r="T189" s="119"/>
      <c r="U189" s="119"/>
      <c r="V189" s="119"/>
      <c r="W189" s="119"/>
      <c r="X189" s="121"/>
      <c r="Y189" s="118"/>
      <c r="Z189" s="119"/>
      <c r="AA189" s="119"/>
      <c r="AB189" s="119"/>
      <c r="AC189" s="119"/>
      <c r="AD189" s="120"/>
      <c r="AE189" s="118"/>
      <c r="AF189" s="119"/>
      <c r="AG189" s="119"/>
      <c r="AH189" s="119"/>
      <c r="AI189" s="119"/>
      <c r="AJ189" s="119"/>
      <c r="AK189" s="120"/>
      <c r="AN189" s="123"/>
    </row>
    <row r="190" spans="1:40" s="93" customFormat="1" ht="14.25" hidden="1" thickTop="1" thickBot="1" x14ac:dyDescent="0.25">
      <c r="A190" s="82">
        <v>2010</v>
      </c>
      <c r="B190" s="113"/>
      <c r="C190" s="114"/>
      <c r="D190" s="113"/>
      <c r="E190" s="113"/>
      <c r="F190" s="113"/>
      <c r="G190" s="113"/>
      <c r="H190" s="113"/>
      <c r="I190" s="113"/>
      <c r="J190" s="113"/>
      <c r="K190" s="115"/>
      <c r="L190" s="82">
        <f>A190</f>
        <v>2010</v>
      </c>
      <c r="M190" s="113"/>
      <c r="N190" s="113"/>
      <c r="O190" s="113"/>
      <c r="P190" s="113"/>
      <c r="Q190" s="116"/>
      <c r="R190" s="82">
        <f>L190</f>
        <v>2010</v>
      </c>
      <c r="S190" s="113"/>
      <c r="T190" s="113"/>
      <c r="U190" s="113"/>
      <c r="V190" s="113"/>
      <c r="W190" s="113"/>
      <c r="X190" s="116"/>
      <c r="Y190" s="82">
        <f>R190</f>
        <v>2010</v>
      </c>
      <c r="Z190" s="113"/>
      <c r="AA190" s="113"/>
      <c r="AB190" s="113"/>
      <c r="AC190" s="113"/>
      <c r="AD190" s="116"/>
      <c r="AE190" s="82">
        <f>Y190</f>
        <v>2010</v>
      </c>
      <c r="AF190" s="113"/>
      <c r="AG190" s="113"/>
      <c r="AH190" s="113"/>
      <c r="AI190" s="113"/>
      <c r="AJ190" s="113"/>
      <c r="AK190" s="116"/>
      <c r="AL190" s="91"/>
      <c r="AM190" s="117">
        <f>AE190</f>
        <v>2010</v>
      </c>
      <c r="AN190" s="100"/>
    </row>
    <row r="191" spans="1:40" s="126" customFormat="1" ht="15" hidden="1" customHeight="1" x14ac:dyDescent="0.25">
      <c r="A191" s="124" t="s">
        <v>27</v>
      </c>
      <c r="B191" s="125">
        <f>100*[1]GRq2q!B192/([1]GRq2q!B$8/4)</f>
        <v>7265.6637754070925</v>
      </c>
      <c r="D191" s="125">
        <f>100*[1]GRq2q!C192/([1]GRq2q!C$8/4)</f>
        <v>9193.5271985089021</v>
      </c>
      <c r="E191" s="125"/>
      <c r="F191" s="125">
        <f>100*[1]GRq2q!D192/([1]GRq2q!D$8/4)</f>
        <v>3799.5730376593456</v>
      </c>
      <c r="G191" s="125"/>
      <c r="H191" s="125">
        <f>100*[1]GRq2q!E192/([1]GRq2q!E$8/4)</f>
        <v>4793.3867248258866</v>
      </c>
      <c r="I191" s="125"/>
      <c r="J191" s="125">
        <f>100*([1]GRq2q!F192/([1]GRq2q!F$8/4))</f>
        <v>1616.2210496950099</v>
      </c>
      <c r="K191" s="127"/>
      <c r="L191" s="124" t="s">
        <v>27</v>
      </c>
      <c r="M191" s="125">
        <f>100*([1]GRq2q!P192/[1]GRq2q!P$8)</f>
        <v>179.66561305466934</v>
      </c>
      <c r="N191" s="125">
        <f>100*([1]GRq2q!Q192/[1]GRq2q!Q$8)</f>
        <v>191.830000468847</v>
      </c>
      <c r="O191" s="125">
        <f>100*([1]GRq2q!R192/[1]GRq2q!R$8)</f>
        <v>79.050932719649865</v>
      </c>
      <c r="P191" s="125">
        <f>100*([1]GRq2q!S192/[1]GRq2q!S$8)</f>
        <v>213.38513841227692</v>
      </c>
      <c r="Q191" s="128">
        <f>100*([1]GRq2q!T192/[1]GRq2q!T$8)</f>
        <v>60.42897797064645</v>
      </c>
      <c r="R191" s="124" t="s">
        <v>27</v>
      </c>
      <c r="S191" s="125">
        <f>100*[1]GRq2q!AD192/([1]GRq2q!AD$8/4)</f>
        <v>3975.4263716421478</v>
      </c>
      <c r="T191" s="125"/>
      <c r="U191" s="125">
        <f>100*[1]GRq2q!AE192/([1]GRq2q!AE$8/4)</f>
        <v>4345.0454602923783</v>
      </c>
      <c r="V191" s="125">
        <f>100*[1]GRq2q!AF192/([1]GRq2q!AF$8/4)</f>
        <v>1629.1912898513144</v>
      </c>
      <c r="W191" s="125">
        <f>100*[1]GRq2q!AG192/([1]GRq2q!AG$8/4)</f>
        <v>4136.3066118849329</v>
      </c>
      <c r="X191" s="128">
        <f>100*[1]GRq2q!AH192/([1]GRq2q!AH$8/4)</f>
        <v>674.67377342309862</v>
      </c>
      <c r="Y191" s="124" t="s">
        <v>27</v>
      </c>
      <c r="Z191" s="125">
        <f>(S191/M191)*100</f>
        <v>2212.6807150528521</v>
      </c>
      <c r="AA191" s="125">
        <f t="shared" ref="AA191:AD193" si="48">(U191/N191)*100</f>
        <v>2265.0500180747322</v>
      </c>
      <c r="AB191" s="125">
        <f t="shared" si="48"/>
        <v>2060.9387312723543</v>
      </c>
      <c r="AC191" s="125">
        <f t="shared" si="48"/>
        <v>1938.4230048361014</v>
      </c>
      <c r="AD191" s="128">
        <f t="shared" si="48"/>
        <v>1116.4739104984092</v>
      </c>
      <c r="AE191" s="124" t="s">
        <v>27</v>
      </c>
      <c r="AF191" s="125">
        <f>(Z191/$AN191)*100</f>
        <v>117.01176859198907</v>
      </c>
      <c r="AG191" s="125"/>
      <c r="AH191" s="125">
        <f t="shared" ref="AH191:AK193" si="49">(AA191/$AN191)*100</f>
        <v>119.78118070139665</v>
      </c>
      <c r="AI191" s="125">
        <f t="shared" si="49"/>
        <v>108.98729503327735</v>
      </c>
      <c r="AJ191" s="125">
        <f t="shared" si="49"/>
        <v>102.50837481080151</v>
      </c>
      <c r="AK191" s="128">
        <f t="shared" si="49"/>
        <v>59.041770448617349</v>
      </c>
      <c r="AL191" s="129"/>
      <c r="AM191" s="130" t="s">
        <v>27</v>
      </c>
      <c r="AN191" s="131">
        <f>[1]GRq2q!AR192</f>
        <v>1890.9898907419281</v>
      </c>
    </row>
    <row r="192" spans="1:40" s="126" customFormat="1" ht="15" hidden="1" customHeight="1" x14ac:dyDescent="0.25">
      <c r="A192" s="124" t="s">
        <v>29</v>
      </c>
      <c r="B192" s="125">
        <f>100*[1]GRq2q!B193/([1]GRq2q!B$8/4)</f>
        <v>8235.7334724699613</v>
      </c>
      <c r="D192" s="125">
        <f>100*[1]GRq2q!C193/([1]GRq2q!C$8/4)</f>
        <v>9532.898568126735</v>
      </c>
      <c r="E192" s="125"/>
      <c r="F192" s="125">
        <f>100*[1]GRq2q!D193/([1]GRq2q!D$8/4)</f>
        <v>6515.4838168139659</v>
      </c>
      <c r="G192" s="125"/>
      <c r="H192" s="125">
        <f>100*[1]GRq2q!E193/([1]GRq2q!E$8/4)</f>
        <v>6293.1374546575435</v>
      </c>
      <c r="I192" s="125"/>
      <c r="J192" s="125">
        <f>100*([1]GRq2q!F193/([1]GRq2q!F$8/4))</f>
        <v>2382.1442583907265</v>
      </c>
      <c r="K192" s="127"/>
      <c r="L192" s="124" t="s">
        <v>29</v>
      </c>
      <c r="M192" s="125">
        <f>100*([1]GRq2q!P193/[1]GRq2q!P$8)</f>
        <v>181.65154557896753</v>
      </c>
      <c r="N192" s="125">
        <f>100*([1]GRq2q!Q193/[1]GRq2q!Q$8)</f>
        <v>193.68179515886183</v>
      </c>
      <c r="O192" s="125">
        <f>100*([1]GRq2q!R193/[1]GRq2q!R$8)</f>
        <v>81.042471369271468</v>
      </c>
      <c r="P192" s="125">
        <f>100*([1]GRq2q!S193/[1]GRq2q!S$8)</f>
        <v>215.80515699364665</v>
      </c>
      <c r="Q192" s="128">
        <f>100*([1]GRq2q!T193/[1]GRq2q!T$8)</f>
        <v>61.119050961845012</v>
      </c>
      <c r="R192" s="124" t="s">
        <v>29</v>
      </c>
      <c r="S192" s="125">
        <f>100*[1]GRq2q!AD193/([1]GRq2q!AD$8/4)</f>
        <v>4242.3945549084538</v>
      </c>
      <c r="T192" s="125"/>
      <c r="U192" s="125">
        <f>100*[1]GRq2q!AE193/([1]GRq2q!AE$8/4)</f>
        <v>4650.3642964738201</v>
      </c>
      <c r="V192" s="125">
        <f>100*[1]GRq2q!AF193/([1]GRq2q!AF$8/4)</f>
        <v>1598.6688325742325</v>
      </c>
      <c r="W192" s="125">
        <f>100*[1]GRq2q!AG193/([1]GRq2q!AG$8/4)</f>
        <v>4460.1472222426119</v>
      </c>
      <c r="X192" s="128">
        <f>100*[1]GRq2q!AH193/([1]GRq2q!AH$8/4)</f>
        <v>734.04847840712955</v>
      </c>
      <c r="Y192" s="124" t="s">
        <v>29</v>
      </c>
      <c r="Z192" s="125">
        <f>(S192/M192)*100</f>
        <v>2335.457450354696</v>
      </c>
      <c r="AA192" s="125">
        <f t="shared" si="48"/>
        <v>2401.0332476831363</v>
      </c>
      <c r="AB192" s="125">
        <f t="shared" si="48"/>
        <v>1972.6309002718704</v>
      </c>
      <c r="AC192" s="125">
        <f t="shared" si="48"/>
        <v>2066.747284623008</v>
      </c>
      <c r="AD192" s="128">
        <f t="shared" si="48"/>
        <v>1201.0141958280346</v>
      </c>
      <c r="AE192" s="124" t="s">
        <v>29</v>
      </c>
      <c r="AF192" s="125">
        <f>(Z192/$AN192)*100</f>
        <v>122.77514399376861</v>
      </c>
      <c r="AG192" s="125"/>
      <c r="AH192" s="125">
        <f t="shared" si="49"/>
        <v>126.22246775395216</v>
      </c>
      <c r="AI192" s="125">
        <f t="shared" si="49"/>
        <v>103.70132960061159</v>
      </c>
      <c r="AJ192" s="125">
        <f t="shared" si="49"/>
        <v>108.64903380268507</v>
      </c>
      <c r="AK192" s="128">
        <f t="shared" si="49"/>
        <v>63.137391267373587</v>
      </c>
      <c r="AL192" s="129"/>
      <c r="AM192" s="130" t="s">
        <v>29</v>
      </c>
      <c r="AN192" s="131">
        <f>[1]GRq2q!AR193</f>
        <v>1902.223344550287</v>
      </c>
    </row>
    <row r="193" spans="1:41" s="126" customFormat="1" ht="15" hidden="1" customHeight="1" x14ac:dyDescent="0.25">
      <c r="A193" s="124" t="s">
        <v>31</v>
      </c>
      <c r="B193" s="125">
        <f>100*[1]GRq2q!B194/([1]GRq2q!B$8/4)</f>
        <v>9024.8031873357195</v>
      </c>
      <c r="C193" s="125"/>
      <c r="D193" s="125">
        <f>100*[1]GRq2q!C194/([1]GRq2q!C$8/4)</f>
        <v>10695.293561038587</v>
      </c>
      <c r="E193" s="125"/>
      <c r="F193" s="125">
        <f>100*[1]GRq2q!D194/([1]GRq2q!D$8/4)</f>
        <v>4353.7344984621259</v>
      </c>
      <c r="G193" s="125"/>
      <c r="H193" s="125">
        <f>100*[1]GRq2q!E194/([1]GRq2q!E$8/4)</f>
        <v>7643.2964510029688</v>
      </c>
      <c r="I193" s="125"/>
      <c r="J193" s="125">
        <f>100*([1]GRq2q!F194/([1]GRq2q!F$8/4))</f>
        <v>1767.4386679651648</v>
      </c>
      <c r="K193" s="132"/>
      <c r="L193" s="124" t="s">
        <v>31</v>
      </c>
      <c r="M193" s="125">
        <f>100*([1]GRq2q!P194/[1]GRq2q!P$8)</f>
        <v>184.32924275450239</v>
      </c>
      <c r="N193" s="125">
        <f>100*([1]GRq2q!Q194/[1]GRq2q!Q$8)</f>
        <v>196.93139668938608</v>
      </c>
      <c r="O193" s="125">
        <f>100*([1]GRq2q!R194/[1]GRq2q!R$8)</f>
        <v>82.738151916456587</v>
      </c>
      <c r="P193" s="125">
        <f>100*([1]GRq2q!S194/[1]GRq2q!S$8)</f>
        <v>217.33159733466957</v>
      </c>
      <c r="Q193" s="128">
        <f>100*([1]GRq2q!T194/[1]GRq2q!T$8)</f>
        <v>60.44759300647641</v>
      </c>
      <c r="R193" s="124" t="s">
        <v>31</v>
      </c>
      <c r="S193" s="125">
        <f>100*[1]GRq2q!AD194/([1]GRq2q!AD$8/4)</f>
        <v>4077.8340702783016</v>
      </c>
      <c r="T193" s="125"/>
      <c r="U193" s="125">
        <f>100*[1]GRq2q!AE194/([1]GRq2q!AE$8/4)</f>
        <v>4536.3134935543667</v>
      </c>
      <c r="V193" s="125">
        <f>100*[1]GRq2q!AF194/([1]GRq2q!AF$8/4)</f>
        <v>1414.2616875049778</v>
      </c>
      <c r="W193" s="125">
        <f>100*[1]GRq2q!AG194/([1]GRq2q!AG$8/4)</f>
        <v>4093.9880407394271</v>
      </c>
      <c r="X193" s="128">
        <f>100*[1]GRq2q!AH194/([1]GRq2q!AH$8/4)</f>
        <v>808.72145690391187</v>
      </c>
      <c r="Y193" s="124" t="s">
        <v>31</v>
      </c>
      <c r="Z193" s="125">
        <f>(S193/M193)*100</f>
        <v>2212.2556406903577</v>
      </c>
      <c r="AA193" s="125">
        <f t="shared" si="48"/>
        <v>2303.4993758305368</v>
      </c>
      <c r="AB193" s="125">
        <f t="shared" si="48"/>
        <v>1709.3223074803557</v>
      </c>
      <c r="AC193" s="125">
        <f t="shared" si="48"/>
        <v>1883.7518754509879</v>
      </c>
      <c r="AD193" s="128">
        <f t="shared" si="48"/>
        <v>1337.8886018129203</v>
      </c>
      <c r="AE193" s="124" t="s">
        <v>31</v>
      </c>
      <c r="AF193" s="125">
        <f>(Z193/$AN193)*100</f>
        <v>115.29357053953476</v>
      </c>
      <c r="AG193" s="125"/>
      <c r="AH193" s="125">
        <f t="shared" si="49"/>
        <v>120.04881483417333</v>
      </c>
      <c r="AI193" s="125">
        <f t="shared" si="49"/>
        <v>89.082775248699434</v>
      </c>
      <c r="AJ193" s="125">
        <f t="shared" si="49"/>
        <v>98.173319455754509</v>
      </c>
      <c r="AK193" s="128">
        <f t="shared" si="49"/>
        <v>69.725194073421875</v>
      </c>
      <c r="AL193" s="129"/>
      <c r="AM193" s="130" t="s">
        <v>31</v>
      </c>
      <c r="AN193" s="131">
        <f>[1]GRq2q!AR194</f>
        <v>1918.8022630730861</v>
      </c>
      <c r="AO193" s="126">
        <f>[1]GRq2q!AR194</f>
        <v>1918.8022630730861</v>
      </c>
    </row>
    <row r="194" spans="1:41" s="126" customFormat="1" ht="18" hidden="1" customHeight="1" thickBot="1" x14ac:dyDescent="0.3">
      <c r="A194" s="124" t="s">
        <v>33</v>
      </c>
      <c r="B194" s="125">
        <f>100*[1]GRq2q!B195/([1]GRq2q!B$8/4)</f>
        <v>9512.7197869524007</v>
      </c>
      <c r="D194" s="125">
        <f>100*[1]GRq2q!C195/([1]GRq2q!C$8/4)</f>
        <v>12268.622565754336</v>
      </c>
      <c r="E194" s="125"/>
      <c r="F194" s="125">
        <f>100*[1]GRq2q!D195/([1]GRq2q!D$8/4)</f>
        <v>3998.5030150803655</v>
      </c>
      <c r="G194" s="125"/>
      <c r="H194" s="125">
        <f>100*[1]GRq2q!E195/([1]GRq2q!E$8/4)</f>
        <v>6233.7395531338607</v>
      </c>
      <c r="I194" s="125"/>
      <c r="J194" s="125">
        <f>100*([1]GRq2q!F195/([1]GRq2q!F$8/4))</f>
        <v>2074.8202341813685</v>
      </c>
      <c r="K194" s="127"/>
      <c r="L194" s="124" t="str">
        <f>A194</f>
        <v>Q4</v>
      </c>
      <c r="M194" s="125">
        <f>100*([1]GRq2q!P195/[1]GRq2q!P$8)</f>
        <v>184.70262241535323</v>
      </c>
      <c r="N194" s="125">
        <f>100*([1]GRq2q!Q195/[1]GRq2q!Q$8)</f>
        <v>197.09914540174816</v>
      </c>
      <c r="O194" s="125">
        <f>100*([1]GRq2q!R195/[1]GRq2q!R$8)</f>
        <v>83.731287817506356</v>
      </c>
      <c r="P194" s="125">
        <f>100*([1]GRq2q!S195/[1]GRq2q!S$8)</f>
        <v>217.92423008001487</v>
      </c>
      <c r="Q194" s="128">
        <f>100*([1]GRq2q!T195/[1]GRq2q!T$8)</f>
        <v>60.755999093244142</v>
      </c>
      <c r="R194" s="124" t="str">
        <f>A194</f>
        <v>Q4</v>
      </c>
      <c r="S194" s="125">
        <f>100*[1]GRq2q!AD195/([1]GRq2q!AD$8/4)</f>
        <v>4863.7937213211426</v>
      </c>
      <c r="T194" s="125"/>
      <c r="U194" s="125">
        <f>100*[1]GRq2q!AE195/([1]GRq2q!AE$8/4)</f>
        <v>5384.8675153074273</v>
      </c>
      <c r="V194" s="125">
        <f>100*[1]GRq2q!AF195/([1]GRq2q!AF$8/4)</f>
        <v>1411.7807181763678</v>
      </c>
      <c r="W194" s="125">
        <f>100*[1]GRq2q!AG195/([1]GRq2q!AG$8/4)</f>
        <v>5197.9277844394574</v>
      </c>
      <c r="X194" s="128">
        <f>100*[1]GRq2q!AH195/([1]GRq2q!AH$8/4)</f>
        <v>840.61931745296022</v>
      </c>
      <c r="Y194" s="124" t="str">
        <f>A194</f>
        <v>Q4</v>
      </c>
      <c r="Z194" s="125">
        <f>(S194/M194)*100</f>
        <v>2633.3105928423702</v>
      </c>
      <c r="AA194" s="125">
        <f>(U194/N194)*100</f>
        <v>2732.0603061628835</v>
      </c>
      <c r="AB194" s="125">
        <f>(V194/O194)*100</f>
        <v>1686.0850405804886</v>
      </c>
      <c r="AC194" s="125">
        <f>(W194/P194)*100</f>
        <v>2385.1995634129089</v>
      </c>
      <c r="AD194" s="128">
        <f>(X194/Q194)*100</f>
        <v>1383.598870891474</v>
      </c>
      <c r="AE194" s="124" t="str">
        <f>A194</f>
        <v>Q4</v>
      </c>
      <c r="AF194" s="125">
        <f>(Z194/$AN194)*100</f>
        <v>138.06442756423053</v>
      </c>
      <c r="AG194" s="125"/>
      <c r="AH194" s="125">
        <f>(AA194/$AN194)*100</f>
        <v>143.2418732779214</v>
      </c>
      <c r="AI194" s="125">
        <f>(AB194/$AN194)*100</f>
        <v>88.401408700174628</v>
      </c>
      <c r="AJ194" s="125">
        <f>(AC194/$AN194)*100</f>
        <v>125.05597070249144</v>
      </c>
      <c r="AK194" s="128">
        <f>(AD194/$AN194)*100</f>
        <v>72.542064201380668</v>
      </c>
      <c r="AL194" s="129"/>
      <c r="AM194" s="133" t="s">
        <v>33</v>
      </c>
      <c r="AN194" s="131">
        <f>[5]CPI!$E$195</f>
        <v>1907.3056248448197</v>
      </c>
    </row>
    <row r="195" spans="1:41" s="93" customFormat="1" ht="15" hidden="1" customHeight="1" thickTop="1" x14ac:dyDescent="0.2">
      <c r="A195" s="82">
        <v>2011</v>
      </c>
      <c r="B195" s="113"/>
      <c r="C195" s="114"/>
      <c r="D195" s="113"/>
      <c r="E195" s="113"/>
      <c r="F195" s="113"/>
      <c r="G195" s="113"/>
      <c r="H195" s="113"/>
      <c r="I195" s="113"/>
      <c r="J195" s="113"/>
      <c r="K195" s="115"/>
      <c r="L195" s="82">
        <f>A195</f>
        <v>2011</v>
      </c>
      <c r="M195" s="113"/>
      <c r="N195" s="113"/>
      <c r="O195" s="113"/>
      <c r="P195" s="113"/>
      <c r="Q195" s="116"/>
      <c r="R195" s="82">
        <f>L195</f>
        <v>2011</v>
      </c>
      <c r="S195" s="113"/>
      <c r="T195" s="113"/>
      <c r="U195" s="113"/>
      <c r="V195" s="113"/>
      <c r="W195" s="113"/>
      <c r="X195" s="116"/>
      <c r="Y195" s="82">
        <f>R195</f>
        <v>2011</v>
      </c>
      <c r="Z195" s="113"/>
      <c r="AA195" s="113"/>
      <c r="AB195" s="113"/>
      <c r="AC195" s="113"/>
      <c r="AD195" s="116"/>
      <c r="AE195" s="82">
        <f>Y195</f>
        <v>2011</v>
      </c>
      <c r="AF195" s="113"/>
      <c r="AG195" s="113"/>
      <c r="AH195" s="113"/>
      <c r="AI195" s="113"/>
      <c r="AJ195" s="113"/>
      <c r="AK195" s="116"/>
      <c r="AL195" s="91"/>
      <c r="AM195" s="117">
        <f>AE195</f>
        <v>2011</v>
      </c>
      <c r="AN195" s="100"/>
    </row>
    <row r="196" spans="1:41" s="126" customFormat="1" ht="15" hidden="1" customHeight="1" x14ac:dyDescent="0.25">
      <c r="A196" s="124" t="s">
        <v>27</v>
      </c>
      <c r="B196" s="125">
        <f>100*[1]GRq2q!B197/([1]GRq2q!B$8/4)</f>
        <v>7812.5556505447275</v>
      </c>
      <c r="D196" s="125">
        <f>100*[1]GRq2q!C197/([1]GRq2q!C$8/4)</f>
        <v>9636.4359766452035</v>
      </c>
      <c r="E196" s="125"/>
      <c r="F196" s="125">
        <f>100*[1]GRq2q!D197/([1]GRq2q!D$8/4)</f>
        <v>4431.7268235053689</v>
      </c>
      <c r="G196" s="125"/>
      <c r="H196" s="125">
        <f>100*[1]GRq2q!E197/([1]GRq2q!E$8/4)</f>
        <v>5520.0104693325193</v>
      </c>
      <c r="I196" s="125"/>
      <c r="J196" s="125">
        <f>100*([1]GRq2q!F197/([1]GRq2q!F$8/4))</f>
        <v>1855.1503195565388</v>
      </c>
      <c r="K196" s="127"/>
      <c r="L196" s="124" t="s">
        <v>27</v>
      </c>
      <c r="M196" s="125">
        <f>100*([1]GRq2q!P197/[1]GRq2q!P$8)</f>
        <v>185.103249685549</v>
      </c>
      <c r="N196" s="125">
        <f>100*([1]GRq2q!Q197/[1]GRq2q!Q$8)</f>
        <v>197.76111407290335</v>
      </c>
      <c r="O196" s="125">
        <f>100*([1]GRq2q!R197/[1]GRq2q!R$8)</f>
        <v>82.956192083393844</v>
      </c>
      <c r="P196" s="125">
        <f>100*([1]GRq2q!S197/[1]GRq2q!S$8)</f>
        <v>218.32951526887388</v>
      </c>
      <c r="Q196" s="128">
        <f>100*([1]GRq2q!T197/[1]GRq2q!T$8)</f>
        <v>60.45546486741685</v>
      </c>
      <c r="R196" s="124" t="s">
        <v>27</v>
      </c>
      <c r="S196" s="125">
        <f>100*[1]GRq2q!AD197/([1]GRq2q!AD$8/4)</f>
        <v>4321.8337466466728</v>
      </c>
      <c r="T196" s="125"/>
      <c r="U196" s="125">
        <f>100*[1]GRq2q!AE197/([1]GRq2q!AE$8/4)</f>
        <v>4673.3228601120409</v>
      </c>
      <c r="V196" s="125">
        <f>100*[1]GRq2q!AF197/([1]GRq2q!AF$8/4)</f>
        <v>1379.3543867570054</v>
      </c>
      <c r="W196" s="125">
        <f>100*[1]GRq2q!AG197/([1]GRq2q!AG$8/4)</f>
        <v>5003.5956474619607</v>
      </c>
      <c r="X196" s="128">
        <f>100*[1]GRq2q!AH197/([1]GRq2q!AH$8/4)</f>
        <v>824.36739061158471</v>
      </c>
      <c r="Y196" s="124" t="s">
        <v>27</v>
      </c>
      <c r="Z196" s="125">
        <f>(S196/M196)*100</f>
        <v>2334.8232697094991</v>
      </c>
      <c r="AA196" s="125">
        <f t="shared" ref="AA196:AD199" si="50">(U196/N196)*100</f>
        <v>2363.115156394826</v>
      </c>
      <c r="AB196" s="125">
        <f t="shared" si="50"/>
        <v>1662.7503651208749</v>
      </c>
      <c r="AC196" s="125">
        <f t="shared" si="50"/>
        <v>2291.7632741042858</v>
      </c>
      <c r="AD196" s="128">
        <f t="shared" si="50"/>
        <v>1363.5944945911526</v>
      </c>
      <c r="AE196" s="124" t="s">
        <v>27</v>
      </c>
      <c r="AF196" s="125">
        <f>(Z196/$AN196)*100</f>
        <v>118.66195930061549</v>
      </c>
      <c r="AG196" s="125"/>
      <c r="AH196" s="125">
        <f t="shared" ref="AH196:AK199" si="51">(AA196/$AN196)*100</f>
        <v>120.0998286031643</v>
      </c>
      <c r="AI196" s="125">
        <f t="shared" si="51"/>
        <v>84.505417910112627</v>
      </c>
      <c r="AJ196" s="125">
        <f t="shared" si="51"/>
        <v>116.4735352291755</v>
      </c>
      <c r="AK196" s="128">
        <f t="shared" si="51"/>
        <v>69.301516958005507</v>
      </c>
      <c r="AM196" s="130" t="s">
        <v>27</v>
      </c>
      <c r="AN196" s="134">
        <f>[6]CPI!$E$198</f>
        <v>1967.6257525754409</v>
      </c>
    </row>
    <row r="197" spans="1:41" s="126" customFormat="1" ht="15" hidden="1" customHeight="1" x14ac:dyDescent="0.25">
      <c r="A197" s="124" t="s">
        <v>29</v>
      </c>
      <c r="B197" s="125">
        <f>100*[1]GRq2q!B198/([1]GRq2q!B$8/4)</f>
        <v>9135.3383379178667</v>
      </c>
      <c r="D197" s="125">
        <f>100*[1]GRq2q!C198/([1]GRq2q!C$8/4)</f>
        <v>10261.946145510001</v>
      </c>
      <c r="E197" s="125"/>
      <c r="F197" s="125">
        <f>100*[1]GRq2q!D198/([1]GRq2q!D$8/4)</f>
        <v>8056.2933796646848</v>
      </c>
      <c r="G197" s="125"/>
      <c r="H197" s="125">
        <f>100*[1]GRq2q!E198/([1]GRq2q!E$8/4)</f>
        <v>7258.8551149880068</v>
      </c>
      <c r="I197" s="125"/>
      <c r="J197" s="125">
        <f>100*([1]GRq2q!F198/([1]GRq2q!F$8/4))</f>
        <v>2783.1832761316286</v>
      </c>
      <c r="K197" s="127"/>
      <c r="L197" s="124" t="s">
        <v>29</v>
      </c>
      <c r="M197" s="125">
        <f>100*([1]GRq2q!P198/[1]GRq2q!P$8)</f>
        <v>185.58963379032215</v>
      </c>
      <c r="N197" s="125">
        <f>100*([1]GRq2q!Q198/[1]GRq2q!Q$8)</f>
        <v>195.83805797978678</v>
      </c>
      <c r="O197" s="125">
        <f>100*([1]GRq2q!R198/[1]GRq2q!R$8)</f>
        <v>85.42468939207005</v>
      </c>
      <c r="P197" s="125">
        <f>100*([1]GRq2q!S198/[1]GRq2q!S$8)</f>
        <v>225.23956565567897</v>
      </c>
      <c r="Q197" s="128">
        <f>100*([1]GRq2q!T198/[1]GRq2q!T$8)</f>
        <v>60.696283316681253</v>
      </c>
      <c r="R197" s="124" t="s">
        <v>29</v>
      </c>
      <c r="S197" s="125">
        <f>100*[1]GRq2q!AD198/([1]GRq2q!AD$8/4)</f>
        <v>4463.335444365076</v>
      </c>
      <c r="T197" s="125"/>
      <c r="U197" s="125">
        <f>100*[1]GRq2q!AE198/([1]GRq2q!AE$8/4)</f>
        <v>4631.603193277937</v>
      </c>
      <c r="V197" s="125">
        <f>100*[1]GRq2q!AF198/([1]GRq2q!AF$8/4)</f>
        <v>1792.853492440546</v>
      </c>
      <c r="W197" s="125">
        <f>100*[1]GRq2q!AG198/([1]GRq2q!AG$8/4)</f>
        <v>5727.711163217331</v>
      </c>
      <c r="X197" s="128">
        <f>100*[1]GRq2q!AH198/([1]GRq2q!AH$8/4)</f>
        <v>914.62370565617721</v>
      </c>
      <c r="Y197" s="124" t="s">
        <v>29</v>
      </c>
      <c r="Z197" s="125">
        <f>(S197/M197)*100</f>
        <v>2404.9486780106049</v>
      </c>
      <c r="AA197" s="125">
        <f t="shared" si="50"/>
        <v>2365.016912982247</v>
      </c>
      <c r="AB197" s="125">
        <f t="shared" si="50"/>
        <v>2098.7533056303696</v>
      </c>
      <c r="AC197" s="125">
        <f t="shared" si="50"/>
        <v>2542.9418435183875</v>
      </c>
      <c r="AD197" s="128">
        <f t="shared" si="50"/>
        <v>1506.8858514518133</v>
      </c>
      <c r="AE197" s="124" t="s">
        <v>29</v>
      </c>
      <c r="AF197" s="125">
        <f>(Z197/$AN197)*100</f>
        <v>120.95784678836283</v>
      </c>
      <c r="AG197" s="125"/>
      <c r="AH197" s="125">
        <f t="shared" si="51"/>
        <v>118.94946284218877</v>
      </c>
      <c r="AI197" s="125">
        <f t="shared" si="51"/>
        <v>105.55762919606421</v>
      </c>
      <c r="AJ197" s="125">
        <f t="shared" si="51"/>
        <v>127.89826773120755</v>
      </c>
      <c r="AK197" s="128">
        <f t="shared" si="51"/>
        <v>75.78942104420922</v>
      </c>
      <c r="AL197" s="129"/>
      <c r="AM197" s="130" t="s">
        <v>29</v>
      </c>
      <c r="AN197" s="134">
        <f>[7]CPI!$E$199</f>
        <v>1988.2535460626118</v>
      </c>
    </row>
    <row r="198" spans="1:41" s="126" customFormat="1" ht="15" hidden="1" customHeight="1" x14ac:dyDescent="0.25">
      <c r="A198" s="124" t="s">
        <v>31</v>
      </c>
      <c r="B198" s="125">
        <f>100*[1]GRq2q!B199/([1]GRq2q!B$8/4)</f>
        <v>9485.2408076419179</v>
      </c>
      <c r="D198" s="125">
        <f>100*[1]GRq2q!C199/([1]GRq2q!C$8/4)</f>
        <v>10889.172996615964</v>
      </c>
      <c r="E198" s="125"/>
      <c r="F198" s="125">
        <f>100*[1]GRq2q!D199/([1]GRq2q!D$8/4)</f>
        <v>4725.2866748985389</v>
      </c>
      <c r="G198" s="125"/>
      <c r="H198" s="125">
        <f>100*[1]GRq2q!E199/([1]GRq2q!E$8/4)</f>
        <v>8704.7154307734254</v>
      </c>
      <c r="I198" s="125"/>
      <c r="J198" s="125">
        <f>100*([1]GRq2q!F199/([1]GRq2q!F$8/4))</f>
        <v>2199.9026296024936</v>
      </c>
      <c r="K198" s="132"/>
      <c r="L198" s="124" t="s">
        <v>31</v>
      </c>
      <c r="M198" s="125">
        <f>100*([1]GRq2q!P199/[1]GRq2q!P$8)</f>
        <v>186.44511900347757</v>
      </c>
      <c r="N198" s="125">
        <f>100*([1]GRq2q!Q199/[1]GRq2q!Q$8)</f>
        <v>198.80305323132205</v>
      </c>
      <c r="O198" s="125">
        <f>100*([1]GRq2q!R199/[1]GRq2q!R$8)</f>
        <v>87.203752690759487</v>
      </c>
      <c r="P198" s="125">
        <f>100*([1]GRq2q!S199/[1]GRq2q!S$8)</f>
        <v>218.52977810266748</v>
      </c>
      <c r="Q198" s="128">
        <f>100*([1]GRq2q!T199/[1]GRq2q!T$8)</f>
        <v>63.279565761132282</v>
      </c>
      <c r="R198" s="124" t="s">
        <v>31</v>
      </c>
      <c r="S198" s="125">
        <f>100*[1]GRq2q!AD199/([1]GRq2q!AD$8/4)</f>
        <v>3900.9001704843567</v>
      </c>
      <c r="T198" s="125"/>
      <c r="U198" s="125">
        <f>100*[1]GRq2q!AE199/([1]GRq2q!AE$8/4)</f>
        <v>3957.7432209482076</v>
      </c>
      <c r="V198" s="125">
        <f>100*[1]GRq2q!AF199/([1]GRq2q!AF$8/4)</f>
        <v>1626.7046450380717</v>
      </c>
      <c r="W198" s="125">
        <f>100*[1]GRq2q!AG199/([1]GRq2q!AG$8/4)</f>
        <v>5347.9661666275515</v>
      </c>
      <c r="X198" s="128">
        <f>100*[1]GRq2q!AH199/([1]GRq2q!AH$8/4)</f>
        <v>915.17661541684288</v>
      </c>
      <c r="Y198" s="124" t="s">
        <v>31</v>
      </c>
      <c r="Z198" s="125">
        <f>(S198/M198)*100</f>
        <v>2092.2511628805887</v>
      </c>
      <c r="AA198" s="125">
        <f t="shared" si="50"/>
        <v>1990.7859344308363</v>
      </c>
      <c r="AB198" s="125">
        <f t="shared" si="50"/>
        <v>1865.4066996481963</v>
      </c>
      <c r="AC198" s="125">
        <f t="shared" si="50"/>
        <v>2447.2482482982359</v>
      </c>
      <c r="AD198" s="128">
        <f t="shared" si="50"/>
        <v>1446.2435138563555</v>
      </c>
      <c r="AE198" s="124" t="s">
        <v>31</v>
      </c>
      <c r="AF198" s="125">
        <f>(Z198/$AN198)*100</f>
        <v>104.27770604055435</v>
      </c>
      <c r="AG198" s="125"/>
      <c r="AH198" s="125">
        <f t="shared" si="51"/>
        <v>99.220683512219949</v>
      </c>
      <c r="AI198" s="125">
        <f t="shared" si="51"/>
        <v>92.97178795885182</v>
      </c>
      <c r="AJ198" s="125">
        <f t="shared" si="51"/>
        <v>121.97074518192998</v>
      </c>
      <c r="AK198" s="128">
        <f t="shared" si="51"/>
        <v>72.080713193790999</v>
      </c>
      <c r="AL198" s="129"/>
      <c r="AM198" s="130" t="s">
        <v>31</v>
      </c>
      <c r="AN198" s="134">
        <f>[8]CPI!$E$200</f>
        <v>2006.4223143409938</v>
      </c>
      <c r="AO198" s="126">
        <f>[1]GRq2q!AR199</f>
        <v>2006.4223143409938</v>
      </c>
    </row>
    <row r="199" spans="1:41" s="126" customFormat="1" ht="18.75" hidden="1" customHeight="1" thickBot="1" x14ac:dyDescent="0.3">
      <c r="A199" s="124" t="s">
        <v>33</v>
      </c>
      <c r="B199" s="125">
        <f>100*[1]GRq2q!B200/([1]GRq2q!B$8/4)</f>
        <v>10571.262359233106</v>
      </c>
      <c r="D199" s="125">
        <f>100*[1]GRq2q!C200/([1]GRq2q!C$8/4)</f>
        <v>13303.743247579752</v>
      </c>
      <c r="E199" s="125"/>
      <c r="F199" s="125">
        <f>100*[1]GRq2q!D200/([1]GRq2q!D$8/4)</f>
        <v>4493.5737936314554</v>
      </c>
      <c r="G199" s="125"/>
      <c r="H199" s="125">
        <f>100*[1]GRq2q!E200/([1]GRq2q!E$8/4)</f>
        <v>7598.5516347952944</v>
      </c>
      <c r="I199" s="125"/>
      <c r="J199" s="125">
        <f>100*([1]GRq2q!F200/([1]GRq2q!F$8/4))</f>
        <v>2596.8654397087948</v>
      </c>
      <c r="K199" s="127"/>
      <c r="L199" s="124" t="str">
        <f>A199</f>
        <v>Q4</v>
      </c>
      <c r="M199" s="125">
        <f>100*([1]GRq2q!P200/[1]GRq2q!P$8)</f>
        <v>186.57780895522711</v>
      </c>
      <c r="N199" s="125">
        <f>100*([1]GRq2q!Q200/[1]GRq2q!Q$8)</f>
        <v>202.17040631618386</v>
      </c>
      <c r="O199" s="125">
        <f>100*([1]GRq2q!R200/[1]GRq2q!R$8)</f>
        <v>87.35387966084572</v>
      </c>
      <c r="P199" s="125">
        <f>100*([1]GRq2q!S200/[1]GRq2q!S$8)</f>
        <v>208.08328369457732</v>
      </c>
      <c r="Q199" s="128">
        <f>100*([1]GRq2q!T200/[1]GRq2q!T$8)</f>
        <v>63.350706363449461</v>
      </c>
      <c r="R199" s="124" t="str">
        <f>A199</f>
        <v>Q4</v>
      </c>
      <c r="S199" s="125">
        <f>100*[1]GRq2q!AD200/([1]GRq2q!AD$8/4)</f>
        <v>3993.8656929900326</v>
      </c>
      <c r="T199" s="125"/>
      <c r="U199" s="125">
        <f>100*[1]GRq2q!AE200/([1]GRq2q!AE$8/4)</f>
        <v>3941.8952159526671</v>
      </c>
      <c r="V199" s="125">
        <f>100*[1]GRq2q!AF200/([1]GRq2q!AF$8/4)</f>
        <v>1680.6508625161571</v>
      </c>
      <c r="W199" s="125">
        <f>100*[1]GRq2q!AG200/([1]GRq2q!AG$8/4)</f>
        <v>5936.0262325756785</v>
      </c>
      <c r="X199" s="128">
        <f>100*[1]GRq2q!AH200/([1]GRq2q!AH$8/4)</f>
        <v>965.00079395811974</v>
      </c>
      <c r="Y199" s="124" t="str">
        <f>A199</f>
        <v>Q4</v>
      </c>
      <c r="Z199" s="125">
        <f>(S199/M199)*100</f>
        <v>2140.5898779465442</v>
      </c>
      <c r="AA199" s="125">
        <f t="shared" si="50"/>
        <v>1949.7884422251943</v>
      </c>
      <c r="AB199" s="125">
        <f t="shared" si="50"/>
        <v>1923.9567481620036</v>
      </c>
      <c r="AC199" s="125">
        <f t="shared" si="50"/>
        <v>2852.71653117918</v>
      </c>
      <c r="AD199" s="128">
        <f t="shared" si="50"/>
        <v>1523.2676150788466</v>
      </c>
      <c r="AE199" s="124" t="str">
        <f>A199</f>
        <v>Q4</v>
      </c>
      <c r="AF199" s="125">
        <f>(Z199/$AN199)*100</f>
        <v>107.17140346153309</v>
      </c>
      <c r="AG199" s="125"/>
      <c r="AH199" s="125">
        <f t="shared" si="51"/>
        <v>97.618682569314046</v>
      </c>
      <c r="AI199" s="125">
        <f t="shared" si="51"/>
        <v>96.325385364154499</v>
      </c>
      <c r="AJ199" s="125">
        <f t="shared" si="51"/>
        <v>142.82494627960858</v>
      </c>
      <c r="AK199" s="128">
        <f t="shared" si="51"/>
        <v>76.264365181483456</v>
      </c>
      <c r="AL199" s="129"/>
      <c r="AM199" s="133" t="s">
        <v>33</v>
      </c>
      <c r="AN199" s="134">
        <f>[9]CPI!$E$201</f>
        <v>1997.3517270536292</v>
      </c>
    </row>
    <row r="200" spans="1:41" s="93" customFormat="1" ht="15" hidden="1" customHeight="1" x14ac:dyDescent="0.2">
      <c r="A200" s="82">
        <v>2012</v>
      </c>
      <c r="B200" s="113"/>
      <c r="C200" s="114"/>
      <c r="D200" s="113"/>
      <c r="E200" s="113"/>
      <c r="F200" s="113"/>
      <c r="G200" s="113"/>
      <c r="H200" s="113"/>
      <c r="I200" s="113"/>
      <c r="J200" s="113"/>
      <c r="K200" s="115"/>
      <c r="L200" s="82">
        <f>A200</f>
        <v>2012</v>
      </c>
      <c r="M200" s="113"/>
      <c r="N200" s="113"/>
      <c r="O200" s="113"/>
      <c r="P200" s="113"/>
      <c r="Q200" s="116"/>
      <c r="R200" s="82">
        <f>L200</f>
        <v>2012</v>
      </c>
      <c r="S200" s="113"/>
      <c r="T200" s="113"/>
      <c r="U200" s="113"/>
      <c r="V200" s="113"/>
      <c r="W200" s="113"/>
      <c r="X200" s="116"/>
      <c r="Y200" s="82">
        <f>R200</f>
        <v>2012</v>
      </c>
      <c r="Z200" s="113"/>
      <c r="AA200" s="113"/>
      <c r="AB200" s="113"/>
      <c r="AC200" s="113"/>
      <c r="AD200" s="116"/>
      <c r="AE200" s="82">
        <f>Y200</f>
        <v>2012</v>
      </c>
      <c r="AF200" s="113"/>
      <c r="AG200" s="113"/>
      <c r="AH200" s="113"/>
      <c r="AI200" s="113"/>
      <c r="AJ200" s="113"/>
      <c r="AK200" s="116"/>
      <c r="AL200" s="91"/>
      <c r="AM200" s="117">
        <f>AE200</f>
        <v>2012</v>
      </c>
      <c r="AN200" s="100"/>
    </row>
    <row r="201" spans="1:41" s="126" customFormat="1" ht="15" hidden="1" customHeight="1" x14ac:dyDescent="0.25">
      <c r="A201" s="124" t="s">
        <v>27</v>
      </c>
      <c r="B201" s="125">
        <f>100*[1]GRq2q!B202/([1]GRq2q!B$8/4)</f>
        <v>8804.5181609999236</v>
      </c>
      <c r="D201" s="125">
        <f>100*[1]GRq2q!C202/([1]GRq2q!C$8/4)</f>
        <v>10910.442444190945</v>
      </c>
      <c r="E201" s="125"/>
      <c r="F201" s="125">
        <f>100*[1]GRq2q!D202/([1]GRq2q!D$8/4)</f>
        <v>5006.0509733158378</v>
      </c>
      <c r="G201" s="125"/>
      <c r="H201" s="125">
        <f>100*[1]GRq2q!E202/([1]GRq2q!E$8/4)</f>
        <v>6109.4814773506641</v>
      </c>
      <c r="I201" s="125"/>
      <c r="J201" s="125">
        <f>100*([1]GRq2q!F202/([1]GRq2q!F$8/4))</f>
        <v>2377.0255322819407</v>
      </c>
      <c r="K201" s="127"/>
      <c r="L201" s="124" t="s">
        <v>27</v>
      </c>
      <c r="M201" s="125">
        <f>100*([1]GRq2q!P202/[1]GRq2q!P$8)</f>
        <v>186.05736812570089</v>
      </c>
      <c r="N201" s="125">
        <f>100*([1]GRq2q!Q202/[1]GRq2q!Q$8)</f>
        <v>203.44342029687201</v>
      </c>
      <c r="O201" s="125">
        <f>100*([1]GRq2q!R202/[1]GRq2q!R$8)</f>
        <v>89.689873627849352</v>
      </c>
      <c r="P201" s="125">
        <f>100*([1]GRq2q!S202/[1]GRq2q!S$8)</f>
        <v>199.61887893411992</v>
      </c>
      <c r="Q201" s="128">
        <f>100*([1]GRq2q!T202/[1]GRq2q!T$8)</f>
        <v>65.340843301503654</v>
      </c>
      <c r="R201" s="124" t="s">
        <v>27</v>
      </c>
      <c r="S201" s="125">
        <f>100*[1]GRq2q!AD202/([1]GRq2q!AD$8/4)</f>
        <v>3669.9361376534184</v>
      </c>
      <c r="T201" s="125"/>
      <c r="U201" s="125">
        <f>100*[1]GRq2q!AE202/([1]GRq2q!AE$8/4)</f>
        <v>3494.3275671900178</v>
      </c>
      <c r="V201" s="125">
        <f>100*[1]GRq2q!AF202/([1]GRq2q!AF$8/4)</f>
        <v>1703.8353430496036</v>
      </c>
      <c r="W201" s="125">
        <f>100*[1]GRq2q!AG202/([1]GRq2q!AG$8/4)</f>
        <v>5883.6542968640797</v>
      </c>
      <c r="X201" s="128">
        <f>100*[1]GRq2q!AH202/([1]GRq2q!AH$8/4)</f>
        <v>911.17486791528449</v>
      </c>
      <c r="Y201" s="124" t="s">
        <v>27</v>
      </c>
      <c r="Z201" s="125">
        <f>(S201/M201)*100</f>
        <v>1972.4755727889255</v>
      </c>
      <c r="AA201" s="125">
        <f t="shared" ref="AA201:AD204" si="52">(U201/N201)*100</f>
        <v>1717.5918307365105</v>
      </c>
      <c r="AB201" s="125">
        <f t="shared" si="52"/>
        <v>1899.696447471134</v>
      </c>
      <c r="AC201" s="125">
        <f t="shared" si="52"/>
        <v>2947.4438130703347</v>
      </c>
      <c r="AD201" s="128">
        <f t="shared" si="52"/>
        <v>1394.4951149632868</v>
      </c>
      <c r="AE201" s="124" t="s">
        <v>27</v>
      </c>
      <c r="AF201" s="125">
        <f>(Z201/$AN201)*100</f>
        <v>97.222926022388833</v>
      </c>
      <c r="AG201" s="125"/>
      <c r="AH201" s="125">
        <f>(AA201/$AN201)*100</f>
        <v>84.659757413495058</v>
      </c>
      <c r="AI201" s="125">
        <f>(AB201/$AN201)*100</f>
        <v>93.635657508466906</v>
      </c>
      <c r="AJ201" s="125">
        <f>(AC201/$AN201)*100</f>
        <v>145.27891536223828</v>
      </c>
      <c r="AK201" s="128">
        <f>(AD201/$AN201)*100</f>
        <v>68.734384988587294</v>
      </c>
      <c r="AM201" s="130" t="s">
        <v>27</v>
      </c>
      <c r="AN201" s="134">
        <f>[10]CPI!$E$204</f>
        <v>2028.817330939718</v>
      </c>
    </row>
    <row r="202" spans="1:41" s="126" customFormat="1" ht="15" hidden="1" customHeight="1" x14ac:dyDescent="0.25">
      <c r="A202" s="124" t="s">
        <v>29</v>
      </c>
      <c r="B202" s="125">
        <f>100*[1]GRq2q!B203/([1]GRq2q!B$8/4)</f>
        <v>9999.0970101055518</v>
      </c>
      <c r="D202" s="125">
        <f>100*[1]GRq2q!C203/([1]GRq2q!C$8/4)</f>
        <v>11195.145388913717</v>
      </c>
      <c r="E202" s="125"/>
      <c r="F202" s="125">
        <f>100*[1]GRq2q!D203/([1]GRq2q!D$8/4)</f>
        <v>9113.8046339085868</v>
      </c>
      <c r="G202" s="125"/>
      <c r="H202" s="125">
        <f>100*[1]GRq2q!E203/([1]GRq2q!E$8/4)</f>
        <v>7888.2361084480735</v>
      </c>
      <c r="I202" s="125"/>
      <c r="J202" s="125">
        <f>100*([1]GRq2q!F203/([1]GRq2q!F$8/4))</f>
        <v>3409.1130421398525</v>
      </c>
      <c r="K202" s="127"/>
      <c r="L202" s="124" t="s">
        <v>29</v>
      </c>
      <c r="M202" s="125">
        <f>100*([1]GRq2q!P203/[1]GRq2q!P$8)</f>
        <v>188.77891123802095</v>
      </c>
      <c r="N202" s="125">
        <f>100*([1]GRq2q!Q203/[1]GRq2q!Q$8)</f>
        <v>206.02660266779438</v>
      </c>
      <c r="O202" s="125">
        <f>100*([1]GRq2q!R203/[1]GRq2q!R$8)</f>
        <v>93.077347065275376</v>
      </c>
      <c r="P202" s="125">
        <f>100*([1]GRq2q!S203/[1]GRq2q!S$8)</f>
        <v>202.30621764926164</v>
      </c>
      <c r="Q202" s="128">
        <f>100*([1]GRq2q!T203/[1]GRq2q!T$8)</f>
        <v>64.642127516825909</v>
      </c>
      <c r="R202" s="124" t="s">
        <v>29</v>
      </c>
      <c r="S202" s="125">
        <f>100*[1]GRq2q!AD203/([1]GRq2q!AD$8/4)</f>
        <v>3699.1452546204287</v>
      </c>
      <c r="T202" s="125"/>
      <c r="U202" s="125">
        <f>100*[1]GRq2q!AE203/([1]GRq2q!AE$8/4)</f>
        <v>3511.4587196086113</v>
      </c>
      <c r="V202" s="125">
        <f>100*[1]GRq2q!AF203/([1]GRq2q!AF$8/4)</f>
        <v>1767.9193786331048</v>
      </c>
      <c r="W202" s="125">
        <f>100*[1]GRq2q!AG203/([1]GRq2q!AG$8/4)</f>
        <v>5938.6732447879276</v>
      </c>
      <c r="X202" s="128">
        <f>100*[1]GRq2q!AH203/([1]GRq2q!AH$8/4)</f>
        <v>913.58885153956055</v>
      </c>
      <c r="Y202" s="124" t="s">
        <v>29</v>
      </c>
      <c r="Z202" s="125">
        <f>(S202/M202)*100</f>
        <v>1959.511912830337</v>
      </c>
      <c r="AA202" s="125">
        <f t="shared" si="52"/>
        <v>1704.3715103484133</v>
      </c>
      <c r="AB202" s="125">
        <f t="shared" si="52"/>
        <v>1899.4088619578495</v>
      </c>
      <c r="AC202" s="125">
        <f t="shared" si="52"/>
        <v>2935.487259755806</v>
      </c>
      <c r="AD202" s="128">
        <f t="shared" si="52"/>
        <v>1413.3025731582852</v>
      </c>
      <c r="AE202" s="124" t="s">
        <v>29</v>
      </c>
      <c r="AF202" s="125">
        <f>(Z202/$AN202)*100</f>
        <v>95.742206694796039</v>
      </c>
      <c r="AG202" s="125"/>
      <c r="AH202" s="125">
        <f t="shared" ref="AH202:AJ203" si="53">(AA202/$AN202)*100</f>
        <v>83.275987433421818</v>
      </c>
      <c r="AI202" s="125">
        <f t="shared" si="53"/>
        <v>92.805557684425992</v>
      </c>
      <c r="AJ202" s="125">
        <f t="shared" si="53"/>
        <v>143.42858858537357</v>
      </c>
      <c r="AK202" s="128">
        <f>(AD202/$AN202)*100</f>
        <v>69.054291630287011</v>
      </c>
      <c r="AL202" s="129"/>
      <c r="AM202" s="130" t="s">
        <v>29</v>
      </c>
      <c r="AN202" s="134">
        <f>[11]CPI!$E$205</f>
        <v>2046.6542191541571</v>
      </c>
    </row>
    <row r="203" spans="1:41" s="126" customFormat="1" ht="14.25" hidden="1" thickTop="1" thickBot="1" x14ac:dyDescent="0.3">
      <c r="A203" s="124" t="s">
        <v>31</v>
      </c>
      <c r="B203" s="125">
        <f>100*[1]GRq2q!B204/([1]GRq2q!B$8/4)</f>
        <v>10607.768511993609</v>
      </c>
      <c r="D203" s="125">
        <f>100*[1]GRq2q!C204/([1]GRq2q!C$8/4)</f>
        <v>11875.000835275338</v>
      </c>
      <c r="E203" s="125"/>
      <c r="F203" s="125">
        <f>100*[1]GRq2q!D204/([1]GRq2q!D$8/4)</f>
        <v>5369.3809934214614</v>
      </c>
      <c r="G203" s="125"/>
      <c r="H203" s="125">
        <f>100*[1]GRq2q!E204/([1]GRq2q!E$8/4)</f>
        <v>10332.888878087504</v>
      </c>
      <c r="I203" s="125"/>
      <c r="J203" s="125">
        <f>100*([1]GRq2q!F204/([1]GRq2q!F$8/4))</f>
        <v>2641.857585590612</v>
      </c>
      <c r="K203" s="127"/>
      <c r="L203" s="124" t="s">
        <v>31</v>
      </c>
      <c r="M203" s="125">
        <f>100*([1]GRq2q!P204/[1]GRq2q!P$8)</f>
        <v>189.33734188545694</v>
      </c>
      <c r="N203" s="125">
        <f>100*([1]GRq2q!Q204/[1]GRq2q!Q$8)</f>
        <v>208.78880697203428</v>
      </c>
      <c r="O203" s="125">
        <f>100*([1]GRq2q!R204/[1]GRq2q!R$8)</f>
        <v>91.971773440422993</v>
      </c>
      <c r="P203" s="125">
        <f>100*([1]GRq2q!S204/[1]GRq2q!S$8)</f>
        <v>196.88057604511346</v>
      </c>
      <c r="Q203" s="128">
        <f>100*([1]GRq2q!T204/[1]GRq2q!T$8)</f>
        <v>66.444741567519998</v>
      </c>
      <c r="R203" s="124" t="s">
        <v>31</v>
      </c>
      <c r="S203" s="125">
        <f>100*[1]GRq2q!AD204/([1]GRq2q!AD$8/4)</f>
        <v>3559.5367044237896</v>
      </c>
      <c r="T203" s="125"/>
      <c r="U203" s="125">
        <f>100*[1]GRq2q!AE204/([1]GRq2q!AE$8/4)</f>
        <v>3428.5621442013621</v>
      </c>
      <c r="V203" s="125">
        <f>100*[1]GRq2q!AF204/([1]GRq2q!AF$8/4)</f>
        <v>1723.710228654023</v>
      </c>
      <c r="W203" s="125">
        <f>100*[1]GRq2q!AG204/([1]GRq2q!AG$8/4)</f>
        <v>5485.2299326685643</v>
      </c>
      <c r="X203" s="128">
        <f>100*[1]GRq2q!AH204/([1]GRq2q!AH$8/4)</f>
        <v>944.77103937297704</v>
      </c>
      <c r="Y203" s="124" t="s">
        <v>31</v>
      </c>
      <c r="Z203" s="125">
        <f>(S203/M203)*100</f>
        <v>1879.9971886038179</v>
      </c>
      <c r="AA203" s="125">
        <f>(U203/N203)*100</f>
        <v>1642.1197064747792</v>
      </c>
      <c r="AB203" s="125">
        <f>(V203/O203)*100</f>
        <v>1874.173090476068</v>
      </c>
      <c r="AC203" s="125">
        <f>(W203/P203)*100</f>
        <v>2786.0696280224579</v>
      </c>
      <c r="AD203" s="128">
        <f>(X203/Q203)*100</f>
        <v>1421.8898547643789</v>
      </c>
      <c r="AE203" s="124" t="s">
        <v>31</v>
      </c>
      <c r="AF203" s="125">
        <f>(Z203/$AN203)*100</f>
        <v>90.507400531810802</v>
      </c>
      <c r="AG203" s="125"/>
      <c r="AH203" s="125">
        <f t="shared" si="53"/>
        <v>79.055429920865038</v>
      </c>
      <c r="AI203" s="125">
        <f t="shared" si="53"/>
        <v>90.227015015715267</v>
      </c>
      <c r="AJ203" s="125">
        <f t="shared" si="53"/>
        <v>134.1278174571147</v>
      </c>
      <c r="AK203" s="128">
        <f>(AD203/$AN203)*100</f>
        <v>68.453056939330253</v>
      </c>
      <c r="AL203" s="129"/>
      <c r="AM203" s="130" t="s">
        <v>31</v>
      </c>
      <c r="AN203" s="134">
        <f>[12]CPI!$E$206</f>
        <v>2077.175101215123</v>
      </c>
      <c r="AO203" s="126">
        <f>[1]GRq2q!AR205</f>
        <v>2056.3276207450485</v>
      </c>
    </row>
    <row r="204" spans="1:41" s="126" customFormat="1" ht="15" hidden="1" customHeight="1" thickBot="1" x14ac:dyDescent="0.3">
      <c r="A204" s="124" t="s">
        <v>33</v>
      </c>
      <c r="B204" s="125">
        <f>100*[1]GRq2q!B205/([1]GRq2q!B$8/4)</f>
        <v>11617.535437650333</v>
      </c>
      <c r="D204" s="125">
        <f>100*[1]GRq2q!C205/([1]GRq2q!C$8/4)</f>
        <v>14464.042680189412</v>
      </c>
      <c r="E204" s="125"/>
      <c r="F204" s="125">
        <f>100*[1]GRq2q!D205/([1]GRq2q!D$8/4)</f>
        <v>4937.341324264974</v>
      </c>
      <c r="G204" s="125"/>
      <c r="H204" s="125">
        <f>100*[1]GRq2q!E205/([1]GRq2q!E$8/4)</f>
        <v>8679.9153537000275</v>
      </c>
      <c r="I204" s="125"/>
      <c r="J204" s="125">
        <f>100*([1]GRq2q!F205/([1]GRq2q!F$8/4))</f>
        <v>3168.8991388902659</v>
      </c>
      <c r="K204" s="127"/>
      <c r="L204" s="124" t="str">
        <f>A204</f>
        <v>Q4</v>
      </c>
      <c r="M204" s="125">
        <f>100*([1]GRq2q!P205/[1]GRq2q!P$8)</f>
        <v>194.25518908866391</v>
      </c>
      <c r="N204" s="125">
        <f>100*([1]GRq2q!Q205/[1]GRq2q!Q$8)</f>
        <v>216.49412193776845</v>
      </c>
      <c r="O204" s="125">
        <f>100*([1]GRq2q!R205/[1]GRq2q!R$8)</f>
        <v>90.769658985260065</v>
      </c>
      <c r="P204" s="125">
        <f>100*([1]GRq2q!S205/[1]GRq2q!S$8)</f>
        <v>197.16081314716328</v>
      </c>
      <c r="Q204" s="128">
        <f>100*([1]GRq2q!T205/[1]GRq2q!T$8)</f>
        <v>69.509970951401343</v>
      </c>
      <c r="R204" s="124" t="str">
        <f>A204</f>
        <v>Q4</v>
      </c>
      <c r="S204" s="125">
        <f>100*[1]GRq2q!AD205/([1]GRq2q!AD$8/4)</f>
        <v>4214.8234091539662</v>
      </c>
      <c r="T204" s="125"/>
      <c r="U204" s="125">
        <f>100*[1]GRq2q!AE205/([1]GRq2q!AE$8/4)</f>
        <v>4104.3407945051131</v>
      </c>
      <c r="V204" s="125">
        <f>100*[1]GRq2q!AF205/([1]GRq2q!AF$8/4)</f>
        <v>1903.7775738485695</v>
      </c>
      <c r="W204" s="125">
        <f>100*[1]GRq2q!AG205/([1]GRq2q!AG$8/4)</f>
        <v>6406.0010358630761</v>
      </c>
      <c r="X204" s="128">
        <f>100*[1]GRq2q!AH205/([1]GRq2q!AH$8/4)</f>
        <v>1003.7133710882907</v>
      </c>
      <c r="Y204" s="124" t="str">
        <f>A204</f>
        <v>Q4</v>
      </c>
      <c r="Z204" s="125">
        <f>(S204/M204)*100</f>
        <v>2169.7352996990953</v>
      </c>
      <c r="AA204" s="125">
        <f t="shared" si="52"/>
        <v>1895.8208923958275</v>
      </c>
      <c r="AB204" s="125">
        <f t="shared" si="52"/>
        <v>2097.3721782492548</v>
      </c>
      <c r="AC204" s="125">
        <f t="shared" si="52"/>
        <v>3249.1248811606179</v>
      </c>
      <c r="AD204" s="128">
        <f t="shared" si="52"/>
        <v>1443.9847367941613</v>
      </c>
      <c r="AE204" s="124" t="str">
        <f>A204</f>
        <v>Q4</v>
      </c>
      <c r="AF204" s="125">
        <f>(Z204/$AN204)*100</f>
        <v>105.51505887534385</v>
      </c>
      <c r="AG204" s="125"/>
      <c r="AH204" s="125">
        <f>(AA204/$AN204)*100</f>
        <v>92.194496308371995</v>
      </c>
      <c r="AI204" s="125">
        <f>(AB204/$AN204)*100</f>
        <v>101.99601255607971</v>
      </c>
      <c r="AJ204" s="125">
        <f>(AC204/$AN204)*100</f>
        <v>158.00618774859402</v>
      </c>
      <c r="AK204" s="128">
        <f>(AD204/$AN204)*100</f>
        <v>70.22153095774577</v>
      </c>
      <c r="AL204" s="129"/>
      <c r="AM204" s="133" t="s">
        <v>33</v>
      </c>
      <c r="AN204" s="134">
        <f>[13]CPI!$E$207</f>
        <v>2056.3276207450485</v>
      </c>
    </row>
    <row r="205" spans="1:41" s="93" customFormat="1" ht="15" hidden="1" customHeight="1" thickTop="1" x14ac:dyDescent="0.2">
      <c r="A205" s="82">
        <v>2013</v>
      </c>
      <c r="B205" s="113"/>
      <c r="C205" s="114"/>
      <c r="D205" s="113"/>
      <c r="E205" s="113"/>
      <c r="F205" s="113"/>
      <c r="G205" s="113"/>
      <c r="H205" s="113"/>
      <c r="I205" s="113"/>
      <c r="J205" s="113"/>
      <c r="K205" s="115"/>
      <c r="L205" s="82">
        <v>2013</v>
      </c>
      <c r="M205" s="113"/>
      <c r="N205" s="113"/>
      <c r="O205" s="113"/>
      <c r="P205" s="113"/>
      <c r="Q205" s="116"/>
      <c r="R205" s="82">
        <v>2013</v>
      </c>
      <c r="S205" s="113"/>
      <c r="T205" s="113"/>
      <c r="U205" s="113"/>
      <c r="V205" s="113"/>
      <c r="W205" s="113"/>
      <c r="X205" s="116"/>
      <c r="Y205" s="82">
        <v>2013</v>
      </c>
      <c r="Z205" s="113"/>
      <c r="AA205" s="113"/>
      <c r="AB205" s="113"/>
      <c r="AC205" s="113"/>
      <c r="AD205" s="116"/>
      <c r="AE205" s="82">
        <v>2013</v>
      </c>
      <c r="AF205" s="113"/>
      <c r="AG205" s="113"/>
      <c r="AH205" s="113"/>
      <c r="AI205" s="113"/>
      <c r="AJ205" s="113"/>
      <c r="AK205" s="116"/>
      <c r="AL205" s="91"/>
      <c r="AM205" s="117">
        <v>2013</v>
      </c>
      <c r="AN205" s="100"/>
    </row>
    <row r="206" spans="1:41" s="126" customFormat="1" ht="15" hidden="1" customHeight="1" x14ac:dyDescent="0.25">
      <c r="A206" s="124" t="s">
        <v>27</v>
      </c>
      <c r="B206" s="125">
        <f>100*[1]GRq2q!B207/([1]GRq2q!B$8/4)</f>
        <v>10397.904375389562</v>
      </c>
      <c r="D206" s="125">
        <f>100*[1]GRq2q!C207/([1]GRq2q!C$8/4)</f>
        <v>12896.184422656002</v>
      </c>
      <c r="E206" s="125"/>
      <c r="F206" s="125">
        <f>100*[1]GRq2q!D207/([1]GRq2q!D$8/4)</f>
        <v>5870.3902495996972</v>
      </c>
      <c r="G206" s="125"/>
      <c r="H206" s="125">
        <f>100*[1]GRq2q!E207/([1]GRq2q!E$8/4)</f>
        <v>7210.4940495625378</v>
      </c>
      <c r="I206" s="125"/>
      <c r="J206" s="125">
        <f>100*([1]GRq2q!F207/([1]GRq2q!F$8/4))</f>
        <v>2664.315869042342</v>
      </c>
      <c r="K206" s="128"/>
      <c r="L206" s="124" t="s">
        <v>27</v>
      </c>
      <c r="M206" s="125">
        <f>100*([1]GRq2q!P207/[1]GRq2q!P$8)</f>
        <v>187.91365157162684</v>
      </c>
      <c r="N206" s="125">
        <f>100*([1]GRq2q!Q207/[1]GRq2q!Q$8)</f>
        <v>206.78607576998095</v>
      </c>
      <c r="O206" s="125">
        <f>100*([1]GRq2q!R207/[1]GRq2q!R$8)</f>
        <v>92.619404583212969</v>
      </c>
      <c r="P206" s="125">
        <f>100*([1]GRq2q!S207/[1]GRq2q!S$8)</f>
        <v>195.8361825072071</v>
      </c>
      <c r="Q206" s="128">
        <f>100*([1]GRq2q!T207/[1]GRq2q!T$8)</f>
        <v>69.73776580002486</v>
      </c>
      <c r="R206" s="124" t="s">
        <v>27</v>
      </c>
      <c r="S206" s="125">
        <f>100*[1]GRq2q!AD207/([1]GRq2q!AD$8/4)</f>
        <v>3791.6167210573453</v>
      </c>
      <c r="T206" s="125"/>
      <c r="U206" s="125">
        <f>100*[1]GRq2q!AE207/([1]GRq2q!AE$8/4)</f>
        <v>3654.2546606399728</v>
      </c>
      <c r="V206" s="125">
        <f>100*[1]GRq2q!AF207/([1]GRq2q!AF$8/4)</f>
        <v>1926.5035170249284</v>
      </c>
      <c r="W206" s="125">
        <f>100*[1]GRq2q!AG207/([1]GRq2q!AG$8/4)</f>
        <v>5766.4405922001242</v>
      </c>
      <c r="X206" s="128">
        <f>100*[1]GRq2q!AH207/([1]GRq2q!AH$8/4)</f>
        <v>923.31209032550544</v>
      </c>
      <c r="Y206" s="124" t="s">
        <v>27</v>
      </c>
      <c r="Z206" s="125">
        <f>(S206/M206)*100</f>
        <v>2017.7441550126541</v>
      </c>
      <c r="AA206" s="125">
        <f t="shared" ref="AA206:AD209" si="54">(U206/N206)*100</f>
        <v>1767.166694872044</v>
      </c>
      <c r="AB206" s="125">
        <f t="shared" si="54"/>
        <v>2080.021487607471</v>
      </c>
      <c r="AC206" s="125">
        <f t="shared" si="54"/>
        <v>2944.5225690037691</v>
      </c>
      <c r="AD206" s="128">
        <f t="shared" si="54"/>
        <v>1323.9771589086042</v>
      </c>
      <c r="AE206" s="124" t="s">
        <v>27</v>
      </c>
      <c r="AF206" s="125">
        <f>(Z206/$AN206)*100</f>
        <v>96.372102261359302</v>
      </c>
      <c r="AG206" s="125"/>
      <c r="AH206" s="125">
        <f t="shared" ref="AH206:AK209" si="55">(AA206/$AN206)*100</f>
        <v>84.40394636157869</v>
      </c>
      <c r="AI206" s="125">
        <f t="shared" si="55"/>
        <v>99.346610922669115</v>
      </c>
      <c r="AJ206" s="125">
        <f t="shared" si="55"/>
        <v>140.63717118245452</v>
      </c>
      <c r="AK206" s="128">
        <f t="shared" si="55"/>
        <v>63.236194654839061</v>
      </c>
      <c r="AM206" s="130" t="s">
        <v>27</v>
      </c>
      <c r="AN206" s="134">
        <f>[14]CPI!$E$210</f>
        <v>2093.7015045501139</v>
      </c>
    </row>
    <row r="207" spans="1:41" s="126" customFormat="1" ht="15" hidden="1" customHeight="1" x14ac:dyDescent="0.25">
      <c r="A207" s="124" t="s">
        <v>29</v>
      </c>
      <c r="B207" s="125">
        <f>100*[1]GRq2q!B208/([1]GRq2q!B$8/4)</f>
        <v>11199.222787179853</v>
      </c>
      <c r="D207" s="125">
        <f>100*[1]GRq2q!C208/([1]GRq2q!C$8/4)</f>
        <v>12241.96338162529</v>
      </c>
      <c r="E207" s="125"/>
      <c r="F207" s="125">
        <f>100*[1]GRq2q!D208/([1]GRq2q!D$8/4)</f>
        <v>10260.47740649188</v>
      </c>
      <c r="G207" s="125">
        <f>100*[1]GRq2q!E207/([1]GRq2q!E$8/4)</f>
        <v>7210.4940495625378</v>
      </c>
      <c r="H207" s="125">
        <f>100*[1]GRq2q!E208/([1]GRq2q!E$8/4)</f>
        <v>9435.0727459470509</v>
      </c>
      <c r="I207" s="125"/>
      <c r="J207" s="125">
        <f>100*([1]GRq2q!F208/([1]GRq2q!F$8/4))</f>
        <v>3814.3576572349539</v>
      </c>
      <c r="K207" s="127"/>
      <c r="L207" s="124" t="s">
        <v>29</v>
      </c>
      <c r="M207" s="125">
        <f>100*([1]GRq2q!P208/[1]GRq2q!P$8)</f>
        <v>191.08377681270784</v>
      </c>
      <c r="N207" s="125">
        <f>100*([1]GRq2q!Q208/[1]GRq2q!Q$8)</f>
        <v>212.68257229488009</v>
      </c>
      <c r="O207" s="125">
        <f>100*([1]GRq2q!R208/[1]GRq2q!R$8)</f>
        <v>98.842174798243036</v>
      </c>
      <c r="P207" s="125">
        <f>100*([1]GRq2q!S208/[1]GRq2q!S$8)</f>
        <v>187.87160119131369</v>
      </c>
      <c r="Q207" s="128">
        <f>100*([1]GRq2q!T208/[1]GRq2q!T$8)</f>
        <v>71.859800167383838</v>
      </c>
      <c r="R207" s="124" t="s">
        <v>29</v>
      </c>
      <c r="S207" s="125">
        <f>100*[1]GRq2q!AD208/([1]GRq2q!AD$8/4)</f>
        <v>4336.8781712721493</v>
      </c>
      <c r="T207" s="125"/>
      <c r="U207" s="125">
        <f>100*[1]GRq2q!AE208/([1]GRq2q!AE$8/4)</f>
        <v>3922.1683945932909</v>
      </c>
      <c r="V207" s="125">
        <f>100*[1]GRq2q!AF208/([1]GRq2q!AF$8/4)</f>
        <v>2700.4100717367269</v>
      </c>
      <c r="W207" s="125">
        <f>100*[1]GRq2q!AG208/([1]GRq2q!AG$8/4)</f>
        <v>7329.7206992119882</v>
      </c>
      <c r="X207" s="128">
        <f>100*[1]GRq2q!AH208/([1]GRq2q!AH$8/4)</f>
        <v>943.91965696684542</v>
      </c>
      <c r="Y207" s="124" t="s">
        <v>29</v>
      </c>
      <c r="Z207" s="125">
        <f>(S207/M207)*100</f>
        <v>2269.6213376203946</v>
      </c>
      <c r="AA207" s="125">
        <f t="shared" si="54"/>
        <v>1844.1418834991725</v>
      </c>
      <c r="AB207" s="125">
        <f t="shared" si="54"/>
        <v>2732.0423465477288</v>
      </c>
      <c r="AC207" s="125">
        <f t="shared" si="54"/>
        <v>3901.4521900774007</v>
      </c>
      <c r="AD207" s="128">
        <f>'[15]FIN &amp; RE'!$AD$207</f>
        <v>1462.5761954661202</v>
      </c>
      <c r="AE207" s="124" t="s">
        <v>29</v>
      </c>
      <c r="AF207" s="125">
        <f>(Z207/$AN207)*100</f>
        <v>107.97960845895165</v>
      </c>
      <c r="AG207" s="125"/>
      <c r="AH207" s="125">
        <f t="shared" si="55"/>
        <v>87.736978509275758</v>
      </c>
      <c r="AI207" s="125">
        <f t="shared" si="55"/>
        <v>129.97977150796433</v>
      </c>
      <c r="AJ207" s="125">
        <f t="shared" si="55"/>
        <v>185.61566765475038</v>
      </c>
      <c r="AK207" s="128">
        <f t="shared" si="55"/>
        <v>69.583591901456259</v>
      </c>
      <c r="AM207" s="130" t="s">
        <v>29</v>
      </c>
      <c r="AN207" s="134">
        <f>[16]CPI!$E$211</f>
        <v>2101.8980991056187</v>
      </c>
    </row>
    <row r="208" spans="1:41" s="126" customFormat="1" ht="15" hidden="1" customHeight="1" x14ac:dyDescent="0.25">
      <c r="A208" s="124" t="s">
        <v>31</v>
      </c>
      <c r="B208" s="125">
        <f>100*[1]GRq2q!B209/([1]GRq2q!B$8/4)</f>
        <v>12419.964178578301</v>
      </c>
      <c r="D208" s="125">
        <f>100*[1]GRq2q!C209/([1]GRq2q!C$8/4)</f>
        <v>14276.208376768489</v>
      </c>
      <c r="E208" s="125"/>
      <c r="F208" s="125">
        <f>100*[1]GRq2q!D209/([1]GRq2q!D$8/4)</f>
        <v>5847.4146322112611</v>
      </c>
      <c r="G208" s="125">
        <f>100*[1]GRq2q!E208/([1]GRq2q!E$8/4)</f>
        <v>9435.0727459470509</v>
      </c>
      <c r="H208" s="125">
        <f>100*[1]GRq2q!E209/([1]GRq2q!E$8/4)</f>
        <v>11515.26340700151</v>
      </c>
      <c r="I208" s="125"/>
      <c r="J208" s="125">
        <f>100*([1]GRq2q!F209/([1]GRq2q!F$8/4))</f>
        <v>2927.6154652919363</v>
      </c>
      <c r="K208" s="127"/>
      <c r="L208" s="124" t="s">
        <v>31</v>
      </c>
      <c r="M208" s="125">
        <f>100*([1]GRq2q!P209/[1]GRq2q!P$8)</f>
        <v>194.11696590400939</v>
      </c>
      <c r="N208" s="125">
        <f>100*([1]GRq2q!Q209/[1]GRq2q!Q$8)</f>
        <v>215.97796201002089</v>
      </c>
      <c r="O208" s="125">
        <f>100*([1]GRq2q!R209/[1]GRq2q!R$8)</f>
        <v>100.61822585526163</v>
      </c>
      <c r="P208" s="125">
        <f>100*([1]GRq2q!S209/[1]GRq2q!S$8)</f>
        <v>190.96608038458214</v>
      </c>
      <c r="Q208" s="128">
        <f>100*([1]GRq2q!T209/[1]GRq2q!T$8)</f>
        <v>73.002635871591622</v>
      </c>
      <c r="R208" s="124" t="s">
        <v>31</v>
      </c>
      <c r="S208" s="125">
        <f>100*[1]GRq2q!AD209/([1]GRq2q!AD$8/4)</f>
        <v>3703.3878491989676</v>
      </c>
      <c r="T208" s="125"/>
      <c r="U208" s="125">
        <f>100*[1]GRq2q!AE209/([1]GRq2q!AE$8/4)</f>
        <v>3480.3018573452523</v>
      </c>
      <c r="V208" s="125">
        <f>100*[1]GRq2q!AF209/([1]GRq2q!AF$8/4)</f>
        <v>1917.9272371489274</v>
      </c>
      <c r="W208" s="125">
        <f>100*[1]GRq2q!AG209/([1]GRq2q!AG$8/4)</f>
        <v>5986.1889162542702</v>
      </c>
      <c r="X208" s="128">
        <f>100*[1]GRq2q!AH209/([1]GRq2q!AH$8/4)</f>
        <v>954.30889706494418</v>
      </c>
      <c r="Y208" s="124" t="s">
        <v>31</v>
      </c>
      <c r="Z208" s="125">
        <f>(S208/M208)*100</f>
        <v>1907.8125561834138</v>
      </c>
      <c r="AA208" s="125">
        <f t="shared" si="54"/>
        <v>1611.4152689262685</v>
      </c>
      <c r="AB208" s="125">
        <f t="shared" si="54"/>
        <v>1906.1429684795353</v>
      </c>
      <c r="AC208" s="125">
        <f t="shared" si="54"/>
        <v>3134.6870104883669</v>
      </c>
      <c r="AD208" s="128">
        <f t="shared" si="54"/>
        <v>1307.2252606652874</v>
      </c>
      <c r="AE208" s="124" t="s">
        <v>31</v>
      </c>
      <c r="AF208" s="125">
        <f>(Z208/$AN208)*100</f>
        <v>89.636347592459529</v>
      </c>
      <c r="AG208" s="125"/>
      <c r="AH208" s="125">
        <f t="shared" si="55"/>
        <v>75.710466782033976</v>
      </c>
      <c r="AI208" s="125">
        <f t="shared" si="55"/>
        <v>89.55790396167626</v>
      </c>
      <c r="AJ208" s="125">
        <f t="shared" si="55"/>
        <v>147.27961274550393</v>
      </c>
      <c r="AK208" s="128">
        <f t="shared" si="55"/>
        <v>61.418454065029351</v>
      </c>
      <c r="AM208" s="130" t="s">
        <v>31</v>
      </c>
      <c r="AN208" s="134">
        <f>[17]CPI!$E$212</f>
        <v>2128.3916708180382</v>
      </c>
    </row>
    <row r="209" spans="1:40" s="126" customFormat="1" ht="15" hidden="1" customHeight="1" x14ac:dyDescent="0.25">
      <c r="A209" s="124" t="s">
        <v>33</v>
      </c>
      <c r="B209" s="125">
        <f>100*[1]GRq2q!B210/([1]GRq2q!B$8/4)</f>
        <v>12840.50765342621</v>
      </c>
      <c r="D209" s="125">
        <f>100*[1]GRq2q!C210/([1]GRq2q!C$8/4)</f>
        <v>15920.791196916485</v>
      </c>
      <c r="E209" s="125"/>
      <c r="F209" s="125">
        <f>100*[1]GRq2q!D210/([1]GRq2q!D$8/4)</f>
        <v>5333.2986400364553</v>
      </c>
      <c r="G209" s="125">
        <f>100*[1]GRq2q!E209/([1]GRq2q!E$8/4)</f>
        <v>11515.26340700151</v>
      </c>
      <c r="H209" s="125">
        <f>100*[1]GRq2q!E210/([1]GRq2q!E$8/4)</f>
        <v>9788.613754195294</v>
      </c>
      <c r="I209" s="125"/>
      <c r="J209" s="125">
        <f>100*([1]GRq2q!F210/([1]GRq2q!F$8/4))</f>
        <v>3489.2138260085931</v>
      </c>
      <c r="K209" s="127"/>
      <c r="L209" s="124" t="s">
        <v>33</v>
      </c>
      <c r="M209" s="125">
        <f>100*([1]GRq2q!P210/[1]GRq2q!P$8)</f>
        <v>202.25408586327771</v>
      </c>
      <c r="N209" s="125">
        <f>100*([1]GRq2q!Q210/[1]GRq2q!Q$8)</f>
        <v>227.21327208427056</v>
      </c>
      <c r="O209" s="125">
        <f>100*([1]GRq2q!R210/[1]GRq2q!R$8)</f>
        <v>92.360423415841566</v>
      </c>
      <c r="P209" s="125">
        <f>100*([1]GRq2q!S210/[1]GRq2q!S$8)</f>
        <v>200.95205025307817</v>
      </c>
      <c r="Q209" s="128">
        <f>100*([1]GRq2q!T210/[1]GRq2q!T$8)</f>
        <v>75.7562377928773</v>
      </c>
      <c r="R209" s="124" t="s">
        <v>33</v>
      </c>
      <c r="S209" s="125">
        <f>100*[1]GRq2q!AD210/([1]GRq2q!AD$8/4)</f>
        <v>4710.8241219455822</v>
      </c>
      <c r="T209" s="125"/>
      <c r="U209" s="125">
        <f>100*[1]GRq2q!AE210/([1]GRq2q!AE$8/4)</f>
        <v>4527.2213301914826</v>
      </c>
      <c r="V209" s="125">
        <f>100*[1]GRq2q!AF210/([1]GRq2q!AF$8/4)</f>
        <v>2189.7178502086654</v>
      </c>
      <c r="W209" s="125">
        <f>100*[1]GRq2q!AG210/([1]GRq2q!AG$8/4)</f>
        <v>7371.3534290111647</v>
      </c>
      <c r="X209" s="128">
        <f>100*[1]GRq2q!AH210/([1]GRq2q!AH$8/4)</f>
        <v>1142.7152997244264</v>
      </c>
      <c r="Y209" s="124" t="s">
        <v>33</v>
      </c>
      <c r="Z209" s="125">
        <f>(S209/M209)*100</f>
        <v>2329.1614119133619</v>
      </c>
      <c r="AA209" s="125">
        <f t="shared" si="54"/>
        <v>1992.4986285626806</v>
      </c>
      <c r="AB209" s="125">
        <f t="shared" si="54"/>
        <v>2370.8399866788477</v>
      </c>
      <c r="AC209" s="125">
        <f t="shared" si="54"/>
        <v>3668.2150889865084</v>
      </c>
      <c r="AD209" s="128">
        <f>(X209/Q209)*100</f>
        <v>1508.410835882172</v>
      </c>
      <c r="AE209" s="124" t="s">
        <v>33</v>
      </c>
      <c r="AF209" s="125">
        <f>(Z209/$AN209)*100</f>
        <v>109.757984863234</v>
      </c>
      <c r="AG209" s="125"/>
      <c r="AH209" s="125">
        <f t="shared" si="55"/>
        <v>93.893292751293416</v>
      </c>
      <c r="AI209" s="125">
        <f t="shared" si="55"/>
        <v>111.72202065518601</v>
      </c>
      <c r="AJ209" s="125">
        <f t="shared" si="55"/>
        <v>172.85873540268145</v>
      </c>
      <c r="AK209" s="128">
        <f>(AD209/$AN209)*100</f>
        <v>71.081434221550609</v>
      </c>
      <c r="AM209" s="130" t="s">
        <v>33</v>
      </c>
      <c r="AN209" s="134">
        <f>[18]CPI!$E$213</f>
        <v>2122.0883517637985</v>
      </c>
    </row>
    <row r="210" spans="1:40" s="126" customFormat="1" ht="6" hidden="1" customHeight="1" thickBot="1" x14ac:dyDescent="0.3">
      <c r="A210" s="135"/>
      <c r="B210" s="136"/>
      <c r="C210" s="137"/>
      <c r="D210" s="136"/>
      <c r="E210" s="136"/>
      <c r="F210" s="136"/>
      <c r="G210" s="136"/>
      <c r="H210" s="136"/>
      <c r="I210" s="136"/>
      <c r="J210" s="136"/>
      <c r="K210" s="138"/>
      <c r="L210" s="135"/>
      <c r="M210" s="136"/>
      <c r="N210" s="136"/>
      <c r="O210" s="136"/>
      <c r="P210" s="136"/>
      <c r="Q210" s="139"/>
      <c r="R210" s="135"/>
      <c r="S210" s="136"/>
      <c r="T210" s="136"/>
      <c r="U210" s="136"/>
      <c r="V210" s="136"/>
      <c r="W210" s="136"/>
      <c r="X210" s="139"/>
      <c r="Y210" s="135"/>
      <c r="Z210" s="136"/>
      <c r="AA210" s="136"/>
      <c r="AB210" s="136"/>
      <c r="AC210" s="136"/>
      <c r="AD210" s="139"/>
      <c r="AE210" s="135"/>
      <c r="AF210" s="136"/>
      <c r="AG210" s="136"/>
      <c r="AH210" s="136"/>
      <c r="AI210" s="136"/>
      <c r="AJ210" s="136"/>
      <c r="AK210" s="139"/>
      <c r="AM210" s="130"/>
      <c r="AN210" s="134"/>
    </row>
    <row r="211" spans="1:40" s="140" customFormat="1" ht="13.5" thickTop="1" x14ac:dyDescent="0.2">
      <c r="A211" s="82">
        <v>2014</v>
      </c>
      <c r="B211" s="113"/>
      <c r="C211" s="114"/>
      <c r="D211" s="113"/>
      <c r="E211" s="113"/>
      <c r="F211" s="113"/>
      <c r="G211" s="113"/>
      <c r="H211" s="113"/>
      <c r="I211" s="113"/>
      <c r="J211" s="113"/>
      <c r="K211" s="115"/>
      <c r="L211" s="82">
        <f>A211</f>
        <v>2014</v>
      </c>
      <c r="M211" s="113"/>
      <c r="N211" s="113"/>
      <c r="O211" s="113"/>
      <c r="P211" s="113"/>
      <c r="Q211" s="116"/>
      <c r="R211" s="82">
        <f>L211</f>
        <v>2014</v>
      </c>
      <c r="S211" s="113"/>
      <c r="T211" s="113"/>
      <c r="U211" s="113"/>
      <c r="V211" s="113"/>
      <c r="W211" s="113"/>
      <c r="X211" s="116"/>
      <c r="Y211" s="82">
        <f>R211</f>
        <v>2014</v>
      </c>
      <c r="Z211" s="113"/>
      <c r="AA211" s="113"/>
      <c r="AB211" s="113"/>
      <c r="AC211" s="113"/>
      <c r="AD211" s="116"/>
      <c r="AE211" s="82">
        <f>Y211</f>
        <v>2014</v>
      </c>
      <c r="AF211" s="113"/>
      <c r="AG211" s="113"/>
      <c r="AH211" s="113"/>
      <c r="AI211" s="113"/>
      <c r="AJ211" s="113"/>
      <c r="AK211" s="116"/>
      <c r="AL211" s="91"/>
      <c r="AM211" s="117">
        <f>AE211</f>
        <v>2014</v>
      </c>
      <c r="AN211" s="100"/>
    </row>
    <row r="212" spans="1:40" x14ac:dyDescent="0.2">
      <c r="A212" s="124" t="s">
        <v>27</v>
      </c>
      <c r="B212" s="141">
        <v>11090.0361339141</v>
      </c>
      <c r="C212" s="142"/>
      <c r="D212" s="141">
        <v>13858.396005365536</v>
      </c>
      <c r="E212" s="141"/>
      <c r="F212" s="141">
        <v>6216.6509722457513</v>
      </c>
      <c r="G212" s="141">
        <v>13333.302920382172</v>
      </c>
      <c r="H212" s="141">
        <v>7492.5524625818252</v>
      </c>
      <c r="I212" s="141"/>
      <c r="J212" s="141">
        <v>3020.1447777903345</v>
      </c>
      <c r="K212" s="143"/>
      <c r="L212" s="144" t="s">
        <v>27</v>
      </c>
      <c r="M212" s="141">
        <v>203.96960040719151</v>
      </c>
      <c r="N212" s="141">
        <v>229.2547491444148</v>
      </c>
      <c r="O212" s="141">
        <v>91.765892206212712</v>
      </c>
      <c r="P212" s="141">
        <v>203.2892681867219</v>
      </c>
      <c r="Q212" s="143">
        <v>76.543997631278089</v>
      </c>
      <c r="R212" s="144" t="s">
        <v>27</v>
      </c>
      <c r="S212" s="141">
        <v>4236.9905524856204</v>
      </c>
      <c r="T212" s="141">
        <v>4044.5622425788051</v>
      </c>
      <c r="U212" s="141">
        <v>4044.5622425788051</v>
      </c>
      <c r="V212" s="141">
        <v>2031.8983960456869</v>
      </c>
      <c r="W212" s="141">
        <v>6700.4105951739839</v>
      </c>
      <c r="X212" s="143">
        <v>1161.7455968647648</v>
      </c>
      <c r="Y212" s="144" t="s">
        <v>27</v>
      </c>
      <c r="Z212" s="141">
        <v>2077.2657023532774</v>
      </c>
      <c r="AA212" s="141">
        <v>1764.2217915542537</v>
      </c>
      <c r="AB212" s="141">
        <v>2214.2196269172482</v>
      </c>
      <c r="AC212" s="141">
        <v>3295.9981876759152</v>
      </c>
      <c r="AD212" s="143">
        <v>1517.7487886914885</v>
      </c>
      <c r="AE212" s="144" t="s">
        <v>27</v>
      </c>
      <c r="AF212" s="141">
        <v>95.301134676307981</v>
      </c>
      <c r="AG212" s="141"/>
      <c r="AH212" s="141">
        <v>80.939255081965072</v>
      </c>
      <c r="AI212" s="141">
        <v>101.58432916343294</v>
      </c>
      <c r="AJ212" s="141">
        <v>151.21434240247652</v>
      </c>
      <c r="AK212" s="143">
        <v>69.631526459050733</v>
      </c>
      <c r="AL212" s="126"/>
      <c r="AM212" s="130" t="s">
        <v>27</v>
      </c>
      <c r="AN212" s="134">
        <f>[19]CPI!$E$216</f>
        <v>2179.686222424054</v>
      </c>
    </row>
    <row r="213" spans="1:40" x14ac:dyDescent="0.2">
      <c r="A213" s="124" t="s">
        <v>29</v>
      </c>
      <c r="B213" s="141">
        <v>12357.381318883268</v>
      </c>
      <c r="C213" s="142"/>
      <c r="D213" s="141">
        <v>13465.228916536138</v>
      </c>
      <c r="E213" s="141"/>
      <c r="F213" s="141">
        <v>11099.735923742279</v>
      </c>
      <c r="G213" s="141">
        <v>14041.766305974295</v>
      </c>
      <c r="H213" s="141">
        <v>10601.809097246127</v>
      </c>
      <c r="I213" s="141"/>
      <c r="J213" s="141">
        <v>4417.9606460661989</v>
      </c>
      <c r="K213" s="143"/>
      <c r="L213" s="144" t="s">
        <v>29</v>
      </c>
      <c r="M213" s="141">
        <v>207.659768590173</v>
      </c>
      <c r="N213" s="141">
        <v>233.65850106794198</v>
      </c>
      <c r="O213" s="141">
        <v>92.6850992664816</v>
      </c>
      <c r="P213" s="141">
        <v>206.67142592292578</v>
      </c>
      <c r="Q213" s="143">
        <v>79.339220522029407</v>
      </c>
      <c r="R213" s="144" t="s">
        <v>29</v>
      </c>
      <c r="S213" s="141">
        <v>4962.3329075124402</v>
      </c>
      <c r="T213" s="141">
        <v>4753.6903570285467</v>
      </c>
      <c r="U213" s="141">
        <v>4753.6903570285467</v>
      </c>
      <c r="V213" s="141">
        <v>2329.9936093543101</v>
      </c>
      <c r="W213" s="141">
        <v>7812.8030810286482</v>
      </c>
      <c r="X213" s="143">
        <v>1197.4306151984949</v>
      </c>
      <c r="Y213" s="144" t="s">
        <v>29</v>
      </c>
      <c r="Z213" s="141">
        <v>2389.6457851235759</v>
      </c>
      <c r="AA213" s="141">
        <v>2034.4606916939408</v>
      </c>
      <c r="AB213" s="141">
        <v>2513.8815492394074</v>
      </c>
      <c r="AC213" s="141">
        <v>3780.301532318399</v>
      </c>
      <c r="AD213" s="143">
        <v>1509.2543225402815</v>
      </c>
      <c r="AE213" s="144" t="s">
        <v>29</v>
      </c>
      <c r="AF213" s="141">
        <v>108.94486417464944</v>
      </c>
      <c r="AG213" s="141"/>
      <c r="AH213" s="141">
        <v>92.751840086541463</v>
      </c>
      <c r="AI213" s="141">
        <v>114.60882011803338</v>
      </c>
      <c r="AJ213" s="141">
        <v>172.3453909117118</v>
      </c>
      <c r="AK213" s="143">
        <v>68.807481091031477</v>
      </c>
      <c r="AM213" s="130" t="s">
        <v>29</v>
      </c>
      <c r="AN213" s="134">
        <f>[20]CPI!$E$217</f>
        <v>2193.4451001680413</v>
      </c>
    </row>
    <row r="214" spans="1:40" x14ac:dyDescent="0.2">
      <c r="A214" s="124" t="s">
        <v>31</v>
      </c>
      <c r="B214" s="141">
        <v>14077.468341635968</v>
      </c>
      <c r="C214" s="142"/>
      <c r="D214" s="141">
        <v>16020.201655498002</v>
      </c>
      <c r="E214" s="141"/>
      <c r="F214" s="141">
        <v>6754.3292336166996</v>
      </c>
      <c r="G214" s="141">
        <v>9.0393313328609721E-5</v>
      </c>
      <c r="H214" s="141">
        <v>13333.302920382172</v>
      </c>
      <c r="I214" s="141"/>
      <c r="J214" s="141">
        <v>3223.5410188253823</v>
      </c>
      <c r="K214" s="143"/>
      <c r="L214" s="144" t="s">
        <v>31</v>
      </c>
      <c r="M214" s="141">
        <v>213.60726414173149</v>
      </c>
      <c r="N214" s="141">
        <v>240.59269848778624</v>
      </c>
      <c r="O214" s="141">
        <v>94.792856223724186</v>
      </c>
      <c r="P214" s="141">
        <v>212.19902062463532</v>
      </c>
      <c r="Q214" s="143">
        <v>81.175571694178998</v>
      </c>
      <c r="R214" s="144" t="s">
        <v>31</v>
      </c>
      <c r="S214" s="141">
        <v>4509.7743811748769</v>
      </c>
      <c r="T214" s="141">
        <v>4420.7720605500199</v>
      </c>
      <c r="U214" s="141">
        <v>4420.7720605500199</v>
      </c>
      <c r="V214" s="141">
        <v>2142.5982130275665</v>
      </c>
      <c r="W214" s="141">
        <v>6650.6688990590301</v>
      </c>
      <c r="X214" s="143">
        <v>1159.0071944884683</v>
      </c>
      <c r="Y214" s="144" t="s">
        <v>31</v>
      </c>
      <c r="Z214" s="141">
        <v>2111.2457946105133</v>
      </c>
      <c r="AA214" s="141">
        <v>1837.45063268179</v>
      </c>
      <c r="AB214" s="141">
        <v>2260.2950247334461</v>
      </c>
      <c r="AC214" s="141">
        <v>3134.1656900592302</v>
      </c>
      <c r="AD214" s="143">
        <v>1427.7782962279762</v>
      </c>
      <c r="AE214" s="144" t="s">
        <v>31</v>
      </c>
      <c r="AF214" s="141">
        <v>94.729379548847248</v>
      </c>
      <c r="AG214" s="141"/>
      <c r="AH214" s="141">
        <v>82.444478435394032</v>
      </c>
      <c r="AI214" s="141">
        <v>101.41706183000178</v>
      </c>
      <c r="AJ214" s="141">
        <v>140.62672000602743</v>
      </c>
      <c r="AK214" s="143">
        <v>64.062911329534728</v>
      </c>
      <c r="AM214" s="130" t="s">
        <v>31</v>
      </c>
      <c r="AN214" s="134">
        <f>[21]CPI!$E$218</f>
        <v>2228.7127865350881</v>
      </c>
    </row>
    <row r="215" spans="1:40" ht="13.5" thickBot="1" x14ac:dyDescent="0.25">
      <c r="A215" s="124" t="s">
        <v>33</v>
      </c>
      <c r="B215" s="141">
        <v>14149.45039706325</v>
      </c>
      <c r="C215" s="142"/>
      <c r="D215" s="141">
        <v>17522.058664680742</v>
      </c>
      <c r="E215" s="141"/>
      <c r="F215" s="141">
        <v>6062.9449552718479</v>
      </c>
      <c r="G215" s="141">
        <v>8.6948488596059711E-5</v>
      </c>
      <c r="H215" s="141">
        <v>10747.189365851775</v>
      </c>
      <c r="I215" s="141"/>
      <c r="J215" s="141">
        <v>3739.4225011976937</v>
      </c>
      <c r="K215" s="143"/>
      <c r="L215" s="144" t="s">
        <v>33</v>
      </c>
      <c r="M215" s="141">
        <v>215.97362515859393</v>
      </c>
      <c r="N215" s="141">
        <v>242.74353256775387</v>
      </c>
      <c r="O215" s="141">
        <v>95.981027151627799</v>
      </c>
      <c r="P215" s="141">
        <v>216.12959407888198</v>
      </c>
      <c r="Q215" s="143">
        <v>83.455378701983506</v>
      </c>
      <c r="R215" s="144" t="s">
        <v>33</v>
      </c>
      <c r="S215" s="141">
        <v>4943.7833921865313</v>
      </c>
      <c r="T215" s="141">
        <v>4789.0078356001331</v>
      </c>
      <c r="U215" s="141">
        <v>4789.0078356001331</v>
      </c>
      <c r="V215" s="141">
        <v>2375.1390799289356</v>
      </c>
      <c r="W215" s="141">
        <v>7516.1727190419124</v>
      </c>
      <c r="X215" s="143">
        <v>1240.3455274112823</v>
      </c>
      <c r="Y215" s="144" t="s">
        <v>33</v>
      </c>
      <c r="Z215" s="141">
        <v>2289.0681158665593</v>
      </c>
      <c r="AA215" s="141">
        <v>1972.8673241843999</v>
      </c>
      <c r="AB215" s="141">
        <v>2474.5922714254407</v>
      </c>
      <c r="AC215" s="141">
        <v>3477.6231136115002</v>
      </c>
      <c r="AD215" s="143">
        <v>1486.2379713601404</v>
      </c>
      <c r="AE215" s="144" t="s">
        <v>33</v>
      </c>
      <c r="AF215" s="141">
        <v>103.85838082094729</v>
      </c>
      <c r="AG215" s="141"/>
      <c r="AH215" s="141">
        <v>89.511886712370426</v>
      </c>
      <c r="AI215" s="141">
        <v>112.27588411233566</v>
      </c>
      <c r="AJ215" s="141">
        <v>157.78486589441735</v>
      </c>
      <c r="AK215" s="143">
        <v>67.432798591770648</v>
      </c>
      <c r="AM215" s="130" t="s">
        <v>33</v>
      </c>
      <c r="AN215" s="134">
        <f>[22]CPI!$E$219</f>
        <v>2204.0283102554158</v>
      </c>
    </row>
    <row r="216" spans="1:40" s="140" customFormat="1" x14ac:dyDescent="0.2">
      <c r="A216" s="82">
        <v>2015</v>
      </c>
      <c r="B216" s="145"/>
      <c r="C216" s="146"/>
      <c r="D216" s="145"/>
      <c r="E216" s="145"/>
      <c r="F216" s="145"/>
      <c r="G216" s="145"/>
      <c r="H216" s="145"/>
      <c r="I216" s="145"/>
      <c r="J216" s="145"/>
      <c r="K216" s="147"/>
      <c r="L216" s="148">
        <v>2015</v>
      </c>
      <c r="M216" s="145"/>
      <c r="N216" s="145"/>
      <c r="O216" s="145"/>
      <c r="P216" s="145"/>
      <c r="Q216" s="149"/>
      <c r="R216" s="148">
        <v>2015</v>
      </c>
      <c r="S216" s="145"/>
      <c r="T216" s="145"/>
      <c r="U216" s="145"/>
      <c r="V216" s="145"/>
      <c r="W216" s="145"/>
      <c r="X216" s="149"/>
      <c r="Y216" s="148">
        <v>2015</v>
      </c>
      <c r="Z216" s="145"/>
      <c r="AA216" s="145"/>
      <c r="AB216" s="145"/>
      <c r="AC216" s="145"/>
      <c r="AD216" s="149"/>
      <c r="AE216" s="148">
        <v>2015</v>
      </c>
      <c r="AF216" s="145"/>
      <c r="AG216" s="145"/>
      <c r="AH216" s="145"/>
      <c r="AI216" s="145"/>
      <c r="AJ216" s="145"/>
      <c r="AK216" s="149"/>
      <c r="AL216" s="91"/>
      <c r="AM216" s="117">
        <f>AE216</f>
        <v>2015</v>
      </c>
      <c r="AN216" s="100"/>
    </row>
    <row r="217" spans="1:40" s="140" customFormat="1" x14ac:dyDescent="0.2">
      <c r="A217" s="150" t="s">
        <v>27</v>
      </c>
      <c r="B217" s="141">
        <v>11525.484937011161</v>
      </c>
      <c r="C217" s="142"/>
      <c r="D217" s="141">
        <v>14393.833222983989</v>
      </c>
      <c r="E217" s="141"/>
      <c r="F217" s="141">
        <v>6484.4003696096461</v>
      </c>
      <c r="G217" s="141">
        <v>14041.766305974295</v>
      </c>
      <c r="H217" s="141">
        <v>7794.2716842646378</v>
      </c>
      <c r="I217" s="151"/>
      <c r="J217" s="151">
        <v>3432.5712679502731</v>
      </c>
      <c r="K217" s="152"/>
      <c r="L217" s="153" t="s">
        <v>27</v>
      </c>
      <c r="M217" s="141">
        <v>220.13679068681745</v>
      </c>
      <c r="N217" s="141">
        <v>247.42244267839985</v>
      </c>
      <c r="O217" s="141">
        <v>97.430094913576553</v>
      </c>
      <c r="P217" s="141">
        <v>220.58950245813338</v>
      </c>
      <c r="Q217" s="154">
        <v>88.27387015978853</v>
      </c>
      <c r="R217" s="153" t="s">
        <v>27</v>
      </c>
      <c r="S217" s="141">
        <v>5038.6469772426908</v>
      </c>
      <c r="T217" s="151"/>
      <c r="U217" s="151">
        <v>4887.1575597475166</v>
      </c>
      <c r="V217" s="151">
        <v>2436.1442474870973</v>
      </c>
      <c r="W217" s="151">
        <v>7622.129532792962</v>
      </c>
      <c r="X217" s="154">
        <v>1394.984705508193</v>
      </c>
      <c r="Y217" s="153" t="s">
        <v>27</v>
      </c>
      <c r="Z217" s="141">
        <v>2288.8709159074801</v>
      </c>
      <c r="AA217" s="151">
        <v>1975.2280782789994</v>
      </c>
      <c r="AB217" s="151">
        <v>2500.4022110909682</v>
      </c>
      <c r="AC217" s="151">
        <v>3455.3455390469444</v>
      </c>
      <c r="AD217" s="154">
        <v>1580.2917703540902</v>
      </c>
      <c r="AE217" s="153" t="s">
        <v>27</v>
      </c>
      <c r="AF217" s="141">
        <v>102.52787953635124</v>
      </c>
      <c r="AG217" s="151"/>
      <c r="AH217" s="151">
        <v>88.478535446947774</v>
      </c>
      <c r="AI217" s="151">
        <v>112.00323046156595</v>
      </c>
      <c r="AJ217" s="151">
        <v>154.77904355450067</v>
      </c>
      <c r="AK217" s="154">
        <v>70.787724697403007</v>
      </c>
      <c r="AL217" s="91"/>
      <c r="AM217" s="117" t="s">
        <v>27</v>
      </c>
      <c r="AN217" s="100">
        <f>[23]CPI!E230</f>
        <v>2232.4375830829131</v>
      </c>
    </row>
    <row r="218" spans="1:40" s="140" customFormat="1" x14ac:dyDescent="0.2">
      <c r="A218" s="150" t="s">
        <v>29</v>
      </c>
      <c r="B218" s="141">
        <v>13298.456752934042</v>
      </c>
      <c r="C218" s="142"/>
      <c r="D218" s="141">
        <v>14395.133574738062</v>
      </c>
      <c r="E218" s="141"/>
      <c r="F218" s="141">
        <v>11950.671302346329</v>
      </c>
      <c r="G218" s="141">
        <v>9.0393313328609721E-5</v>
      </c>
      <c r="H218" s="141">
        <v>11607.487992457136</v>
      </c>
      <c r="I218" s="151"/>
      <c r="J218" s="151">
        <v>4652.335827788701</v>
      </c>
      <c r="K218" s="152"/>
      <c r="L218" s="153" t="s">
        <v>29</v>
      </c>
      <c r="M218" s="141">
        <v>224.28090493213242</v>
      </c>
      <c r="N218" s="141">
        <v>252.03496409976816</v>
      </c>
      <c r="O218" s="141">
        <v>98.919764109550073</v>
      </c>
      <c r="P218" s="141">
        <v>225.14144257804526</v>
      </c>
      <c r="Q218" s="154">
        <v>89.556719450579862</v>
      </c>
      <c r="R218" s="153" t="s">
        <v>29</v>
      </c>
      <c r="S218" s="141">
        <v>5513.7331371395994</v>
      </c>
      <c r="T218" s="151"/>
      <c r="U218" s="151">
        <v>5327.5462345063397</v>
      </c>
      <c r="V218" s="151">
        <v>2689.8627774519359</v>
      </c>
      <c r="W218" s="151">
        <v>8410.3938881233425</v>
      </c>
      <c r="X218" s="154">
        <v>1396.2839018924221</v>
      </c>
      <c r="Y218" s="153" t="s">
        <v>29</v>
      </c>
      <c r="Z218" s="141">
        <v>2458.4050696638928</v>
      </c>
      <c r="AA218" s="151">
        <v>2113.8123646992995</v>
      </c>
      <c r="AB218" s="151">
        <v>2719.236950942392</v>
      </c>
      <c r="AC218" s="151">
        <v>3735.6045123535532</v>
      </c>
      <c r="AD218" s="154">
        <v>1559.1056823636047</v>
      </c>
      <c r="AE218" s="153" t="s">
        <v>29</v>
      </c>
      <c r="AF218" s="141">
        <v>110.25482815515963</v>
      </c>
      <c r="AG218" s="151"/>
      <c r="AH218" s="151">
        <v>94.800495613213172</v>
      </c>
      <c r="AI218" s="151">
        <v>121.95264581857654</v>
      </c>
      <c r="AJ218" s="151">
        <v>167.53481297591435</v>
      </c>
      <c r="AK218" s="154">
        <v>69.922947689102259</v>
      </c>
      <c r="AL218" s="91"/>
      <c r="AM218" s="117" t="s">
        <v>29</v>
      </c>
      <c r="AN218" s="100">
        <f>[23]CPI!E231</f>
        <v>2229.7482212790023</v>
      </c>
    </row>
    <row r="219" spans="1:40" s="140" customFormat="1" x14ac:dyDescent="0.2">
      <c r="A219" s="150" t="s">
        <v>31</v>
      </c>
      <c r="B219" s="141">
        <v>15120.764506827818</v>
      </c>
      <c r="C219" s="142"/>
      <c r="D219" s="141">
        <v>17390.252246761182</v>
      </c>
      <c r="E219" s="141"/>
      <c r="F219" s="141">
        <v>7025.5778817408172</v>
      </c>
      <c r="G219" s="141">
        <v>8.6948488596059711E-5</v>
      </c>
      <c r="H219" s="141">
        <v>14041.766305974295</v>
      </c>
      <c r="I219" s="151"/>
      <c r="J219" s="151">
        <v>3460.9576194333299</v>
      </c>
      <c r="K219" s="152"/>
      <c r="L219" s="144" t="s">
        <v>31</v>
      </c>
      <c r="M219" s="141">
        <v>218.1798563894184</v>
      </c>
      <c r="N219" s="141">
        <v>245.74782463222436</v>
      </c>
      <c r="O219" s="141">
        <v>96.733886414455696</v>
      </c>
      <c r="P219" s="141">
        <v>216.78992248636834</v>
      </c>
      <c r="Q219" s="154">
        <v>85.788887940739471</v>
      </c>
      <c r="R219" s="153" t="s">
        <v>31</v>
      </c>
      <c r="S219" s="141">
        <v>4661.8280445340315</v>
      </c>
      <c r="T219" s="151"/>
      <c r="U219" s="151">
        <v>4471.9150047223975</v>
      </c>
      <c r="V219" s="151">
        <v>2342.1026018829652</v>
      </c>
      <c r="W219" s="151">
        <v>7199.6880474672544</v>
      </c>
      <c r="X219" s="154">
        <v>1239.6366672227077</v>
      </c>
      <c r="Y219" s="144" t="s">
        <v>31</v>
      </c>
      <c r="Z219" s="141">
        <v>2136.6903992334496</v>
      </c>
      <c r="AA219" s="151">
        <v>1819.7170255382212</v>
      </c>
      <c r="AB219" s="151">
        <v>2421.1811276228909</v>
      </c>
      <c r="AC219" s="151">
        <v>3321.0436928496838</v>
      </c>
      <c r="AD219" s="154">
        <v>1444.9851221745798</v>
      </c>
      <c r="AE219" s="144" t="s">
        <v>31</v>
      </c>
      <c r="AF219" s="141">
        <v>95.306573571982838</v>
      </c>
      <c r="AG219" s="151"/>
      <c r="AH219" s="151">
        <v>81.168050662308232</v>
      </c>
      <c r="AI219" s="151">
        <v>107.99621571457988</v>
      </c>
      <c r="AJ219" s="151">
        <v>148.1343741526149</v>
      </c>
      <c r="AK219" s="154">
        <v>64.453222098231379</v>
      </c>
      <c r="AL219" s="91"/>
      <c r="AM219" s="130" t="s">
        <v>31</v>
      </c>
      <c r="AN219" s="100">
        <f>[24]CPI!$E$232</f>
        <v>2241.9129333399624</v>
      </c>
    </row>
    <row r="220" spans="1:40" s="140" customFormat="1" ht="13.5" thickBot="1" x14ac:dyDescent="0.25">
      <c r="A220" s="150" t="s">
        <v>33</v>
      </c>
      <c r="B220" s="141">
        <v>15347.326467467372</v>
      </c>
      <c r="C220" s="142"/>
      <c r="D220" s="141">
        <v>19085.081579313541</v>
      </c>
      <c r="E220" s="141"/>
      <c r="F220" s="141">
        <v>6589.6926243424996</v>
      </c>
      <c r="G220" s="141">
        <v>8.8217881486344068E-5</v>
      </c>
      <c r="H220" s="141">
        <v>11483.47906859559</v>
      </c>
      <c r="I220" s="151"/>
      <c r="J220" s="151">
        <v>4215.4891199667563</v>
      </c>
      <c r="K220" s="152"/>
      <c r="L220" s="153" t="s">
        <v>33</v>
      </c>
      <c r="M220" s="141">
        <v>219.12866350662239</v>
      </c>
      <c r="N220" s="141">
        <v>245.80652521882982</v>
      </c>
      <c r="O220" s="141">
        <v>97.842954181071946</v>
      </c>
      <c r="P220" s="141">
        <v>220.52937802970837</v>
      </c>
      <c r="Q220" s="154">
        <v>92.916813152744481</v>
      </c>
      <c r="R220" s="153" t="s">
        <v>33</v>
      </c>
      <c r="S220" s="141">
        <v>5037.0286949765423</v>
      </c>
      <c r="T220" s="151"/>
      <c r="U220" s="151">
        <v>4882.1300436212659</v>
      </c>
      <c r="V220" s="151">
        <v>2413.8433669316551</v>
      </c>
      <c r="W220" s="151">
        <v>7650.4888951629755</v>
      </c>
      <c r="X220" s="154">
        <v>1447.6373393776967</v>
      </c>
      <c r="Y220" s="153" t="s">
        <v>33</v>
      </c>
      <c r="Z220" s="141">
        <v>2298.6626278694553</v>
      </c>
      <c r="AA220" s="151">
        <v>1986.167795698238</v>
      </c>
      <c r="AB220" s="151">
        <v>2467.0589590585168</v>
      </c>
      <c r="AC220" s="151">
        <v>3469.1472689558614</v>
      </c>
      <c r="AD220" s="154">
        <v>1557.9928866027169</v>
      </c>
      <c r="AE220" s="153" t="s">
        <v>33</v>
      </c>
      <c r="AF220" s="141">
        <v>103.26665563823556</v>
      </c>
      <c r="AG220" s="151"/>
      <c r="AH220" s="151">
        <v>89.227929018982422</v>
      </c>
      <c r="AI220" s="151">
        <v>110.83180492669857</v>
      </c>
      <c r="AJ220" s="151">
        <v>155.85028965892064</v>
      </c>
      <c r="AK220" s="154">
        <v>69.992313337753757</v>
      </c>
      <c r="AL220" s="91"/>
      <c r="AM220" s="130" t="s">
        <v>33</v>
      </c>
      <c r="AN220" s="100">
        <f>[25]CPI!$E$233</f>
        <v>2225.9485539283323</v>
      </c>
    </row>
    <row r="221" spans="1:40" s="140" customFormat="1" x14ac:dyDescent="0.2">
      <c r="A221" s="82">
        <v>2016</v>
      </c>
      <c r="B221" s="145"/>
      <c r="C221" s="146"/>
      <c r="D221" s="145"/>
      <c r="E221" s="145"/>
      <c r="F221" s="145"/>
      <c r="G221" s="145"/>
      <c r="H221" s="145"/>
      <c r="I221" s="145"/>
      <c r="J221" s="145"/>
      <c r="K221" s="147"/>
      <c r="L221" s="148">
        <v>2016</v>
      </c>
      <c r="M221" s="145"/>
      <c r="N221" s="145"/>
      <c r="O221" s="145"/>
      <c r="P221" s="145"/>
      <c r="Q221" s="149"/>
      <c r="R221" s="148">
        <v>2016</v>
      </c>
      <c r="S221" s="145"/>
      <c r="T221" s="145"/>
      <c r="U221" s="145"/>
      <c r="V221" s="145"/>
      <c r="W221" s="145"/>
      <c r="X221" s="149"/>
      <c r="Y221" s="148">
        <v>2016</v>
      </c>
      <c r="Z221" s="145"/>
      <c r="AA221" s="145"/>
      <c r="AB221" s="145"/>
      <c r="AC221" s="145"/>
      <c r="AD221" s="149"/>
      <c r="AE221" s="148">
        <v>2016</v>
      </c>
      <c r="AF221" s="145"/>
      <c r="AG221" s="145"/>
      <c r="AH221" s="145"/>
      <c r="AI221" s="145"/>
      <c r="AJ221" s="145"/>
      <c r="AK221" s="149"/>
      <c r="AL221" s="91"/>
      <c r="AM221" s="117">
        <f>AE221</f>
        <v>2016</v>
      </c>
      <c r="AN221" s="100"/>
    </row>
    <row r="222" spans="1:40" x14ac:dyDescent="0.2">
      <c r="A222" s="124" t="s">
        <v>27</v>
      </c>
      <c r="B222" s="141">
        <v>12232.419187517769</v>
      </c>
      <c r="C222" s="142"/>
      <c r="D222" s="141">
        <v>15332.65966562388</v>
      </c>
      <c r="E222" s="141"/>
      <c r="F222" s="141">
        <v>6776.8265061608445</v>
      </c>
      <c r="G222" s="141">
        <v>15126.450948778591</v>
      </c>
      <c r="H222" s="141">
        <v>8202.7303080524634</v>
      </c>
      <c r="I222" s="141"/>
      <c r="J222" s="141">
        <v>3884.1164352030105</v>
      </c>
      <c r="K222" s="143"/>
      <c r="L222" s="144" t="s">
        <v>27</v>
      </c>
      <c r="M222" s="141">
        <v>224.1595916687773</v>
      </c>
      <c r="N222" s="141">
        <v>252.47825668798689</v>
      </c>
      <c r="O222" s="141">
        <v>99.412330167226827</v>
      </c>
      <c r="P222" s="141">
        <v>222.72759281324491</v>
      </c>
      <c r="Q222" s="143">
        <v>95.389824999200044</v>
      </c>
      <c r="R222" s="144" t="s">
        <v>27</v>
      </c>
      <c r="S222" s="141">
        <v>5372.947432468136</v>
      </c>
      <c r="T222" s="141"/>
      <c r="U222" s="141">
        <v>5215.2362232137411</v>
      </c>
      <c r="V222" s="141">
        <v>2519.9127505606234</v>
      </c>
      <c r="W222" s="141">
        <v>8169.3157004060231</v>
      </c>
      <c r="X222" s="143">
        <v>1540.0356767570229</v>
      </c>
      <c r="Y222" s="144" t="s">
        <v>27</v>
      </c>
      <c r="Z222" s="141">
        <v>2396.9295235009663</v>
      </c>
      <c r="AA222" s="141">
        <v>2065.6179631574137</v>
      </c>
      <c r="AB222" s="141">
        <v>2534.8090587171055</v>
      </c>
      <c r="AC222" s="141">
        <v>3667.850757609508</v>
      </c>
      <c r="AD222" s="143">
        <v>1614.4653549473833</v>
      </c>
      <c r="AE222" s="144" t="s">
        <v>27</v>
      </c>
      <c r="AF222" s="141">
        <v>106.16413595886553</v>
      </c>
      <c r="AG222" s="141"/>
      <c r="AH222" s="141">
        <v>91.489776453425264</v>
      </c>
      <c r="AI222" s="141">
        <v>112.27105799354065</v>
      </c>
      <c r="AJ222" s="141">
        <v>162.45542586455892</v>
      </c>
      <c r="AK222" s="143">
        <v>71.507450579175526</v>
      </c>
      <c r="AM222" s="130" t="s">
        <v>27</v>
      </c>
      <c r="AN222" s="134">
        <f>[26]CPI!$E$244</f>
        <v>2257.7582361991654</v>
      </c>
    </row>
    <row r="223" spans="1:40" x14ac:dyDescent="0.2">
      <c r="A223" s="124" t="s">
        <v>29</v>
      </c>
      <c r="B223" s="141">
        <v>13773.791733485454</v>
      </c>
      <c r="C223" s="142"/>
      <c r="D223" s="141">
        <v>15084.714270324654</v>
      </c>
      <c r="E223" s="141"/>
      <c r="F223" s="141">
        <v>12462.458316210081</v>
      </c>
      <c r="G223" s="141">
        <v>0</v>
      </c>
      <c r="H223" s="141">
        <v>11615.745470615926</v>
      </c>
      <c r="I223" s="141"/>
      <c r="J223" s="141">
        <v>4898.7784485757775</v>
      </c>
      <c r="K223" s="143"/>
      <c r="L223" s="144" t="s">
        <v>29</v>
      </c>
      <c r="M223" s="141">
        <v>226.68741621279889</v>
      </c>
      <c r="N223" s="141">
        <v>254.93746048689593</v>
      </c>
      <c r="O223" s="141">
        <v>101.24174987753966</v>
      </c>
      <c r="P223" s="141">
        <v>225.98946287402032</v>
      </c>
      <c r="Q223" s="143">
        <v>94.974770618214109</v>
      </c>
      <c r="R223" s="144" t="s">
        <v>29</v>
      </c>
      <c r="S223" s="141">
        <v>5628.8571012543189</v>
      </c>
      <c r="T223" s="141"/>
      <c r="U223" s="141">
        <v>5445.7737036625958</v>
      </c>
      <c r="V223" s="141">
        <v>2760.402254705511</v>
      </c>
      <c r="W223" s="141">
        <v>8545.3667025349259</v>
      </c>
      <c r="X223" s="143">
        <v>1551.5024087296338</v>
      </c>
      <c r="Y223" s="144" t="s">
        <v>29</v>
      </c>
      <c r="Z223" s="141">
        <v>2483.0920018825955</v>
      </c>
      <c r="AA223" s="141">
        <v>2136.1214210190637</v>
      </c>
      <c r="AB223" s="141">
        <v>2726.5453807786289</v>
      </c>
      <c r="AC223" s="141">
        <v>3781.3120106837059</v>
      </c>
      <c r="AD223" s="143">
        <v>1633.5942678571619</v>
      </c>
      <c r="AE223" s="144" t="s">
        <v>29</v>
      </c>
      <c r="AF223" s="141">
        <v>109.6797851845875</v>
      </c>
      <c r="AG223" s="141"/>
      <c r="AH223" s="141">
        <v>94.353869453059545</v>
      </c>
      <c r="AI223" s="141">
        <v>120.43327892526825</v>
      </c>
      <c r="AJ223" s="141">
        <v>167.02300548399043</v>
      </c>
      <c r="AK223" s="143">
        <v>72.156918970986467</v>
      </c>
      <c r="AM223" s="130" t="s">
        <v>29</v>
      </c>
      <c r="AN223" s="134">
        <f>[27]CPI!$E$245</f>
        <v>2263.946813629907</v>
      </c>
    </row>
    <row r="224" spans="1:40" s="140" customFormat="1" x14ac:dyDescent="0.2">
      <c r="A224" s="150" t="s">
        <v>31</v>
      </c>
      <c r="B224" s="141">
        <v>16894.894153420315</v>
      </c>
      <c r="C224" s="142"/>
      <c r="D224" s="141">
        <v>19766.199105633848</v>
      </c>
      <c r="E224" s="141"/>
      <c r="F224" s="141">
        <v>7537.2347593816503</v>
      </c>
      <c r="G224" s="141">
        <v>7888.2361084480735</v>
      </c>
      <c r="H224" s="141">
        <v>15126.450948778591</v>
      </c>
      <c r="I224" s="151"/>
      <c r="J224" s="151">
        <v>4187.1806140057206</v>
      </c>
      <c r="K224" s="152"/>
      <c r="L224" s="144" t="s">
        <v>31</v>
      </c>
      <c r="M224" s="141">
        <v>221.20002459967526</v>
      </c>
      <c r="N224" s="141">
        <v>248.95948802190708</v>
      </c>
      <c r="O224" s="141">
        <v>97.056709130722666</v>
      </c>
      <c r="P224" s="141">
        <v>221.15380663062655</v>
      </c>
      <c r="Q224" s="154">
        <v>87.026314519796259</v>
      </c>
      <c r="R224" s="153" t="s">
        <v>31</v>
      </c>
      <c r="S224" s="141">
        <v>4749.5199386358763</v>
      </c>
      <c r="T224" s="151"/>
      <c r="U224" s="151">
        <v>4555.5123957631113</v>
      </c>
      <c r="V224" s="151">
        <v>2352.1217818869463</v>
      </c>
      <c r="W224" s="151">
        <v>7362.6570265997107</v>
      </c>
      <c r="X224" s="154">
        <v>1430.555290369643</v>
      </c>
      <c r="Y224" s="144" t="s">
        <v>31</v>
      </c>
      <c r="Z224" s="141">
        <v>2147.1606737980665</v>
      </c>
      <c r="AA224" s="151">
        <v>1829.8207599793309</v>
      </c>
      <c r="AB224" s="151">
        <v>2423.4509937061093</v>
      </c>
      <c r="AC224" s="151">
        <v>3329.2020330886276</v>
      </c>
      <c r="AD224" s="154">
        <v>1643.8192267055367</v>
      </c>
      <c r="AE224" s="144" t="s">
        <v>31</v>
      </c>
      <c r="AF224" s="141">
        <v>93.893949637276492</v>
      </c>
      <c r="AG224" s="151"/>
      <c r="AH224" s="151">
        <v>80.016880142850638</v>
      </c>
      <c r="AI224" s="151">
        <v>105.97594689965395</v>
      </c>
      <c r="AJ224" s="151">
        <v>145.58385492139485</v>
      </c>
      <c r="AK224" s="154">
        <v>71.883153211845794</v>
      </c>
      <c r="AL224" s="91"/>
      <c r="AM224" s="130" t="s">
        <v>31</v>
      </c>
      <c r="AN224" s="100">
        <f>[28]CPI!$E$246</f>
        <v>2286.7934324765374</v>
      </c>
    </row>
    <row r="225" spans="1:40" s="140" customFormat="1" ht="13.5" thickBot="1" x14ac:dyDescent="0.25">
      <c r="A225" s="155" t="s">
        <v>33</v>
      </c>
      <c r="B225" s="156">
        <v>16712.087119550211</v>
      </c>
      <c r="C225" s="157"/>
      <c r="D225" s="156">
        <v>20960.017634926076</v>
      </c>
      <c r="E225" s="156"/>
      <c r="F225" s="156">
        <v>7054.1173510853923</v>
      </c>
      <c r="G225" s="156">
        <v>9435.0727459470509</v>
      </c>
      <c r="H225" s="156">
        <v>12186.283847013607</v>
      </c>
      <c r="I225" s="158"/>
      <c r="J225" s="158">
        <v>4778.3789614250654</v>
      </c>
      <c r="K225" s="159"/>
      <c r="L225" s="160" t="s">
        <v>33</v>
      </c>
      <c r="M225" s="156">
        <v>226.28630327245136</v>
      </c>
      <c r="N225" s="156">
        <v>255.71679785858575</v>
      </c>
      <c r="O225" s="156">
        <v>98.613473947155825</v>
      </c>
      <c r="P225" s="156">
        <v>223.35824565600362</v>
      </c>
      <c r="Q225" s="161">
        <v>96.651574711875526</v>
      </c>
      <c r="R225" s="160" t="s">
        <v>33</v>
      </c>
      <c r="S225" s="156">
        <v>5098.8835144473787</v>
      </c>
      <c r="T225" s="158"/>
      <c r="U225" s="158">
        <v>4920.010566926946</v>
      </c>
      <c r="V225" s="158">
        <v>2412.5665160542794</v>
      </c>
      <c r="W225" s="158">
        <v>7861.9641788035633</v>
      </c>
      <c r="X225" s="161">
        <v>1565.8766490227283</v>
      </c>
      <c r="Y225" s="160" t="s">
        <v>33</v>
      </c>
      <c r="Z225" s="156">
        <v>2253.2886174326968</v>
      </c>
      <c r="AA225" s="158">
        <v>1924.0075771822258</v>
      </c>
      <c r="AB225" s="158">
        <v>2446.4877054702542</v>
      </c>
      <c r="AC225" s="158">
        <v>3519.8898324585953</v>
      </c>
      <c r="AD225" s="161">
        <v>1620.1253354543946</v>
      </c>
      <c r="AE225" s="160" t="s">
        <v>33</v>
      </c>
      <c r="AF225" s="156">
        <v>98.795985717233549</v>
      </c>
      <c r="AG225" s="158"/>
      <c r="AH225" s="158">
        <v>84.358578676760175</v>
      </c>
      <c r="AI225" s="158">
        <v>107.26684657130751</v>
      </c>
      <c r="AJ225" s="158">
        <v>154.33042306405824</v>
      </c>
      <c r="AK225" s="161">
        <v>71.03478811518093</v>
      </c>
      <c r="AL225" s="91"/>
      <c r="AM225" s="130" t="s">
        <v>33</v>
      </c>
      <c r="AN225" s="100">
        <f>[29]CPI!$E$247</f>
        <v>2280.749163110625</v>
      </c>
    </row>
    <row r="226" spans="1:40" s="140" customFormat="1" x14ac:dyDescent="0.2">
      <c r="A226" s="82">
        <v>2017</v>
      </c>
      <c r="B226" s="141"/>
      <c r="C226" s="142"/>
      <c r="D226" s="141"/>
      <c r="E226" s="141"/>
      <c r="F226" s="141"/>
      <c r="G226" s="141"/>
      <c r="H226" s="141"/>
      <c r="I226" s="151"/>
      <c r="J226" s="145"/>
      <c r="K226" s="147"/>
      <c r="L226" s="148">
        <v>2017</v>
      </c>
      <c r="M226" s="141"/>
      <c r="N226" s="141"/>
      <c r="O226" s="141"/>
      <c r="P226" s="141"/>
      <c r="Q226" s="149"/>
      <c r="R226" s="148">
        <v>2017</v>
      </c>
      <c r="S226" s="141"/>
      <c r="T226" s="151"/>
      <c r="U226" s="151"/>
      <c r="V226" s="151"/>
      <c r="W226" s="151"/>
      <c r="X226" s="149"/>
      <c r="Y226" s="148">
        <v>2017</v>
      </c>
      <c r="Z226" s="141"/>
      <c r="AA226" s="151"/>
      <c r="AB226" s="151"/>
      <c r="AC226" s="151"/>
      <c r="AD226" s="149"/>
      <c r="AE226" s="148">
        <v>2017</v>
      </c>
      <c r="AF226" s="141"/>
      <c r="AG226" s="151"/>
      <c r="AH226" s="151"/>
      <c r="AI226" s="151"/>
      <c r="AJ226" s="151"/>
      <c r="AK226" s="149"/>
      <c r="AL226" s="91"/>
      <c r="AM226" s="117">
        <f>AE226</f>
        <v>2017</v>
      </c>
      <c r="AN226" s="100"/>
    </row>
    <row r="227" spans="1:40" s="140" customFormat="1" x14ac:dyDescent="0.2">
      <c r="A227" s="150" t="s">
        <v>27</v>
      </c>
      <c r="B227" s="141">
        <v>12569.73499335467</v>
      </c>
      <c r="C227" s="141"/>
      <c r="D227" s="141">
        <v>15731.758422993753</v>
      </c>
      <c r="E227" s="141"/>
      <c r="F227" s="141">
        <v>6974.8159810575416</v>
      </c>
      <c r="G227" s="141"/>
      <c r="H227" s="141">
        <v>8473.7009907107658</v>
      </c>
      <c r="I227" s="151"/>
      <c r="J227" s="141">
        <v>4383.1793482481089</v>
      </c>
      <c r="K227" s="152"/>
      <c r="L227" s="153" t="s">
        <v>27</v>
      </c>
      <c r="M227" s="141">
        <v>230.35283835557783</v>
      </c>
      <c r="N227" s="141">
        <v>259.05009488857007</v>
      </c>
      <c r="O227" s="141">
        <v>102.3167272371788</v>
      </c>
      <c r="P227" s="141">
        <v>230.08522199339706</v>
      </c>
      <c r="Q227" s="143">
        <v>104.73885485383583</v>
      </c>
      <c r="R227" s="153" t="s">
        <v>27</v>
      </c>
      <c r="S227" s="141">
        <v>5459.5672297589344</v>
      </c>
      <c r="T227" s="141">
        <v>5279.8211320848886</v>
      </c>
      <c r="U227" s="141">
        <v>5279.8211320848886</v>
      </c>
      <c r="V227" s="141">
        <v>2542.9344626629963</v>
      </c>
      <c r="W227" s="141">
        <v>8397.5954652400742</v>
      </c>
      <c r="X227" s="143">
        <v>1782.5974223683536</v>
      </c>
      <c r="Y227" s="153" t="s">
        <v>27</v>
      </c>
      <c r="Z227" s="141">
        <v>2370.0889768640154</v>
      </c>
      <c r="AA227" s="141">
        <v>2038.1467663063372</v>
      </c>
      <c r="AB227" s="141">
        <v>2485.3555536117374</v>
      </c>
      <c r="AC227" s="141">
        <v>3649.7761101236947</v>
      </c>
      <c r="AD227" s="143">
        <v>1701.9447318342241</v>
      </c>
      <c r="AE227" s="153" t="s">
        <v>27</v>
      </c>
      <c r="AF227" s="141">
        <v>101.76543099950992</v>
      </c>
      <c r="AG227" s="141">
        <v>87.512699370409436</v>
      </c>
      <c r="AH227" s="141">
        <v>87.512699370409436</v>
      </c>
      <c r="AI227" s="141">
        <v>106.71467677765398</v>
      </c>
      <c r="AJ227" s="141">
        <v>156.71185450172362</v>
      </c>
      <c r="AK227" s="143">
        <v>73.077062027276156</v>
      </c>
      <c r="AL227" s="91"/>
      <c r="AM227" s="130" t="s">
        <v>27</v>
      </c>
      <c r="AN227" s="100">
        <f>[30]CPI!$E$258</f>
        <v>2328.9725730886248</v>
      </c>
    </row>
    <row r="228" spans="1:40" s="191" customFormat="1" ht="13.5" thickBot="1" x14ac:dyDescent="0.3">
      <c r="A228" s="135" t="s">
        <v>29</v>
      </c>
      <c r="B228" s="136">
        <v>15522.027841527377</v>
      </c>
      <c r="C228" s="190"/>
      <c r="D228" s="136">
        <v>16984.968962552448</v>
      </c>
      <c r="E228" s="136"/>
      <c r="F228" s="136">
        <v>13459.978023443366</v>
      </c>
      <c r="G228" s="136"/>
      <c r="H228" s="136">
        <v>13386.799551535645</v>
      </c>
      <c r="I228" s="136"/>
      <c r="J228" s="136">
        <v>5769.8744202396783</v>
      </c>
      <c r="K228" s="139"/>
      <c r="L228" s="135" t="s">
        <v>29</v>
      </c>
      <c r="M228" s="136">
        <v>233.92316130588259</v>
      </c>
      <c r="N228" s="136">
        <v>263.36931168249146</v>
      </c>
      <c r="O228" s="136">
        <v>103.66354245131492</v>
      </c>
      <c r="P228" s="136">
        <v>232.83250822615398</v>
      </c>
      <c r="Q228" s="139">
        <v>96.983632074718741</v>
      </c>
      <c r="R228" s="135" t="s">
        <v>29</v>
      </c>
      <c r="S228" s="136">
        <v>5690.8150879569475</v>
      </c>
      <c r="T228" s="136"/>
      <c r="U228" s="136">
        <v>5502.822087231546</v>
      </c>
      <c r="V228" s="136">
        <v>2796.7379727661073</v>
      </c>
      <c r="W228" s="136">
        <v>8647.4009318189237</v>
      </c>
      <c r="X228" s="139">
        <v>1695.2208695814304</v>
      </c>
      <c r="Y228" s="135" t="s">
        <v>29</v>
      </c>
      <c r="Z228" s="136">
        <v>2432.7711100464844</v>
      </c>
      <c r="AA228" s="136">
        <v>2089.3938067718191</v>
      </c>
      <c r="AB228" s="136">
        <v>2697.8992870898483</v>
      </c>
      <c r="AC228" s="136">
        <v>3714.0006770100863</v>
      </c>
      <c r="AD228" s="139">
        <v>1747.945331925069</v>
      </c>
      <c r="AE228" s="135" t="s">
        <v>29</v>
      </c>
      <c r="AF228" s="136">
        <v>104.23530428263818</v>
      </c>
      <c r="AG228" s="136"/>
      <c r="AH228" s="136">
        <v>89.522848374732163</v>
      </c>
      <c r="AI228" s="136">
        <v>115.59507261180424</v>
      </c>
      <c r="AJ228" s="136">
        <v>159.1312841045179</v>
      </c>
      <c r="AK228" s="139">
        <v>74.893035678619682</v>
      </c>
    </row>
    <row r="229" spans="1:40" x14ac:dyDescent="0.2">
      <c r="A229" s="162"/>
      <c r="B229" s="163"/>
      <c r="C229" s="163"/>
      <c r="D229" s="163"/>
      <c r="E229" s="163"/>
      <c r="F229" s="163"/>
      <c r="G229" s="163"/>
      <c r="H229" s="163"/>
      <c r="I229" s="163"/>
      <c r="J229" s="164"/>
      <c r="K229" s="165"/>
      <c r="L229" s="166"/>
      <c r="M229" s="163"/>
      <c r="N229" s="163"/>
      <c r="O229" s="163"/>
      <c r="P229" s="163"/>
      <c r="Q229" s="165"/>
      <c r="R229" s="167"/>
      <c r="S229" s="163"/>
      <c r="T229" s="163"/>
      <c r="U229" s="163"/>
      <c r="V229" s="163"/>
      <c r="W229" s="163"/>
      <c r="X229" s="165"/>
      <c r="Y229" s="167"/>
      <c r="Z229" s="163"/>
      <c r="AA229" s="163"/>
      <c r="AB229" s="163"/>
      <c r="AC229" s="163"/>
      <c r="AD229" s="165"/>
      <c r="AE229" s="167"/>
      <c r="AF229" s="163"/>
      <c r="AG229" s="163"/>
      <c r="AH229" s="163"/>
      <c r="AI229" s="163"/>
      <c r="AJ229" s="163"/>
      <c r="AK229" s="165"/>
      <c r="AM229" s="130"/>
    </row>
    <row r="230" spans="1:40" x14ac:dyDescent="0.2">
      <c r="A230" s="57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30" t="s">
        <v>31</v>
      </c>
    </row>
    <row r="231" spans="1:40" x14ac:dyDescent="0.2">
      <c r="A231" s="57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30" t="s">
        <v>33</v>
      </c>
    </row>
    <row r="232" spans="1:40" x14ac:dyDescent="0.2">
      <c r="A232" s="57"/>
      <c r="Y232" s="57"/>
      <c r="AE232" s="57"/>
    </row>
    <row r="233" spans="1:40" x14ac:dyDescent="0.2">
      <c r="A233" s="57"/>
      <c r="Y233" s="57"/>
      <c r="AE233" s="57"/>
    </row>
    <row r="234" spans="1:40" x14ac:dyDescent="0.2">
      <c r="A234" s="57"/>
      <c r="Y234" s="57"/>
      <c r="AE234" s="57"/>
    </row>
    <row r="235" spans="1:40" x14ac:dyDescent="0.2">
      <c r="A235" s="57"/>
      <c r="Y235" s="57"/>
      <c r="AE235" s="57"/>
    </row>
    <row r="236" spans="1:40" x14ac:dyDescent="0.2">
      <c r="A236" s="57"/>
      <c r="Y236" s="57"/>
      <c r="AE236" s="57"/>
    </row>
    <row r="237" spans="1:40" x14ac:dyDescent="0.2">
      <c r="A237" s="57"/>
      <c r="Y237" s="57"/>
      <c r="AE237" s="57"/>
    </row>
    <row r="238" spans="1:40" x14ac:dyDescent="0.2">
      <c r="A238" s="57"/>
      <c r="Y238" s="57"/>
      <c r="AE238" s="57"/>
    </row>
    <row r="239" spans="1:40" x14ac:dyDescent="0.2">
      <c r="A239" s="57"/>
      <c r="Y239" s="57"/>
      <c r="AE239" s="57"/>
    </row>
    <row r="240" spans="1:40" x14ac:dyDescent="0.2">
      <c r="A240" s="57"/>
      <c r="Y240" s="57"/>
      <c r="AE240" s="57"/>
    </row>
    <row r="241" spans="1:31" x14ac:dyDescent="0.2">
      <c r="A241" s="57"/>
      <c r="Y241" s="57"/>
      <c r="AE241" s="57"/>
    </row>
    <row r="242" spans="1:31" x14ac:dyDescent="0.2">
      <c r="A242" s="57"/>
      <c r="Y242" s="57"/>
      <c r="AE242" s="57"/>
    </row>
    <row r="243" spans="1:31" x14ac:dyDescent="0.2">
      <c r="A243" s="57"/>
      <c r="Y243" s="57"/>
      <c r="AE243" s="57"/>
    </row>
    <row r="244" spans="1:31" x14ac:dyDescent="0.2">
      <c r="A244" s="57"/>
      <c r="Y244" s="57"/>
      <c r="AE244" s="57"/>
    </row>
    <row r="245" spans="1:31" x14ac:dyDescent="0.2">
      <c r="A245" s="57"/>
      <c r="Y245" s="57"/>
      <c r="AE245" s="57"/>
    </row>
    <row r="246" spans="1:31" x14ac:dyDescent="0.2">
      <c r="A246" s="57"/>
      <c r="Y246" s="57"/>
      <c r="AE246" s="57"/>
    </row>
    <row r="247" spans="1:31" x14ac:dyDescent="0.2">
      <c r="A247" s="57"/>
      <c r="Y247" s="57"/>
      <c r="AE247" s="57"/>
    </row>
    <row r="248" spans="1:31" x14ac:dyDescent="0.2">
      <c r="A248" s="57"/>
      <c r="Y248" s="57"/>
      <c r="AE248" s="57"/>
    </row>
    <row r="249" spans="1:31" x14ac:dyDescent="0.2">
      <c r="A249" s="57"/>
      <c r="Y249" s="57"/>
      <c r="AE249" s="57"/>
    </row>
    <row r="250" spans="1:31" x14ac:dyDescent="0.2">
      <c r="A250" s="57"/>
      <c r="Y250" s="57"/>
      <c r="AE250" s="57"/>
    </row>
    <row r="251" spans="1:31" x14ac:dyDescent="0.2">
      <c r="A251" s="57"/>
      <c r="Y251" s="57"/>
      <c r="AE251" s="57"/>
    </row>
    <row r="252" spans="1:31" x14ac:dyDescent="0.2">
      <c r="A252" s="57"/>
      <c r="Y252" s="57"/>
      <c r="AE252" s="57"/>
    </row>
    <row r="253" spans="1:31" x14ac:dyDescent="0.2">
      <c r="A253" s="57"/>
      <c r="Y253" s="57"/>
      <c r="AE253" s="57"/>
    </row>
    <row r="254" spans="1:31" x14ac:dyDescent="0.2">
      <c r="A254" s="57"/>
      <c r="Y254" s="57"/>
      <c r="AE254" s="57"/>
    </row>
    <row r="255" spans="1:31" x14ac:dyDescent="0.2">
      <c r="A255" s="57"/>
      <c r="Y255" s="57"/>
      <c r="AE255" s="57"/>
    </row>
    <row r="256" spans="1:31" x14ac:dyDescent="0.2">
      <c r="A256" s="57"/>
      <c r="Y256" s="57"/>
      <c r="AE256" s="57"/>
    </row>
    <row r="257" spans="1:31" x14ac:dyDescent="0.2">
      <c r="A257" s="57"/>
      <c r="Y257" s="57"/>
      <c r="AE257" s="57"/>
    </row>
    <row r="258" spans="1:31" x14ac:dyDescent="0.2">
      <c r="A258" s="57"/>
      <c r="Y258" s="57"/>
      <c r="AE258" s="57"/>
    </row>
    <row r="259" spans="1:31" x14ac:dyDescent="0.2">
      <c r="A259" s="57"/>
      <c r="Y259" s="57"/>
      <c r="AE259" s="57"/>
    </row>
    <row r="260" spans="1:31" x14ac:dyDescent="0.2">
      <c r="A260" s="57"/>
      <c r="Y260" s="57"/>
      <c r="AE260" s="57"/>
    </row>
    <row r="261" spans="1:31" x14ac:dyDescent="0.2">
      <c r="A261" s="57"/>
      <c r="Y261" s="57"/>
      <c r="AE261" s="57"/>
    </row>
    <row r="262" spans="1:31" x14ac:dyDescent="0.2">
      <c r="A262" s="57"/>
      <c r="Y262" s="57"/>
      <c r="AE262" s="57"/>
    </row>
    <row r="263" spans="1:31" x14ac:dyDescent="0.2">
      <c r="A263" s="57"/>
      <c r="Y263" s="57"/>
      <c r="AE263" s="57"/>
    </row>
    <row r="264" spans="1:31" x14ac:dyDescent="0.2">
      <c r="A264" s="57"/>
      <c r="Y264" s="57"/>
      <c r="AE264" s="57"/>
    </row>
    <row r="265" spans="1:31" x14ac:dyDescent="0.2">
      <c r="A265" s="57"/>
      <c r="Y265" s="57"/>
      <c r="AE265" s="57"/>
    </row>
    <row r="266" spans="1:31" x14ac:dyDescent="0.2">
      <c r="A266" s="57"/>
      <c r="Y266" s="57"/>
      <c r="AE266" s="57"/>
    </row>
    <row r="267" spans="1:31" x14ac:dyDescent="0.2">
      <c r="A267" s="57"/>
      <c r="Y267" s="57"/>
      <c r="AE267" s="57"/>
    </row>
    <row r="268" spans="1:31" x14ac:dyDescent="0.2">
      <c r="A268" s="57"/>
      <c r="Y268" s="57"/>
      <c r="AE268" s="57"/>
    </row>
    <row r="269" spans="1:31" x14ac:dyDescent="0.2">
      <c r="A269" s="57"/>
      <c r="Y269" s="57"/>
      <c r="AE269" s="57"/>
    </row>
    <row r="270" spans="1:31" x14ac:dyDescent="0.2">
      <c r="A270" s="57"/>
      <c r="Y270" s="57"/>
      <c r="AE270" s="57"/>
    </row>
    <row r="271" spans="1:31" x14ac:dyDescent="0.2">
      <c r="A271" s="57"/>
      <c r="Y271" s="57"/>
      <c r="AE271" s="57"/>
    </row>
    <row r="272" spans="1:31" x14ac:dyDescent="0.2">
      <c r="A272" s="57"/>
      <c r="Y272" s="57"/>
      <c r="AE272" s="57"/>
    </row>
    <row r="273" spans="1:31" x14ac:dyDescent="0.2">
      <c r="A273" s="57"/>
      <c r="Y273" s="57"/>
      <c r="AE273" s="57"/>
    </row>
    <row r="274" spans="1:31" x14ac:dyDescent="0.2">
      <c r="A274" s="57"/>
      <c r="Y274" s="57"/>
      <c r="AE274" s="57"/>
    </row>
    <row r="275" spans="1:31" x14ac:dyDescent="0.2">
      <c r="A275" s="57"/>
      <c r="Y275" s="57"/>
      <c r="AE275" s="57"/>
    </row>
    <row r="276" spans="1:31" x14ac:dyDescent="0.2">
      <c r="A276" s="57"/>
      <c r="Y276" s="57"/>
      <c r="AE276" s="57"/>
    </row>
    <row r="277" spans="1:31" x14ac:dyDescent="0.2">
      <c r="A277" s="57"/>
      <c r="Y277" s="57"/>
      <c r="AE277" s="57"/>
    </row>
    <row r="278" spans="1:31" x14ac:dyDescent="0.2">
      <c r="A278" s="57"/>
      <c r="Y278" s="57"/>
      <c r="AE278" s="57"/>
    </row>
    <row r="279" spans="1:31" x14ac:dyDescent="0.2">
      <c r="A279" s="57"/>
      <c r="Y279" s="57"/>
      <c r="AE279" s="57"/>
    </row>
    <row r="280" spans="1:31" x14ac:dyDescent="0.2">
      <c r="A280" s="57"/>
      <c r="Y280" s="57"/>
      <c r="AE280" s="57"/>
    </row>
    <row r="281" spans="1:31" x14ac:dyDescent="0.2">
      <c r="A281" s="57"/>
      <c r="Y281" s="57"/>
      <c r="AE281" s="57"/>
    </row>
    <row r="282" spans="1:31" x14ac:dyDescent="0.2">
      <c r="A282" s="57"/>
      <c r="Y282" s="57"/>
      <c r="AE282" s="57"/>
    </row>
    <row r="283" spans="1:31" x14ac:dyDescent="0.2">
      <c r="A283" s="57"/>
      <c r="Y283" s="57"/>
      <c r="AE283" s="57"/>
    </row>
    <row r="284" spans="1:31" x14ac:dyDescent="0.2">
      <c r="A284" s="57"/>
      <c r="Y284" s="57"/>
      <c r="AE284" s="57"/>
    </row>
    <row r="285" spans="1:31" x14ac:dyDescent="0.2">
      <c r="A285" s="57"/>
      <c r="Y285" s="57"/>
      <c r="AE285" s="57"/>
    </row>
    <row r="286" spans="1:31" x14ac:dyDescent="0.2">
      <c r="A286" s="57"/>
      <c r="Y286" s="57"/>
      <c r="AE286" s="57"/>
    </row>
    <row r="287" spans="1:31" x14ac:dyDescent="0.2">
      <c r="A287" s="57"/>
      <c r="Y287" s="57"/>
      <c r="AE287" s="57"/>
    </row>
    <row r="288" spans="1:31" x14ac:dyDescent="0.2">
      <c r="A288" s="57"/>
      <c r="Y288" s="57"/>
      <c r="AE288" s="57"/>
    </row>
    <row r="289" spans="1:31" x14ac:dyDescent="0.2">
      <c r="A289" s="57"/>
      <c r="Y289" s="57"/>
      <c r="AE289" s="57"/>
    </row>
    <row r="290" spans="1:31" x14ac:dyDescent="0.2">
      <c r="A290" s="57"/>
      <c r="Y290" s="57"/>
      <c r="AE290" s="57"/>
    </row>
    <row r="291" spans="1:31" x14ac:dyDescent="0.2">
      <c r="A291" s="57"/>
      <c r="Y291" s="57"/>
      <c r="AE291" s="57"/>
    </row>
    <row r="292" spans="1:31" x14ac:dyDescent="0.2">
      <c r="A292" s="57"/>
      <c r="Y292" s="57"/>
      <c r="AE292" s="57"/>
    </row>
    <row r="293" spans="1:31" x14ac:dyDescent="0.2">
      <c r="A293" s="57"/>
      <c r="Y293" s="57"/>
      <c r="AE293" s="57"/>
    </row>
    <row r="294" spans="1:31" x14ac:dyDescent="0.2">
      <c r="A294" s="57"/>
      <c r="Y294" s="57"/>
      <c r="AE294" s="57"/>
    </row>
    <row r="295" spans="1:31" x14ac:dyDescent="0.2">
      <c r="A295" s="57"/>
      <c r="Y295" s="57"/>
      <c r="AE295" s="57"/>
    </row>
    <row r="296" spans="1:31" x14ac:dyDescent="0.2">
      <c r="A296" s="57"/>
      <c r="Y296" s="57"/>
      <c r="AE296" s="57"/>
    </row>
    <row r="297" spans="1:31" x14ac:dyDescent="0.2">
      <c r="A297" s="57"/>
      <c r="Y297" s="57"/>
      <c r="AE297" s="57"/>
    </row>
    <row r="298" spans="1:31" x14ac:dyDescent="0.2">
      <c r="A298" s="57"/>
      <c r="Y298" s="57"/>
      <c r="AE298" s="57"/>
    </row>
    <row r="299" spans="1:31" x14ac:dyDescent="0.2">
      <c r="A299" s="57"/>
      <c r="Y299" s="57"/>
      <c r="AE299" s="57"/>
    </row>
    <row r="300" spans="1:31" x14ac:dyDescent="0.2">
      <c r="A300" s="57"/>
      <c r="Y300" s="57"/>
      <c r="AE300" s="57"/>
    </row>
    <row r="301" spans="1:31" x14ac:dyDescent="0.2">
      <c r="A301" s="57"/>
      <c r="Y301" s="57"/>
      <c r="AE301" s="57"/>
    </row>
    <row r="302" spans="1:31" x14ac:dyDescent="0.2">
      <c r="A302" s="57"/>
      <c r="Y302" s="57"/>
      <c r="AE302" s="57"/>
    </row>
    <row r="303" spans="1:31" x14ac:dyDescent="0.2">
      <c r="A303" s="57"/>
      <c r="Y303" s="57"/>
      <c r="AE303" s="57"/>
    </row>
    <row r="304" spans="1:31" x14ac:dyDescent="0.2">
      <c r="A304" s="57"/>
      <c r="Y304" s="57"/>
      <c r="AE304" s="57"/>
    </row>
    <row r="305" spans="1:31" x14ac:dyDescent="0.2">
      <c r="A305" s="57"/>
      <c r="Y305" s="57"/>
      <c r="AE305" s="57"/>
    </row>
    <row r="306" spans="1:31" x14ac:dyDescent="0.2">
      <c r="A306" s="57"/>
      <c r="Y306" s="57"/>
      <c r="AE306" s="57"/>
    </row>
    <row r="307" spans="1:31" x14ac:dyDescent="0.2">
      <c r="A307" s="57"/>
      <c r="Y307" s="57"/>
      <c r="AE307" s="57"/>
    </row>
    <row r="308" spans="1:31" x14ac:dyDescent="0.2">
      <c r="A308" s="57"/>
      <c r="Y308" s="57"/>
      <c r="AE308" s="57"/>
    </row>
    <row r="309" spans="1:31" x14ac:dyDescent="0.2">
      <c r="A309" s="57"/>
      <c r="Y309" s="57"/>
      <c r="AE309" s="57"/>
    </row>
    <row r="310" spans="1:31" x14ac:dyDescent="0.2">
      <c r="A310" s="57"/>
      <c r="Y310" s="57"/>
      <c r="AE310" s="57"/>
    </row>
    <row r="311" spans="1:31" x14ac:dyDescent="0.2">
      <c r="A311" s="57"/>
      <c r="Y311" s="57"/>
      <c r="AE311" s="57"/>
    </row>
    <row r="312" spans="1:31" x14ac:dyDescent="0.2">
      <c r="A312" s="57"/>
      <c r="Y312" s="57"/>
      <c r="AE312" s="57"/>
    </row>
    <row r="313" spans="1:31" x14ac:dyDescent="0.2">
      <c r="A313" s="57"/>
      <c r="Y313" s="57"/>
      <c r="AE313" s="57"/>
    </row>
    <row r="314" spans="1:31" x14ac:dyDescent="0.2">
      <c r="A314" s="57"/>
    </row>
    <row r="315" spans="1:31" x14ac:dyDescent="0.2">
      <c r="A315" s="57"/>
    </row>
    <row r="316" spans="1:31" x14ac:dyDescent="0.2">
      <c r="A316" s="57"/>
    </row>
    <row r="317" spans="1:31" x14ac:dyDescent="0.2">
      <c r="A317" s="57"/>
    </row>
    <row r="318" spans="1:31" x14ac:dyDescent="0.2">
      <c r="A318" s="57"/>
    </row>
    <row r="319" spans="1:31" x14ac:dyDescent="0.2">
      <c r="A319" s="57"/>
    </row>
    <row r="320" spans="1:31" x14ac:dyDescent="0.2">
      <c r="A320" s="57"/>
    </row>
    <row r="321" spans="1:1" x14ac:dyDescent="0.2">
      <c r="A321" s="57"/>
    </row>
    <row r="322" spans="1:1" x14ac:dyDescent="0.2">
      <c r="A322" s="57"/>
    </row>
    <row r="323" spans="1:1" x14ac:dyDescent="0.2">
      <c r="A323" s="57"/>
    </row>
    <row r="324" spans="1:1" x14ac:dyDescent="0.2">
      <c r="A324" s="57"/>
    </row>
    <row r="325" spans="1:1" x14ac:dyDescent="0.2">
      <c r="A325" s="57"/>
    </row>
    <row r="326" spans="1:1" x14ac:dyDescent="0.2">
      <c r="A326" s="57"/>
    </row>
    <row r="327" spans="1:1" x14ac:dyDescent="0.2">
      <c r="A327" s="57"/>
    </row>
    <row r="328" spans="1:1" x14ac:dyDescent="0.2">
      <c r="A328" s="57"/>
    </row>
    <row r="329" spans="1:1" x14ac:dyDescent="0.2">
      <c r="A329" s="57"/>
    </row>
    <row r="330" spans="1:1" x14ac:dyDescent="0.2">
      <c r="A330" s="57"/>
    </row>
    <row r="331" spans="1:1" x14ac:dyDescent="0.2">
      <c r="A331" s="57"/>
    </row>
    <row r="332" spans="1:1" x14ac:dyDescent="0.2">
      <c r="A332" s="57"/>
    </row>
    <row r="333" spans="1:1" x14ac:dyDescent="0.2">
      <c r="A333" s="57"/>
    </row>
    <row r="334" spans="1:1" x14ac:dyDescent="0.2">
      <c r="A334" s="57"/>
    </row>
    <row r="335" spans="1:1" x14ac:dyDescent="0.2">
      <c r="A335" s="57"/>
    </row>
    <row r="336" spans="1:1" x14ac:dyDescent="0.2">
      <c r="A336" s="57"/>
    </row>
    <row r="337" spans="1:1" x14ac:dyDescent="0.2">
      <c r="A337" s="57"/>
    </row>
    <row r="338" spans="1:1" x14ac:dyDescent="0.2">
      <c r="A338" s="57"/>
    </row>
    <row r="339" spans="1:1" x14ac:dyDescent="0.2">
      <c r="A339" s="57"/>
    </row>
    <row r="340" spans="1:1" x14ac:dyDescent="0.2">
      <c r="A340" s="57"/>
    </row>
    <row r="341" spans="1:1" x14ac:dyDescent="0.2">
      <c r="A341" s="57"/>
    </row>
    <row r="342" spans="1:1" x14ac:dyDescent="0.2">
      <c r="A342" s="57"/>
    </row>
    <row r="343" spans="1:1" x14ac:dyDescent="0.2">
      <c r="A343" s="57"/>
    </row>
    <row r="344" spans="1:1" x14ac:dyDescent="0.2">
      <c r="A344" s="57"/>
    </row>
    <row r="345" spans="1:1" x14ac:dyDescent="0.2">
      <c r="A345" s="57"/>
    </row>
    <row r="346" spans="1:1" x14ac:dyDescent="0.2">
      <c r="A346" s="57"/>
    </row>
    <row r="347" spans="1:1" x14ac:dyDescent="0.2">
      <c r="A347" s="57"/>
    </row>
    <row r="348" spans="1:1" x14ac:dyDescent="0.2">
      <c r="A348" s="57"/>
    </row>
    <row r="349" spans="1:1" x14ac:dyDescent="0.2">
      <c r="A349" s="57"/>
    </row>
    <row r="350" spans="1:1" x14ac:dyDescent="0.2">
      <c r="A350" s="57"/>
    </row>
    <row r="351" spans="1:1" x14ac:dyDescent="0.2">
      <c r="A351" s="57"/>
    </row>
    <row r="352" spans="1:1" x14ac:dyDescent="0.2">
      <c r="A352" s="57"/>
    </row>
    <row r="353" spans="1:1" x14ac:dyDescent="0.2">
      <c r="A353" s="57"/>
    </row>
    <row r="354" spans="1:1" x14ac:dyDescent="0.2">
      <c r="A354" s="57"/>
    </row>
  </sheetData>
  <mergeCells count="19">
    <mergeCell ref="A6:A7"/>
    <mergeCell ref="B6:I6"/>
    <mergeCell ref="J6:K7"/>
    <mergeCell ref="L6:L7"/>
    <mergeCell ref="M6:P6"/>
    <mergeCell ref="AE6:AE7"/>
    <mergeCell ref="AF6:AJ6"/>
    <mergeCell ref="AK6:AK7"/>
    <mergeCell ref="D7:E7"/>
    <mergeCell ref="F7:G7"/>
    <mergeCell ref="H7:I7"/>
    <mergeCell ref="AF7:AG7"/>
    <mergeCell ref="R6:R7"/>
    <mergeCell ref="S6:W6"/>
    <mergeCell ref="X6:X7"/>
    <mergeCell ref="Y6:Y7"/>
    <mergeCell ref="Z6:AC6"/>
    <mergeCell ref="AD6:AD7"/>
    <mergeCell ref="Q6:Q7"/>
  </mergeCells>
  <printOptions horizontalCentered="1" verticalCentered="1"/>
  <pageMargins left="0" right="0" top="0.5" bottom="0.5" header="0.33" footer="0.24"/>
  <pageSetup paperSize="9" scale="105" firstPageNumber="46" orientation="landscape" useFirstPageNumber="1" r:id="rId1"/>
  <headerFooter alignWithMargins="0">
    <oddFooter>&amp;L&amp;"Arial,Regular"&amp;6Source: PHILIPPINE STATISTICS AUTHORITY&amp;C&amp;"Arial,Regular"&amp;9&amp;P</oddFooter>
  </headerFooter>
  <colBreaks count="4" manualBreakCount="4">
    <brk id="11" max="227" man="1"/>
    <brk id="17" max="227" man="1"/>
    <brk id="24" max="227" man="1"/>
    <brk id="30" max="2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 &amp; RE</vt:lpstr>
      <vt:lpstr>'FIN &amp; RE'!KUHA</vt:lpstr>
      <vt:lpstr>'FIN &amp; RE'!LUZ</vt:lpstr>
      <vt:lpstr>'FIN &amp; RE'!Print_Area</vt:lpstr>
      <vt:lpstr>'FIN &amp; RE'!Print_Area_MI</vt:lpstr>
      <vt:lpstr>'FIN &amp; RE'!Print_Titles</vt:lpstr>
      <vt:lpstr>'FIN &amp; RE'!Print_Titles_MI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2017-07-20T01:50:06Z</dcterms:created>
  <dcterms:modified xsi:type="dcterms:W3CDTF">2017-10-19T06:59:49Z</dcterms:modified>
</cp:coreProperties>
</file>