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F:\Files from Old Server_as of 12 March 2020\PSDP Matters\PSDP 2023-2029\Board Matters\Materials for the Referendum on the PDSP\As sent to PSA Board members on 05 Jan 2024\"/>
    </mc:Choice>
  </mc:AlternateContent>
  <xr:revisionPtr revIDLastSave="0" documentId="8_{D1032A1A-2B4A-45CB-A149-FDCB6576F68D}" xr6:coauthVersionLast="47" xr6:coauthVersionMax="47" xr10:uidLastSave="{00000000-0000-0000-0000-000000000000}"/>
  <bookViews>
    <workbookView xWindow="-120" yWindow="-120" windowWidth="29040" windowHeight="15840" xr2:uid="{00000000-000D-0000-FFFF-FFFF00000000}"/>
  </bookViews>
  <sheets>
    <sheet name="Consolidated" sheetId="7" r:id="rId1"/>
    <sheet name="Chapter 1" sheetId="8" r:id="rId2"/>
    <sheet name="Chapter 2.1" sheetId="9" r:id="rId3"/>
    <sheet name="Chapter 2.2" sheetId="10" r:id="rId4"/>
    <sheet name="Chapter 2.3" sheetId="11" r:id="rId5"/>
    <sheet name="Chapter 3.1" sheetId="12" r:id="rId6"/>
    <sheet name="Chapter 3.2" sheetId="13" r:id="rId7"/>
    <sheet name="Chapter 4" sheetId="14" r:id="rId8"/>
    <sheet name="Chapter 5" sheetId="15" r:id="rId9"/>
    <sheet name="Chapter 6" sheetId="16" r:id="rId10"/>
    <sheet name="Chapter 7" sheetId="17" r:id="rId11"/>
    <sheet name="Chapter 8.1" sheetId="18" r:id="rId12"/>
    <sheet name="Chapter 8.2" sheetId="19" r:id="rId13"/>
    <sheet name="Chapter 9" sheetId="20" r:id="rId14"/>
    <sheet name="Chapter 10" sheetId="21" r:id="rId15"/>
    <sheet name="Chapter 11.1" sheetId="22" r:id="rId16"/>
    <sheet name="Chapter 11.2" sheetId="23" r:id="rId17"/>
    <sheet name="Chapter 11.3" sheetId="24" r:id="rId18"/>
    <sheet name="Chapter 12.1" sheetId="25" r:id="rId19"/>
    <sheet name="Chapter 12.2" sheetId="26" r:id="rId20"/>
    <sheet name="Chapter 13" sheetId="27" r:id="rId21"/>
    <sheet name="Chapter 14" sheetId="28" r:id="rId22"/>
    <sheet name="Chapter 15" sheetId="29" r:id="rId23"/>
    <sheet name="Chapter 16" sheetId="30" r:id="rId24"/>
    <sheet name="Chapter 17" sheetId="31" r:id="rId25"/>
    <sheet name="Chapter 18" sheetId="32" r:id="rId26"/>
    <sheet name="Chapter 19" sheetId="33" r:id="rId27"/>
    <sheet name="Chapter 20" sheetId="34" r:id="rId28"/>
    <sheet name="Chapter 21" sheetId="35" r:id="rId29"/>
    <sheet name="Chapter 22" sheetId="36" r:id="rId30"/>
  </sheets>
  <definedNames>
    <definedName name="_xlnm._FilterDatabase" localSheetId="1" hidden="1">'Chapter 1'!$A$1:$Y$55</definedName>
    <definedName name="_xlnm._FilterDatabase" localSheetId="14" hidden="1">'Chapter 10'!$A$1:$Y$29</definedName>
    <definedName name="_xlnm._FilterDatabase" localSheetId="15" hidden="1">'Chapter 11.1'!$A$1:$Y$26</definedName>
    <definedName name="_xlnm._FilterDatabase" localSheetId="16" hidden="1">'Chapter 11.2'!$A$1:$Y$27</definedName>
    <definedName name="_xlnm._FilterDatabase" localSheetId="17" hidden="1">'Chapter 11.3'!$A$1:$Y$14</definedName>
    <definedName name="_xlnm._FilterDatabase" localSheetId="18" hidden="1">'Chapter 12.1'!$A$1:$Y$15</definedName>
    <definedName name="_xlnm._FilterDatabase" localSheetId="19" hidden="1">'Chapter 12.2'!$A$1:$Y$21</definedName>
    <definedName name="_xlnm._FilterDatabase" localSheetId="20" hidden="1">'Chapter 13'!$A$1:$Y$21</definedName>
    <definedName name="_xlnm._FilterDatabase" localSheetId="21" hidden="1">'Chapter 14'!$A$1:$Y$17</definedName>
    <definedName name="_xlnm._FilterDatabase" localSheetId="22" hidden="1">'Chapter 15'!$A$1:$Y$19</definedName>
    <definedName name="_xlnm._FilterDatabase" localSheetId="23" hidden="1">'Chapter 16'!$A$1:$Y$31</definedName>
    <definedName name="_xlnm._FilterDatabase" localSheetId="24" hidden="1">'Chapter 17'!$A$1:$Y$21</definedName>
    <definedName name="_xlnm._FilterDatabase" localSheetId="25" hidden="1">'Chapter 18'!$A$1:$Y$32</definedName>
    <definedName name="_xlnm._FilterDatabase" localSheetId="26" hidden="1">'Chapter 19'!$A$1:$Y$24</definedName>
    <definedName name="_xlnm._FilterDatabase" localSheetId="2" hidden="1">'Chapter 2.1'!$A$1:$Y$30</definedName>
    <definedName name="_xlnm._FilterDatabase" localSheetId="3" hidden="1">'Chapter 2.2'!$A$1:$Y$19</definedName>
    <definedName name="_xlnm._FilterDatabase" localSheetId="4" hidden="1">'Chapter 2.3'!$A$1:$Y$32</definedName>
    <definedName name="_xlnm._FilterDatabase" localSheetId="27" hidden="1">'Chapter 20'!$A$1:$Y$21</definedName>
    <definedName name="_xlnm._FilterDatabase" localSheetId="28" hidden="1">'Chapter 21'!$A$1:$Y$20</definedName>
    <definedName name="_xlnm._FilterDatabase" localSheetId="29" hidden="1">'Chapter 22'!$A$1:$Y$21</definedName>
    <definedName name="_xlnm._FilterDatabase" localSheetId="5" hidden="1">'Chapter 3.1'!$A$1:$Y$17</definedName>
    <definedName name="_xlnm._FilterDatabase" localSheetId="6" hidden="1">'Chapter 3.2'!$A$1:$Y$14</definedName>
    <definedName name="_xlnm._FilterDatabase" localSheetId="7" hidden="1">'Chapter 4'!$A$1:$Y$26</definedName>
    <definedName name="_xlnm._FilterDatabase" localSheetId="8" hidden="1">'Chapter 5'!$A$1:$Y$44</definedName>
    <definedName name="_xlnm._FilterDatabase" localSheetId="9" hidden="1">'Chapter 6'!$A$1:$Y$21</definedName>
    <definedName name="_xlnm._FilterDatabase" localSheetId="10" hidden="1">'Chapter 7'!$A$1:$Y$14</definedName>
    <definedName name="_xlnm._FilterDatabase" localSheetId="11" hidden="1">'Chapter 8.1'!$A$1:$Y$15</definedName>
    <definedName name="_xlnm._FilterDatabase" localSheetId="12" hidden="1">'Chapter 8.2'!$A$1:$Y$15</definedName>
    <definedName name="_xlnm._FilterDatabase" localSheetId="13" hidden="1">'Chapter 9'!$A$1:$Y$17</definedName>
    <definedName name="_xlnm._FilterDatabase" localSheetId="0" hidden="1">Consolidated!$A$2:$X$1014</definedName>
    <definedName name="Z_A92B3CCB_FABA_4CFB_89FB_76E7C345F764_.wvu.FilterData" localSheetId="0" hidden="1">Consolidated!$A$2:$X$472</definedName>
    <definedName name="Z_B03351BB_14A0_4BB5_9455_C39B04E123C2_.wvu.FilterData" localSheetId="0" hidden="1">Consolidated!$E$2:$E$538</definedName>
  </definedNames>
  <calcPr calcId="191029"/>
  <customWorkbookViews>
    <customWorkbookView name="Filter 1" guid="{B03351BB-14A0-4BB5-9455-C39B04E123C2}" maximized="1" windowWidth="0" windowHeight="0" activeSheetId="0"/>
    <customWorkbookView name="Filter 2" guid="{A92B3CCB-FABA-4CFB-89FB-76E7C345F764}"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 i="36" l="1"/>
  <c r="T16" i="36"/>
  <c r="T15" i="36"/>
  <c r="T14" i="36"/>
  <c r="T13" i="36"/>
  <c r="T12" i="36"/>
  <c r="T11" i="36"/>
  <c r="T10" i="36"/>
  <c r="T9" i="36"/>
  <c r="T8" i="36"/>
  <c r="T7" i="36"/>
  <c r="T6" i="36"/>
  <c r="T18" i="36" s="1"/>
  <c r="T5" i="36"/>
  <c r="T4" i="36"/>
  <c r="T3" i="36"/>
  <c r="T16" i="35"/>
  <c r="T15" i="35"/>
  <c r="T14" i="35"/>
  <c r="T13" i="35"/>
  <c r="T12" i="35"/>
  <c r="T11" i="35"/>
  <c r="T10" i="35"/>
  <c r="T9" i="35"/>
  <c r="T8" i="35"/>
  <c r="T7" i="35"/>
  <c r="T6" i="35"/>
  <c r="T5" i="35"/>
  <c r="T4" i="35"/>
  <c r="T3" i="35"/>
  <c r="T17" i="34"/>
  <c r="T16" i="34"/>
  <c r="T15" i="34"/>
  <c r="T14" i="34"/>
  <c r="T13" i="34"/>
  <c r="T12" i="34"/>
  <c r="T11" i="34"/>
  <c r="T10" i="34"/>
  <c r="T9" i="34"/>
  <c r="T8" i="34"/>
  <c r="T7" i="34"/>
  <c r="T6" i="34"/>
  <c r="T5" i="34"/>
  <c r="T4" i="34"/>
  <c r="T3" i="34"/>
  <c r="T20" i="33"/>
  <c r="T19" i="33"/>
  <c r="T18" i="33"/>
  <c r="T17" i="33"/>
  <c r="T16" i="33"/>
  <c r="T15" i="33"/>
  <c r="T14" i="33"/>
  <c r="T13" i="33"/>
  <c r="T12" i="33"/>
  <c r="T11" i="33"/>
  <c r="T10" i="33"/>
  <c r="T9" i="33"/>
  <c r="T8" i="33"/>
  <c r="T7" i="33"/>
  <c r="T6" i="33"/>
  <c r="T5" i="33"/>
  <c r="T4" i="33"/>
  <c r="T3" i="33"/>
  <c r="T28" i="32"/>
  <c r="T27" i="32"/>
  <c r="T26" i="32"/>
  <c r="T25" i="32"/>
  <c r="T24" i="32"/>
  <c r="T23" i="32"/>
  <c r="T22" i="32"/>
  <c r="T21" i="32"/>
  <c r="T20" i="32"/>
  <c r="T19" i="32"/>
  <c r="T18" i="32"/>
  <c r="T17" i="32"/>
  <c r="T16" i="32"/>
  <c r="T15" i="32"/>
  <c r="T14" i="32"/>
  <c r="T13" i="32"/>
  <c r="T12" i="32"/>
  <c r="T11" i="32"/>
  <c r="T10" i="32"/>
  <c r="T9" i="32"/>
  <c r="T8" i="32"/>
  <c r="T7" i="32"/>
  <c r="T6" i="32"/>
  <c r="T5" i="32"/>
  <c r="T4" i="32"/>
  <c r="T3" i="32"/>
  <c r="T17" i="31"/>
  <c r="T16" i="31"/>
  <c r="T15" i="31"/>
  <c r="T14" i="31"/>
  <c r="T13" i="31"/>
  <c r="T12" i="31"/>
  <c r="T11" i="31"/>
  <c r="T10" i="31"/>
  <c r="T9" i="31"/>
  <c r="T8" i="31"/>
  <c r="T7" i="31"/>
  <c r="T6" i="31"/>
  <c r="T5" i="31"/>
  <c r="T4" i="31"/>
  <c r="T3" i="31"/>
  <c r="T27" i="30"/>
  <c r="T26" i="30"/>
  <c r="T25" i="30"/>
  <c r="T24" i="30"/>
  <c r="T23" i="30"/>
  <c r="T22" i="30"/>
  <c r="T21" i="30"/>
  <c r="T20" i="30"/>
  <c r="T19" i="30"/>
  <c r="T18" i="30"/>
  <c r="T17" i="30"/>
  <c r="T16" i="30"/>
  <c r="T15" i="30"/>
  <c r="T14" i="30"/>
  <c r="T13" i="30"/>
  <c r="T12" i="30"/>
  <c r="T11" i="30"/>
  <c r="T10" i="30"/>
  <c r="T9" i="30"/>
  <c r="T8" i="30"/>
  <c r="T7" i="30"/>
  <c r="T6" i="30"/>
  <c r="T5" i="30"/>
  <c r="T4" i="30"/>
  <c r="T3" i="30"/>
  <c r="T15" i="29"/>
  <c r="T14" i="29"/>
  <c r="T13" i="29"/>
  <c r="T12" i="29"/>
  <c r="T11" i="29"/>
  <c r="T10" i="29"/>
  <c r="T9" i="29"/>
  <c r="T8" i="29"/>
  <c r="N7" i="29"/>
  <c r="T7" i="29" s="1"/>
  <c r="T6" i="29"/>
  <c r="T5" i="29"/>
  <c r="T4" i="29"/>
  <c r="T3" i="29"/>
  <c r="T13" i="28"/>
  <c r="T12" i="28"/>
  <c r="T11" i="28"/>
  <c r="T10" i="28"/>
  <c r="T9" i="28"/>
  <c r="T8" i="28"/>
  <c r="T7" i="28"/>
  <c r="T6" i="28"/>
  <c r="T5" i="28"/>
  <c r="T4" i="28"/>
  <c r="T3" i="28"/>
  <c r="T17" i="27"/>
  <c r="T16" i="27"/>
  <c r="T15" i="27"/>
  <c r="T14" i="27"/>
  <c r="T13" i="27"/>
  <c r="T12" i="27"/>
  <c r="T11" i="27"/>
  <c r="T10" i="27"/>
  <c r="T9" i="27"/>
  <c r="T8" i="27"/>
  <c r="T7" i="27"/>
  <c r="T6" i="27"/>
  <c r="N6" i="27"/>
  <c r="T5" i="27"/>
  <c r="T4" i="27"/>
  <c r="T3" i="27"/>
  <c r="T3" i="24"/>
  <c r="T4" i="24"/>
  <c r="T5" i="24"/>
  <c r="T6" i="24"/>
  <c r="T7" i="24"/>
  <c r="T8" i="24"/>
  <c r="T9" i="24"/>
  <c r="T10" i="24"/>
  <c r="M11" i="24"/>
  <c r="N11" i="24"/>
  <c r="O11" i="24"/>
  <c r="P11" i="24"/>
  <c r="Q11" i="24"/>
  <c r="R11" i="24"/>
  <c r="S11" i="24"/>
  <c r="U12" i="24"/>
  <c r="V12" i="24"/>
  <c r="U13" i="24"/>
  <c r="V13" i="24"/>
  <c r="U14" i="24"/>
  <c r="V14" i="24"/>
  <c r="T17" i="26"/>
  <c r="T16" i="26"/>
  <c r="T15" i="26"/>
  <c r="T13" i="26"/>
  <c r="T12" i="26"/>
  <c r="T11" i="26"/>
  <c r="T10" i="26"/>
  <c r="T9" i="26"/>
  <c r="T8" i="26"/>
  <c r="T7" i="26"/>
  <c r="T6" i="26"/>
  <c r="T5" i="26"/>
  <c r="T4" i="26"/>
  <c r="T3" i="26"/>
  <c r="T11" i="25"/>
  <c r="T10" i="25"/>
  <c r="T9" i="25"/>
  <c r="T8" i="25"/>
  <c r="T7" i="25"/>
  <c r="T6" i="25"/>
  <c r="T5" i="25"/>
  <c r="T4" i="25"/>
  <c r="T3" i="25"/>
  <c r="T23" i="23"/>
  <c r="T22" i="23"/>
  <c r="T21" i="23"/>
  <c r="T20" i="23"/>
  <c r="T19" i="23"/>
  <c r="T18" i="23"/>
  <c r="T17" i="23"/>
  <c r="T16" i="23"/>
  <c r="T15" i="23"/>
  <c r="T14" i="23"/>
  <c r="T13" i="23"/>
  <c r="T12" i="23"/>
  <c r="T11" i="23"/>
  <c r="T10" i="23"/>
  <c r="T9" i="23"/>
  <c r="T8" i="23"/>
  <c r="T7" i="23"/>
  <c r="T6" i="23"/>
  <c r="T5" i="23"/>
  <c r="T4" i="23"/>
  <c r="T3" i="23"/>
  <c r="T22" i="22"/>
  <c r="T21" i="22"/>
  <c r="T20" i="22"/>
  <c r="T19" i="22"/>
  <c r="T18" i="22"/>
  <c r="T17" i="22"/>
  <c r="T16" i="22"/>
  <c r="T15" i="22"/>
  <c r="T14" i="22"/>
  <c r="T13" i="22"/>
  <c r="T12" i="22"/>
  <c r="T11" i="22"/>
  <c r="T10" i="22"/>
  <c r="T9" i="22"/>
  <c r="T8" i="22"/>
  <c r="T7" i="22"/>
  <c r="T6" i="22"/>
  <c r="T5" i="22"/>
  <c r="T4" i="22"/>
  <c r="T3" i="22"/>
  <c r="T25" i="21"/>
  <c r="T24" i="21"/>
  <c r="T23" i="21"/>
  <c r="T22" i="21"/>
  <c r="T21" i="21"/>
  <c r="T20" i="21"/>
  <c r="T19" i="21"/>
  <c r="T18" i="21"/>
  <c r="T17" i="21"/>
  <c r="T16" i="21"/>
  <c r="T15" i="21"/>
  <c r="T14" i="21"/>
  <c r="T13" i="21"/>
  <c r="T12" i="21"/>
  <c r="T11" i="21"/>
  <c r="T10" i="21"/>
  <c r="T9" i="21"/>
  <c r="T8" i="21"/>
  <c r="T7" i="21"/>
  <c r="T6" i="21"/>
  <c r="T5" i="21"/>
  <c r="T4" i="21"/>
  <c r="T3" i="21"/>
  <c r="T13" i="20"/>
  <c r="T12" i="20"/>
  <c r="T11" i="20"/>
  <c r="T10" i="20"/>
  <c r="T9" i="20"/>
  <c r="T8" i="20"/>
  <c r="T7" i="20"/>
  <c r="T6" i="20"/>
  <c r="T5" i="20"/>
  <c r="T4" i="20"/>
  <c r="T3" i="20"/>
  <c r="T11" i="19"/>
  <c r="T10" i="19"/>
  <c r="T9" i="19"/>
  <c r="T8" i="19"/>
  <c r="T7" i="19"/>
  <c r="T6" i="19"/>
  <c r="T5" i="19"/>
  <c r="T4" i="19"/>
  <c r="T3" i="19"/>
  <c r="T11" i="18"/>
  <c r="T10" i="18"/>
  <c r="T9" i="18"/>
  <c r="T8" i="18"/>
  <c r="T7" i="18"/>
  <c r="T6" i="18"/>
  <c r="T5" i="18"/>
  <c r="T4" i="18"/>
  <c r="T3" i="18"/>
  <c r="T10" i="17"/>
  <c r="T9" i="17"/>
  <c r="T8" i="17"/>
  <c r="T7" i="17"/>
  <c r="T6" i="17"/>
  <c r="T5" i="17"/>
  <c r="T4" i="17"/>
  <c r="T3" i="17"/>
  <c r="T17" i="16"/>
  <c r="T16" i="16"/>
  <c r="T15" i="16"/>
  <c r="T14" i="16"/>
  <c r="T13" i="16"/>
  <c r="T12" i="16"/>
  <c r="T11" i="16"/>
  <c r="T10" i="16"/>
  <c r="T9" i="16"/>
  <c r="T8" i="16"/>
  <c r="T7" i="16"/>
  <c r="T6" i="16"/>
  <c r="T5" i="16"/>
  <c r="T4" i="16"/>
  <c r="T3" i="16"/>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T5" i="15"/>
  <c r="T4" i="15"/>
  <c r="T3" i="15"/>
  <c r="T21" i="14"/>
  <c r="T20" i="14"/>
  <c r="T19" i="14"/>
  <c r="T18" i="14"/>
  <c r="T17" i="14"/>
  <c r="T16" i="14"/>
  <c r="T15" i="14"/>
  <c r="T14" i="14"/>
  <c r="T13" i="14"/>
  <c r="T12" i="14"/>
  <c r="T11" i="14"/>
  <c r="T10" i="14"/>
  <c r="T9" i="14"/>
  <c r="T8" i="14"/>
  <c r="T7" i="14"/>
  <c r="T6" i="14"/>
  <c r="T5" i="14"/>
  <c r="T4" i="14"/>
  <c r="T3" i="14"/>
  <c r="T10" i="13"/>
  <c r="T9" i="13"/>
  <c r="T8" i="13"/>
  <c r="T7" i="13"/>
  <c r="T6" i="13"/>
  <c r="T5" i="13"/>
  <c r="T4" i="13"/>
  <c r="T3" i="13"/>
  <c r="T13" i="12"/>
  <c r="T12" i="12"/>
  <c r="T11" i="12"/>
  <c r="T10" i="12"/>
  <c r="T9" i="12"/>
  <c r="T8" i="12"/>
  <c r="T7" i="12"/>
  <c r="T6" i="12"/>
  <c r="T5" i="12"/>
  <c r="T4" i="12"/>
  <c r="T3" i="12"/>
  <c r="T27" i="11"/>
  <c r="T26" i="11"/>
  <c r="T25" i="11"/>
  <c r="T24" i="11"/>
  <c r="T23" i="11"/>
  <c r="T22" i="11"/>
  <c r="T21" i="11"/>
  <c r="T20" i="11"/>
  <c r="T19" i="11"/>
  <c r="T18" i="11"/>
  <c r="T17" i="11"/>
  <c r="T16" i="11"/>
  <c r="T15" i="11"/>
  <c r="T14" i="11"/>
  <c r="T13" i="11"/>
  <c r="T12" i="11"/>
  <c r="T11" i="11"/>
  <c r="T10" i="11"/>
  <c r="T9" i="11"/>
  <c r="T8" i="11"/>
  <c r="T7" i="11"/>
  <c r="T6" i="11"/>
  <c r="T5" i="11"/>
  <c r="T4" i="11"/>
  <c r="T3" i="11"/>
  <c r="T15" i="10"/>
  <c r="T14" i="10"/>
  <c r="T13" i="10"/>
  <c r="T12" i="10"/>
  <c r="T11" i="10"/>
  <c r="T10" i="10"/>
  <c r="T9" i="10"/>
  <c r="T8" i="10"/>
  <c r="T7" i="10"/>
  <c r="T6" i="10"/>
  <c r="T5" i="10"/>
  <c r="T4" i="10"/>
  <c r="T3" i="10"/>
  <c r="T26" i="9"/>
  <c r="T25" i="9"/>
  <c r="T24" i="9"/>
  <c r="T23" i="9"/>
  <c r="T22" i="9"/>
  <c r="T21" i="9"/>
  <c r="T20" i="9"/>
  <c r="T19" i="9"/>
  <c r="T18" i="9"/>
  <c r="T17" i="9"/>
  <c r="T16" i="9"/>
  <c r="T15" i="9"/>
  <c r="T14" i="9"/>
  <c r="T13" i="9"/>
  <c r="T12" i="9"/>
  <c r="T11" i="9"/>
  <c r="T10" i="9"/>
  <c r="T9" i="9"/>
  <c r="T8" i="9"/>
  <c r="T7" i="9"/>
  <c r="T6" i="9"/>
  <c r="T5" i="9"/>
  <c r="T4" i="9"/>
  <c r="T3" i="9"/>
  <c r="T51" i="8"/>
  <c r="T50" i="8"/>
  <c r="T49" i="8"/>
  <c r="T48" i="8"/>
  <c r="T47" i="8"/>
  <c r="T46" i="8"/>
  <c r="T45" i="8"/>
  <c r="T44" i="8"/>
  <c r="T43" i="8"/>
  <c r="T42" i="8"/>
  <c r="T41" i="8"/>
  <c r="T40" i="8"/>
  <c r="T39" i="8"/>
  <c r="T38" i="8"/>
  <c r="T37" i="8"/>
  <c r="N36" i="8"/>
  <c r="T35" i="8"/>
  <c r="T34" i="8"/>
  <c r="T33" i="8"/>
  <c r="T32" i="8"/>
  <c r="T31" i="8"/>
  <c r="T30" i="8"/>
  <c r="P29" i="8"/>
  <c r="T29" i="8" s="1"/>
  <c r="O28" i="8"/>
  <c r="P27" i="8"/>
  <c r="T27" i="8" s="1"/>
  <c r="T26" i="8"/>
  <c r="T25" i="8"/>
  <c r="T24" i="8"/>
  <c r="T23" i="8"/>
  <c r="T22" i="8"/>
  <c r="T21" i="8"/>
  <c r="T20" i="8"/>
  <c r="T19" i="8"/>
  <c r="T18" i="8"/>
  <c r="T17" i="8"/>
  <c r="T16" i="8"/>
  <c r="T15" i="8"/>
  <c r="T14" i="8"/>
  <c r="T13" i="8"/>
  <c r="T12" i="8"/>
  <c r="T11" i="8"/>
  <c r="S10" i="8"/>
  <c r="T10" i="8" s="1"/>
  <c r="T9" i="8"/>
  <c r="T8" i="8"/>
  <c r="T7" i="8"/>
  <c r="T6" i="8"/>
  <c r="T5" i="8"/>
  <c r="T4" i="8"/>
  <c r="T3" i="8"/>
  <c r="V14" i="13"/>
  <c r="W21" i="36"/>
  <c r="V21" i="36"/>
  <c r="W20" i="36"/>
  <c r="V20" i="36"/>
  <c r="W19" i="36"/>
  <c r="V19" i="36"/>
  <c r="S18" i="36"/>
  <c r="R18" i="36"/>
  <c r="Q18" i="36"/>
  <c r="P18" i="36"/>
  <c r="O18" i="36"/>
  <c r="N18" i="36"/>
  <c r="M18" i="36"/>
  <c r="B2" i="36"/>
  <c r="A2" i="36"/>
  <c r="V20" i="35"/>
  <c r="U20" i="35"/>
  <c r="V19" i="35"/>
  <c r="U19" i="35"/>
  <c r="V18" i="35"/>
  <c r="U18" i="35"/>
  <c r="S17" i="35"/>
  <c r="R17" i="35"/>
  <c r="Q17" i="35"/>
  <c r="P17" i="35"/>
  <c r="O17" i="35"/>
  <c r="N17" i="35"/>
  <c r="M17" i="35"/>
  <c r="B2" i="35"/>
  <c r="A2" i="35"/>
  <c r="V21" i="34"/>
  <c r="U21" i="34"/>
  <c r="V20" i="34"/>
  <c r="U20" i="34"/>
  <c r="V19" i="34"/>
  <c r="U19" i="34"/>
  <c r="S18" i="34"/>
  <c r="R18" i="34"/>
  <c r="Q18" i="34"/>
  <c r="P18" i="34"/>
  <c r="O18" i="34"/>
  <c r="N18" i="34"/>
  <c r="M18" i="34"/>
  <c r="B2" i="34"/>
  <c r="A2" i="34"/>
  <c r="V24" i="33"/>
  <c r="U24" i="33"/>
  <c r="V23" i="33"/>
  <c r="U23" i="33"/>
  <c r="V22" i="33"/>
  <c r="U22" i="33"/>
  <c r="S21" i="33"/>
  <c r="R21" i="33"/>
  <c r="Q21" i="33"/>
  <c r="P21" i="33"/>
  <c r="O21" i="33"/>
  <c r="N21" i="33"/>
  <c r="M21" i="33"/>
  <c r="B2" i="33"/>
  <c r="A2" i="33"/>
  <c r="V32" i="32"/>
  <c r="U32" i="32"/>
  <c r="V31" i="32"/>
  <c r="U31" i="32"/>
  <c r="V30" i="32"/>
  <c r="U30" i="32"/>
  <c r="S29" i="32"/>
  <c r="R29" i="32"/>
  <c r="Q29" i="32"/>
  <c r="P29" i="32"/>
  <c r="O29" i="32"/>
  <c r="N29" i="32"/>
  <c r="M29" i="32"/>
  <c r="B2" i="32"/>
  <c r="A2" i="32"/>
  <c r="V21" i="31"/>
  <c r="U21" i="31"/>
  <c r="V20" i="31"/>
  <c r="U20" i="31"/>
  <c r="V19" i="31"/>
  <c r="U19" i="31"/>
  <c r="S18" i="31"/>
  <c r="R18" i="31"/>
  <c r="Q18" i="31"/>
  <c r="P18" i="31"/>
  <c r="O18" i="31"/>
  <c r="N18" i="31"/>
  <c r="M18" i="31"/>
  <c r="B2" i="31"/>
  <c r="A2" i="31"/>
  <c r="V31" i="30"/>
  <c r="U31" i="30"/>
  <c r="V30" i="30"/>
  <c r="U30" i="30"/>
  <c r="V29" i="30"/>
  <c r="U29" i="30"/>
  <c r="S28" i="30"/>
  <c r="R28" i="30"/>
  <c r="Q28" i="30"/>
  <c r="P28" i="30"/>
  <c r="O28" i="30"/>
  <c r="N28" i="30"/>
  <c r="M28" i="30"/>
  <c r="B2" i="30"/>
  <c r="A2" i="30"/>
  <c r="V19" i="29"/>
  <c r="U19" i="29"/>
  <c r="V18" i="29"/>
  <c r="U18" i="29"/>
  <c r="V17" i="29"/>
  <c r="U17" i="29"/>
  <c r="S16" i="29"/>
  <c r="R16" i="29"/>
  <c r="Q16" i="29"/>
  <c r="P16" i="29"/>
  <c r="O16" i="29"/>
  <c r="M16" i="29"/>
  <c r="N16" i="29"/>
  <c r="B2" i="29"/>
  <c r="A2" i="29"/>
  <c r="V17" i="28"/>
  <c r="U17" i="28"/>
  <c r="V16" i="28"/>
  <c r="U16" i="28"/>
  <c r="V15" i="28"/>
  <c r="U15" i="28"/>
  <c r="S14" i="28"/>
  <c r="R14" i="28"/>
  <c r="Q14" i="28"/>
  <c r="P14" i="28"/>
  <c r="O14" i="28"/>
  <c r="N14" i="28"/>
  <c r="M14" i="28"/>
  <c r="B2" i="28"/>
  <c r="A2" i="28"/>
  <c r="V21" i="27"/>
  <c r="U21" i="27"/>
  <c r="V20" i="27"/>
  <c r="U20" i="27"/>
  <c r="V19" i="27"/>
  <c r="U19" i="27"/>
  <c r="S18" i="27"/>
  <c r="R18" i="27"/>
  <c r="Q18" i="27"/>
  <c r="P18" i="27"/>
  <c r="O18" i="27"/>
  <c r="M18" i="27"/>
  <c r="N18" i="27"/>
  <c r="B2" i="27"/>
  <c r="A2" i="27"/>
  <c r="V21" i="26"/>
  <c r="U21" i="26"/>
  <c r="V20" i="26"/>
  <c r="U20" i="26"/>
  <c r="V19" i="26"/>
  <c r="U19" i="26"/>
  <c r="S18" i="26"/>
  <c r="R18" i="26"/>
  <c r="Q18" i="26"/>
  <c r="P18" i="26"/>
  <c r="O18" i="26"/>
  <c r="N18" i="26"/>
  <c r="M18" i="26"/>
  <c r="B2" i="26"/>
  <c r="A2" i="26"/>
  <c r="V15" i="25"/>
  <c r="U15" i="25"/>
  <c r="V14" i="25"/>
  <c r="U14" i="25"/>
  <c r="V13" i="25"/>
  <c r="U13" i="25"/>
  <c r="S12" i="25"/>
  <c r="R12" i="25"/>
  <c r="Q12" i="25"/>
  <c r="P12" i="25"/>
  <c r="O12" i="25"/>
  <c r="N12" i="25"/>
  <c r="M12" i="25"/>
  <c r="B2" i="25"/>
  <c r="A2" i="25"/>
  <c r="B2" i="24"/>
  <c r="A2" i="24"/>
  <c r="V27" i="23"/>
  <c r="U27" i="23"/>
  <c r="V26" i="23"/>
  <c r="U26" i="23"/>
  <c r="V25" i="23"/>
  <c r="U25" i="23"/>
  <c r="S24" i="23"/>
  <c r="R24" i="23"/>
  <c r="Q24" i="23"/>
  <c r="P24" i="23"/>
  <c r="O24" i="23"/>
  <c r="N24" i="23"/>
  <c r="M24" i="23"/>
  <c r="B2" i="23"/>
  <c r="A2" i="23"/>
  <c r="V26" i="22"/>
  <c r="U26" i="22"/>
  <c r="V25" i="22"/>
  <c r="U25" i="22"/>
  <c r="V24" i="22"/>
  <c r="U24" i="22"/>
  <c r="S23" i="22"/>
  <c r="R23" i="22"/>
  <c r="Q23" i="22"/>
  <c r="P23" i="22"/>
  <c r="O23" i="22"/>
  <c r="N23" i="22"/>
  <c r="M23" i="22"/>
  <c r="B2" i="22"/>
  <c r="A2" i="22"/>
  <c r="V29" i="21"/>
  <c r="U29" i="21"/>
  <c r="V28" i="21"/>
  <c r="U28" i="21"/>
  <c r="V27" i="21"/>
  <c r="U27" i="21"/>
  <c r="S26" i="21"/>
  <c r="R26" i="21"/>
  <c r="Q26" i="21"/>
  <c r="P26" i="21"/>
  <c r="O26" i="21"/>
  <c r="N26" i="21"/>
  <c r="M26" i="21"/>
  <c r="B2" i="21"/>
  <c r="A2" i="21"/>
  <c r="V17" i="20"/>
  <c r="U17" i="20"/>
  <c r="V16" i="20"/>
  <c r="U16" i="20"/>
  <c r="V15" i="20"/>
  <c r="U15" i="20"/>
  <c r="S14" i="20"/>
  <c r="R14" i="20"/>
  <c r="Q14" i="20"/>
  <c r="P14" i="20"/>
  <c r="O14" i="20"/>
  <c r="N14" i="20"/>
  <c r="M14" i="20"/>
  <c r="B2" i="20"/>
  <c r="A2" i="20"/>
  <c r="V15" i="19"/>
  <c r="U15" i="19"/>
  <c r="V14" i="19"/>
  <c r="U14" i="19"/>
  <c r="V13" i="19"/>
  <c r="U13" i="19"/>
  <c r="S12" i="19"/>
  <c r="R12" i="19"/>
  <c r="Q12" i="19"/>
  <c r="P12" i="19"/>
  <c r="O12" i="19"/>
  <c r="N12" i="19"/>
  <c r="M12" i="19"/>
  <c r="B2" i="19"/>
  <c r="A2" i="19"/>
  <c r="V15" i="18"/>
  <c r="U15" i="18"/>
  <c r="V14" i="18"/>
  <c r="U14" i="18"/>
  <c r="V13" i="18"/>
  <c r="U13" i="18"/>
  <c r="S12" i="18"/>
  <c r="R12" i="18"/>
  <c r="Q12" i="18"/>
  <c r="P12" i="18"/>
  <c r="O12" i="18"/>
  <c r="N12" i="18"/>
  <c r="M12" i="18"/>
  <c r="B2" i="18"/>
  <c r="A2" i="18"/>
  <c r="V14" i="17"/>
  <c r="U14" i="17"/>
  <c r="V13" i="17"/>
  <c r="U13" i="17"/>
  <c r="V12" i="17"/>
  <c r="U12" i="17"/>
  <c r="S11" i="17"/>
  <c r="R11" i="17"/>
  <c r="Q11" i="17"/>
  <c r="P11" i="17"/>
  <c r="O11" i="17"/>
  <c r="N11" i="17"/>
  <c r="M11" i="17"/>
  <c r="B2" i="17"/>
  <c r="A2" i="17"/>
  <c r="V21" i="16"/>
  <c r="U21" i="16"/>
  <c r="V20" i="16"/>
  <c r="U20" i="16"/>
  <c r="V19" i="16"/>
  <c r="U19" i="16"/>
  <c r="S18" i="16"/>
  <c r="R18" i="16"/>
  <c r="Q18" i="16"/>
  <c r="P18" i="16"/>
  <c r="O18" i="16"/>
  <c r="N18" i="16"/>
  <c r="M18" i="16"/>
  <c r="B2" i="16"/>
  <c r="A2" i="16"/>
  <c r="V44" i="15"/>
  <c r="U44" i="15"/>
  <c r="V43" i="15"/>
  <c r="U43" i="15"/>
  <c r="V42" i="15"/>
  <c r="U42" i="15"/>
  <c r="S41" i="15"/>
  <c r="R41" i="15"/>
  <c r="Q41" i="15"/>
  <c r="P41" i="15"/>
  <c r="O41" i="15"/>
  <c r="N41" i="15"/>
  <c r="M41" i="15"/>
  <c r="B2" i="15"/>
  <c r="A2" i="15"/>
  <c r="V25" i="14"/>
  <c r="U25" i="14"/>
  <c r="V24" i="14"/>
  <c r="U24" i="14"/>
  <c r="V23" i="14"/>
  <c r="U23" i="14"/>
  <c r="S22" i="14"/>
  <c r="R22" i="14"/>
  <c r="Q22" i="14"/>
  <c r="P22" i="14"/>
  <c r="O22" i="14"/>
  <c r="N22" i="14"/>
  <c r="M22" i="14"/>
  <c r="B2" i="14"/>
  <c r="A2" i="14"/>
  <c r="U14" i="13"/>
  <c r="V13" i="13"/>
  <c r="U13" i="13"/>
  <c r="V12" i="13"/>
  <c r="U12" i="13"/>
  <c r="S11" i="13"/>
  <c r="R11" i="13"/>
  <c r="Q11" i="13"/>
  <c r="P11" i="13"/>
  <c r="O11" i="13"/>
  <c r="N11" i="13"/>
  <c r="M11" i="13"/>
  <c r="B2" i="13"/>
  <c r="A2" i="13"/>
  <c r="V17" i="12"/>
  <c r="U17" i="12"/>
  <c r="V16" i="12"/>
  <c r="U16" i="12"/>
  <c r="V15" i="12"/>
  <c r="U15" i="12"/>
  <c r="S14" i="12"/>
  <c r="R14" i="12"/>
  <c r="Q14" i="12"/>
  <c r="P14" i="12"/>
  <c r="O14" i="12"/>
  <c r="N14" i="12"/>
  <c r="M14" i="12"/>
  <c r="B2" i="12"/>
  <c r="A2" i="12"/>
  <c r="V32" i="11"/>
  <c r="U32" i="11"/>
  <c r="V31" i="11"/>
  <c r="U31" i="11"/>
  <c r="V30" i="11"/>
  <c r="U30" i="11"/>
  <c r="S28" i="11"/>
  <c r="R28" i="11"/>
  <c r="Q28" i="11"/>
  <c r="P28" i="11"/>
  <c r="O28" i="11"/>
  <c r="N28" i="11"/>
  <c r="M28" i="11"/>
  <c r="B2" i="11"/>
  <c r="A2" i="11"/>
  <c r="V19" i="10"/>
  <c r="U19" i="10"/>
  <c r="V18" i="10"/>
  <c r="U18" i="10"/>
  <c r="V17" i="10"/>
  <c r="U17" i="10"/>
  <c r="S16" i="10"/>
  <c r="R16" i="10"/>
  <c r="Q16" i="10"/>
  <c r="P16" i="10"/>
  <c r="O16" i="10"/>
  <c r="N16" i="10"/>
  <c r="M16" i="10"/>
  <c r="B2" i="10"/>
  <c r="A2" i="10"/>
  <c r="V30" i="9"/>
  <c r="U30" i="9"/>
  <c r="V29" i="9"/>
  <c r="U29" i="9"/>
  <c r="V28" i="9"/>
  <c r="U28" i="9"/>
  <c r="S27" i="9"/>
  <c r="R27" i="9"/>
  <c r="Q27" i="9"/>
  <c r="P27" i="9"/>
  <c r="O27" i="9"/>
  <c r="N27" i="9"/>
  <c r="M27" i="9"/>
  <c r="B2" i="9"/>
  <c r="A2" i="9"/>
  <c r="V55" i="8"/>
  <c r="U55" i="8"/>
  <c r="V54" i="8"/>
  <c r="U54" i="8"/>
  <c r="V53" i="8"/>
  <c r="U53" i="8"/>
  <c r="R52" i="8"/>
  <c r="Q52" i="8"/>
  <c r="M52" i="8"/>
  <c r="N52" i="8"/>
  <c r="S52" i="8"/>
  <c r="B2" i="8"/>
  <c r="A2" i="8"/>
  <c r="U509" i="7"/>
  <c r="U508" i="7"/>
  <c r="U507" i="7"/>
  <c r="Q506" i="7"/>
  <c r="P506" i="7"/>
  <c r="L506" i="7"/>
  <c r="S505" i="7"/>
  <c r="S504" i="7"/>
  <c r="S503" i="7"/>
  <c r="S502" i="7"/>
  <c r="S501" i="7"/>
  <c r="S500" i="7"/>
  <c r="S499" i="7"/>
  <c r="S498" i="7"/>
  <c r="S497" i="7"/>
  <c r="S496" i="7"/>
  <c r="S495" i="7"/>
  <c r="S494" i="7"/>
  <c r="S493" i="7"/>
  <c r="S492" i="7"/>
  <c r="S491" i="7"/>
  <c r="S490" i="7"/>
  <c r="S489" i="7"/>
  <c r="S488" i="7"/>
  <c r="S487" i="7"/>
  <c r="S486" i="7"/>
  <c r="S485" i="7"/>
  <c r="S484" i="7"/>
  <c r="S483" i="7"/>
  <c r="S482" i="7"/>
  <c r="S481" i="7"/>
  <c r="S480" i="7"/>
  <c r="S479" i="7"/>
  <c r="S478" i="7"/>
  <c r="S477" i="7"/>
  <c r="S476" i="7"/>
  <c r="S475" i="7"/>
  <c r="S474" i="7"/>
  <c r="S473" i="7"/>
  <c r="S472" i="7"/>
  <c r="S471" i="7"/>
  <c r="S470" i="7"/>
  <c r="S469" i="7"/>
  <c r="S468" i="7"/>
  <c r="S467" i="7"/>
  <c r="S466" i="7"/>
  <c r="S465" i="7"/>
  <c r="S464" i="7"/>
  <c r="S463" i="7"/>
  <c r="S462" i="7"/>
  <c r="S461" i="7"/>
  <c r="S460" i="7"/>
  <c r="S459" i="7"/>
  <c r="S458" i="7"/>
  <c r="S457" i="7"/>
  <c r="S456" i="7"/>
  <c r="S455" i="7"/>
  <c r="S454" i="7"/>
  <c r="S453" i="7"/>
  <c r="S452" i="7"/>
  <c r="S451" i="7"/>
  <c r="S450" i="7"/>
  <c r="S449" i="7"/>
  <c r="S448" i="7"/>
  <c r="S447" i="7"/>
  <c r="S446" i="7"/>
  <c r="S445" i="7"/>
  <c r="S444" i="7"/>
  <c r="S443" i="7"/>
  <c r="S442" i="7"/>
  <c r="S441" i="7"/>
  <c r="S440" i="7"/>
  <c r="S439" i="7"/>
  <c r="S438" i="7"/>
  <c r="S437" i="7"/>
  <c r="S436" i="7"/>
  <c r="S435" i="7"/>
  <c r="S434" i="7"/>
  <c r="S433" i="7"/>
  <c r="S432" i="7"/>
  <c r="S431" i="7"/>
  <c r="S430" i="7"/>
  <c r="S429" i="7"/>
  <c r="S428" i="7"/>
  <c r="S427" i="7"/>
  <c r="S426" i="7"/>
  <c r="S425" i="7"/>
  <c r="S424" i="7"/>
  <c r="S423" i="7"/>
  <c r="S422" i="7"/>
  <c r="S421" i="7"/>
  <c r="S420" i="7"/>
  <c r="S419" i="7"/>
  <c r="S418" i="7"/>
  <c r="S417" i="7"/>
  <c r="S416" i="7"/>
  <c r="S415" i="7"/>
  <c r="S414" i="7"/>
  <c r="S413" i="7"/>
  <c r="S412" i="7"/>
  <c r="S411" i="7"/>
  <c r="S410" i="7"/>
  <c r="S409" i="7"/>
  <c r="S408" i="7"/>
  <c r="S407" i="7"/>
  <c r="S406" i="7"/>
  <c r="S405" i="7"/>
  <c r="S404" i="7"/>
  <c r="S403" i="7"/>
  <c r="S402" i="7"/>
  <c r="S401" i="7"/>
  <c r="S400" i="7"/>
  <c r="S399" i="7"/>
  <c r="S398" i="7"/>
  <c r="S397" i="7"/>
  <c r="S396" i="7"/>
  <c r="S395" i="7"/>
  <c r="S394" i="7"/>
  <c r="S393" i="7"/>
  <c r="S392" i="7"/>
  <c r="S391" i="7"/>
  <c r="S390" i="7"/>
  <c r="S389" i="7"/>
  <c r="S388" i="7"/>
  <c r="S387" i="7"/>
  <c r="S386" i="7"/>
  <c r="S385" i="7"/>
  <c r="S384" i="7"/>
  <c r="S383" i="7"/>
  <c r="S382" i="7"/>
  <c r="S381" i="7"/>
  <c r="S380" i="7"/>
  <c r="S379" i="7"/>
  <c r="S378" i="7"/>
  <c r="S377" i="7"/>
  <c r="S376" i="7"/>
  <c r="S375" i="7"/>
  <c r="S374" i="7"/>
  <c r="S373" i="7"/>
  <c r="S372" i="7"/>
  <c r="S371" i="7"/>
  <c r="S370" i="7"/>
  <c r="M369" i="7"/>
  <c r="S369" i="7" s="1"/>
  <c r="S368" i="7"/>
  <c r="S367" i="7"/>
  <c r="S366" i="7"/>
  <c r="S365" i="7"/>
  <c r="S364" i="7"/>
  <c r="S363" i="7"/>
  <c r="S362" i="7"/>
  <c r="S361" i="7"/>
  <c r="S360" i="7"/>
  <c r="S359" i="7"/>
  <c r="S358" i="7"/>
  <c r="S357" i="7"/>
  <c r="S356" i="7"/>
  <c r="S355" i="7"/>
  <c r="S354" i="7"/>
  <c r="S353" i="7"/>
  <c r="S352" i="7"/>
  <c r="S351" i="7"/>
  <c r="S350" i="7"/>
  <c r="S349" i="7"/>
  <c r="S348" i="7"/>
  <c r="S347" i="7"/>
  <c r="S346" i="7"/>
  <c r="S345" i="7"/>
  <c r="S344" i="7"/>
  <c r="S343" i="7"/>
  <c r="M342" i="7"/>
  <c r="S342" i="7" s="1"/>
  <c r="S341" i="7"/>
  <c r="S340" i="7"/>
  <c r="S339" i="7"/>
  <c r="S338" i="7"/>
  <c r="S337" i="7"/>
  <c r="S336" i="7"/>
  <c r="S334" i="7"/>
  <c r="S333" i="7"/>
  <c r="S332" i="7"/>
  <c r="S331" i="7"/>
  <c r="S330" i="7"/>
  <c r="S329" i="7"/>
  <c r="S328" i="7"/>
  <c r="S327" i="7"/>
  <c r="S326" i="7"/>
  <c r="S325" i="7"/>
  <c r="S324" i="7"/>
  <c r="S323" i="7"/>
  <c r="S322" i="7"/>
  <c r="S321" i="7"/>
  <c r="S320" i="7"/>
  <c r="S319" i="7"/>
  <c r="S318" i="7"/>
  <c r="S317" i="7"/>
  <c r="S316" i="7"/>
  <c r="S315" i="7"/>
  <c r="S314" i="7"/>
  <c r="S313" i="7"/>
  <c r="S312" i="7"/>
  <c r="S311" i="7"/>
  <c r="S310" i="7"/>
  <c r="S309" i="7"/>
  <c r="S308" i="7"/>
  <c r="S307" i="7"/>
  <c r="S306" i="7"/>
  <c r="S305" i="7"/>
  <c r="S304" i="7"/>
  <c r="S303" i="7"/>
  <c r="S302" i="7"/>
  <c r="S301" i="7"/>
  <c r="S300" i="7"/>
  <c r="S299" i="7"/>
  <c r="S298" i="7"/>
  <c r="S297" i="7"/>
  <c r="S296" i="7"/>
  <c r="S295" i="7"/>
  <c r="S294" i="7"/>
  <c r="S293" i="7"/>
  <c r="S292" i="7"/>
  <c r="S291" i="7"/>
  <c r="S290" i="7"/>
  <c r="S289" i="7"/>
  <c r="S288" i="7"/>
  <c r="S287" i="7"/>
  <c r="S286" i="7"/>
  <c r="S285" i="7"/>
  <c r="S284" i="7"/>
  <c r="S283" i="7"/>
  <c r="S282" i="7"/>
  <c r="S281" i="7"/>
  <c r="S280" i="7"/>
  <c r="S279" i="7"/>
  <c r="S278" i="7"/>
  <c r="S277" i="7"/>
  <c r="S276" i="7"/>
  <c r="S275" i="7"/>
  <c r="S274" i="7"/>
  <c r="S273" i="7"/>
  <c r="S272" i="7"/>
  <c r="S271" i="7"/>
  <c r="S270" i="7"/>
  <c r="S269" i="7"/>
  <c r="S268" i="7"/>
  <c r="S267" i="7"/>
  <c r="S266" i="7"/>
  <c r="S265" i="7"/>
  <c r="S264" i="7"/>
  <c r="S263" i="7"/>
  <c r="S262" i="7"/>
  <c r="S261" i="7"/>
  <c r="S260" i="7"/>
  <c r="S259" i="7"/>
  <c r="S258" i="7"/>
  <c r="S257" i="7"/>
  <c r="S256" i="7"/>
  <c r="S255" i="7"/>
  <c r="S254" i="7"/>
  <c r="S253" i="7"/>
  <c r="S252" i="7"/>
  <c r="S251" i="7"/>
  <c r="S250" i="7"/>
  <c r="S249" i="7"/>
  <c r="S248" i="7"/>
  <c r="S247" i="7"/>
  <c r="S246" i="7"/>
  <c r="S245" i="7"/>
  <c r="S244" i="7"/>
  <c r="S243" i="7"/>
  <c r="S242" i="7"/>
  <c r="S241" i="7"/>
  <c r="S240" i="7"/>
  <c r="S239" i="7"/>
  <c r="S238" i="7"/>
  <c r="S237" i="7"/>
  <c r="S236" i="7"/>
  <c r="S235" i="7"/>
  <c r="S234" i="7"/>
  <c r="S233" i="7"/>
  <c r="S232" i="7"/>
  <c r="S231" i="7"/>
  <c r="S230" i="7"/>
  <c r="S229" i="7"/>
  <c r="S228" i="7"/>
  <c r="S227" i="7"/>
  <c r="S226" i="7"/>
  <c r="S225" i="7"/>
  <c r="S224" i="7"/>
  <c r="S223" i="7"/>
  <c r="S222" i="7"/>
  <c r="S221" i="7"/>
  <c r="S220" i="7"/>
  <c r="S219" i="7"/>
  <c r="S218" i="7"/>
  <c r="S217" i="7"/>
  <c r="S216" i="7"/>
  <c r="S215" i="7"/>
  <c r="S214" i="7"/>
  <c r="S213" i="7"/>
  <c r="S212" i="7"/>
  <c r="S211" i="7"/>
  <c r="S210" i="7"/>
  <c r="S209" i="7"/>
  <c r="S208" i="7"/>
  <c r="S207" i="7"/>
  <c r="S206" i="7"/>
  <c r="S205" i="7"/>
  <c r="S204" i="7"/>
  <c r="S203" i="7"/>
  <c r="S202" i="7"/>
  <c r="S201" i="7"/>
  <c r="S200" i="7"/>
  <c r="S199" i="7"/>
  <c r="S198" i="7"/>
  <c r="S197" i="7"/>
  <c r="S196" i="7"/>
  <c r="S195" i="7"/>
  <c r="S194" i="7"/>
  <c r="S193" i="7"/>
  <c r="S192" i="7"/>
  <c r="S191" i="7"/>
  <c r="S190" i="7"/>
  <c r="S189" i="7"/>
  <c r="S188" i="7"/>
  <c r="S187" i="7"/>
  <c r="S186" i="7"/>
  <c r="S185" i="7"/>
  <c r="S184" i="7"/>
  <c r="S183" i="7"/>
  <c r="S182" i="7"/>
  <c r="S181" i="7"/>
  <c r="S180" i="7"/>
  <c r="S179" i="7"/>
  <c r="S178" i="7"/>
  <c r="S177" i="7"/>
  <c r="S176" i="7"/>
  <c r="S175" i="7"/>
  <c r="S174" i="7"/>
  <c r="S173" i="7"/>
  <c r="S172" i="7"/>
  <c r="S171" i="7"/>
  <c r="S170" i="7"/>
  <c r="S169" i="7"/>
  <c r="S168"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5" i="7"/>
  <c r="S124" i="7"/>
  <c r="S123" i="7"/>
  <c r="S122" i="7"/>
  <c r="S121" i="7"/>
  <c r="S120" i="7"/>
  <c r="S119" i="7"/>
  <c r="S118" i="7"/>
  <c r="S117" i="7"/>
  <c r="S116" i="7"/>
  <c r="S115" i="7"/>
  <c r="S114"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M37" i="7"/>
  <c r="N37" i="7" s="1"/>
  <c r="S37" i="7" s="1"/>
  <c r="S36" i="7"/>
  <c r="S35" i="7"/>
  <c r="S34" i="7"/>
  <c r="S33" i="7"/>
  <c r="S32" i="7"/>
  <c r="S31" i="7"/>
  <c r="O30" i="7"/>
  <c r="S30" i="7" s="1"/>
  <c r="N29" i="7"/>
  <c r="O28" i="7"/>
  <c r="S27" i="7"/>
  <c r="S26" i="7"/>
  <c r="S25" i="7"/>
  <c r="S24" i="7"/>
  <c r="S23" i="7"/>
  <c r="S22" i="7"/>
  <c r="S21" i="7"/>
  <c r="S20" i="7"/>
  <c r="S19" i="7"/>
  <c r="S18" i="7"/>
  <c r="S17" i="7"/>
  <c r="S16" i="7"/>
  <c r="S15" i="7"/>
  <c r="S14" i="7"/>
  <c r="S13" i="7"/>
  <c r="S12" i="7"/>
  <c r="R11" i="7"/>
  <c r="R506" i="7" s="1"/>
  <c r="S10" i="7"/>
  <c r="S9" i="7"/>
  <c r="S8" i="7"/>
  <c r="S7" i="7"/>
  <c r="S6" i="7"/>
  <c r="S5" i="7"/>
  <c r="S4" i="7"/>
  <c r="A3" i="7"/>
  <c r="U510" i="7" l="1"/>
  <c r="O36" i="8"/>
  <c r="O52" i="8" s="1"/>
  <c r="P28" i="8"/>
  <c r="T28" i="8"/>
  <c r="M506" i="7"/>
  <c r="N506" i="7"/>
  <c r="S28" i="7"/>
  <c r="O29" i="7"/>
  <c r="O506" i="7" s="1"/>
  <c r="S11" i="7"/>
  <c r="P52" i="8"/>
  <c r="T36" i="8" l="1"/>
  <c r="S506" i="7"/>
  <c r="S29" i="7"/>
</calcChain>
</file>

<file path=xl/sharedStrings.xml><?xml version="1.0" encoding="utf-8"?>
<sst xmlns="http://schemas.openxmlformats.org/spreadsheetml/2006/main" count="14117" uniqueCount="3072">
  <si>
    <t>02.3.1.2.67</t>
  </si>
  <si>
    <t>12.2.2.12.282</t>
  </si>
  <si>
    <t>17.0.6.15.358</t>
  </si>
  <si>
    <t>18.0.1.1.359</t>
  </si>
  <si>
    <t>18.0.1.2.360</t>
  </si>
  <si>
    <t>18.0.1.4.362</t>
  </si>
  <si>
    <t>18.0.1.6.364</t>
  </si>
  <si>
    <t>18.0.1.7.365</t>
  </si>
  <si>
    <t>18.0.2.19.376</t>
  </si>
  <si>
    <t>18.0.2.20.377</t>
  </si>
  <si>
    <t>19.0.1.1.381</t>
  </si>
  <si>
    <t>19.0.1.2.382</t>
  </si>
  <si>
    <t>19.0.1.5.383</t>
  </si>
  <si>
    <t>19.0.1.6.384</t>
  </si>
  <si>
    <t>19.0.1.9.386</t>
  </si>
  <si>
    <t>19.0.2.11.387</t>
  </si>
  <si>
    <t>19.0.3.12.388</t>
  </si>
  <si>
    <t>19.0.3.13.389</t>
  </si>
  <si>
    <t>19.0.4.15.390</t>
  </si>
  <si>
    <t>19.0.6.18.391</t>
  </si>
  <si>
    <t>High</t>
  </si>
  <si>
    <t>Medium</t>
  </si>
  <si>
    <t>Low</t>
  </si>
  <si>
    <t>SDP Count</t>
  </si>
  <si>
    <t xml:space="preserve">Code </t>
  </si>
  <si>
    <t>CHAPTER</t>
  </si>
  <si>
    <t>PRIORITY STRATEGIES</t>
  </si>
  <si>
    <t>STATISTICAL DEVELOPMENT PROGRAMS (SDPs)</t>
  </si>
  <si>
    <t>PDP Indicator/SDG Indicator/Issues being Addressed</t>
  </si>
  <si>
    <t>Outputs</t>
  </si>
  <si>
    <t>Outcome</t>
  </si>
  <si>
    <t>Use/Users</t>
  </si>
  <si>
    <t>Implementing Agency</t>
  </si>
  <si>
    <t>Proposed date/year of Implementation</t>
  </si>
  <si>
    <t>Target Implementation and Budget ('000)</t>
  </si>
  <si>
    <t>Prioritization
(High, Medium, Low)</t>
  </si>
  <si>
    <t>Remarks</t>
  </si>
  <si>
    <t>Reprogrammed from PSDP 2018-2023/PSDP 2018-2023 Update?</t>
  </si>
  <si>
    <t>Type of SDPs</t>
  </si>
  <si>
    <t>Strategies</t>
  </si>
  <si>
    <t>Chapter No..PS.SDP#onChapter.SDPCount Overall
(00.0.1.1.1)</t>
  </si>
  <si>
    <t>2023</t>
  </si>
  <si>
    <t>2024</t>
  </si>
  <si>
    <t>2025</t>
  </si>
  <si>
    <t>2026</t>
  </si>
  <si>
    <t>2027</t>
  </si>
  <si>
    <t>2028</t>
  </si>
  <si>
    <t>2029</t>
  </si>
  <si>
    <t>TOTAL</t>
  </si>
  <si>
    <t>01.0.1.1.1</t>
  </si>
  <si>
    <t>1. Management and Coordination of the PSS</t>
  </si>
  <si>
    <t>1. Production and Generation of Data</t>
  </si>
  <si>
    <t>Modernization of business processes and operations through digitalization and breakthrough innovations for major surveys such as the use of CAPI, CAWI, AI, remote-sensing</t>
  </si>
  <si>
    <t xml:space="preserve">Need to modernize data collection and other processes to facilitate timely release of quality statistics </t>
  </si>
  <si>
    <t>Results of censuses and surveys released on schedule</t>
  </si>
  <si>
    <t>Improved timeliness of statistics</t>
  </si>
  <si>
    <t>Facilitates policy formulation and decision-making</t>
  </si>
  <si>
    <t>PSA and other PSS member agencies conducting surveys</t>
  </si>
  <si>
    <t>2023-2029</t>
  </si>
  <si>
    <t>CAPI:
           -POPCEN 2025,
           -CAF
           - AgStat surveys:
              Crops
              Livestock and Poultry
              Fisheries
            - HECS 
            - LFS
            - HSDV
CAWI - ULE, CPBI
AI/Remote sensing - CAF</t>
  </si>
  <si>
    <t>PSDP 2018-2023 Update</t>
  </si>
  <si>
    <t>Use of ICT in Statistical Processes</t>
  </si>
  <si>
    <t xml:space="preserve">Improvement of the generation of relevant, timely, and quality statistics to address recent developments and emerging statistical demands
</t>
  </si>
  <si>
    <t>01.0.1.2.2</t>
  </si>
  <si>
    <t>Development and adoption of production and generation of data on emerging needs (e.g. digital economy, creative economy, PENCAS, provincial product accounts, disaster stats, etc.)</t>
  </si>
  <si>
    <t>Need to respond to data gaps, and/or emerging data requirements to support policies and programs</t>
  </si>
  <si>
    <t>Improved coherence, effectiveness and efficiency of the statistical system</t>
  </si>
  <si>
    <t>Statistics to be released to aid in policy formulation and decision-making</t>
  </si>
  <si>
    <t xml:space="preserve">PSA and other  PSS member agencies conducting surveys and/or compilation of administrative data </t>
  </si>
  <si>
    <t>No</t>
  </si>
  <si>
    <t>Frameworks, Indicator Systems and Methodologies</t>
  </si>
  <si>
    <t xml:space="preserve">Improvement of the generation of relevant, timely, and quality statistics to address recent developments and emerging statistical demands
</t>
  </si>
  <si>
    <t>01.0.1.3.3</t>
  </si>
  <si>
    <t xml:space="preserve">Promotion of data interoperability to cover data sharing, data collection and integration among data producing agencies 
</t>
  </si>
  <si>
    <t>Need to tap new data sources or expand the use of administrative records to supplement data from surveys and other new data sources, for the compilation of integrated social, economic and environmental statistics</t>
  </si>
  <si>
    <t>Lack of consolidated/integrated data for key statistics that are generated by many agencies</t>
  </si>
  <si>
    <t>Enhance sharing of different source of data</t>
  </si>
  <si>
    <t>Allows for having a concrete and timely picture of the sectors so that proper policies and strategies will be formulated</t>
  </si>
  <si>
    <t>PSA, DICT</t>
  </si>
  <si>
    <t>PSDP 2018-2023</t>
  </si>
  <si>
    <t>Advocacy, Communication and User Engagement</t>
  </si>
  <si>
    <t xml:space="preserve">Strengthening institutional linkages between the national and local governments for the generation and utilization of local and national statistics
</t>
  </si>
  <si>
    <t>01.0.2.4.4</t>
  </si>
  <si>
    <t xml:space="preserve">2. Dissemination and utilization of statistics </t>
  </si>
  <si>
    <t>Need to improve timeliness of and completeness of metadata and microdata</t>
  </si>
  <si>
    <t>Timely/updated generation and release of data, availability of microdata and metadata</t>
  </si>
  <si>
    <t>Wider use of results of PSA censuses and surveys.</t>
  </si>
  <si>
    <t xml:space="preserve">Facilitate search for statistical references and availability of data in the PSS by planners and researchers </t>
  </si>
  <si>
    <t>PSA</t>
  </si>
  <si>
    <t>2023-2029
Annually</t>
  </si>
  <si>
    <t>Management and Coordination</t>
  </si>
  <si>
    <t xml:space="preserve">Enhancement of the management and harmonization of the PSS to uphold the promotion of quality statistics 
</t>
  </si>
  <si>
    <t>01.0.3.5.5</t>
  </si>
  <si>
    <t>3. Management and coordination of the Philippine Statistical System (PSS)</t>
  </si>
  <si>
    <t>Rationalizing the conduct of PSS censuses, surveys and registers</t>
  </si>
  <si>
    <t>Assessment of the usefulness of existing PSS censuses, surveys, and registers</t>
  </si>
  <si>
    <t xml:space="preserve">Rationalized allocation of resources for statistical activities </t>
  </si>
  <si>
    <t>Prioritization of resources by the DBM;
Provision of relevant statistical products to various stakeholders</t>
  </si>
  <si>
    <t>01.0.3.6.6</t>
  </si>
  <si>
    <t>Reorganization of the PSA</t>
  </si>
  <si>
    <t xml:space="preserve">Need to rationalize the organizational structure of the PSA based on recent legislative issuances (RA 11055 and RA 11315) and emerging statistical concerns and demands.   </t>
  </si>
  <si>
    <t>New PSA Organizational Structure</t>
  </si>
  <si>
    <t>Rationalized manpower distribution and budget allocation for the PSA</t>
  </si>
  <si>
    <t>Prioritization of resources by the DBM</t>
  </si>
  <si>
    <t>2023-2024</t>
  </si>
  <si>
    <t>01.0.2.7.7</t>
  </si>
  <si>
    <t>Decentralization of PSA Data Enclave</t>
  </si>
  <si>
    <t>Need to address availability of microdata at the regional and provincial levels</t>
  </si>
  <si>
    <t>PSA Data Enclave</t>
  </si>
  <si>
    <t>To increase awareness and appreciation of statistics</t>
  </si>
  <si>
    <t>Making data available for research, policies, plans and programs</t>
  </si>
  <si>
    <t xml:space="preserve">Strengthening mechanisms on data privacy/security to enhance the trust of data users 
</t>
  </si>
  <si>
    <t>01.0.2.8.8</t>
  </si>
  <si>
    <t>Enjoining wider participation to the: 
1) National Convention on Statistics; 
2) Data Fest</t>
  </si>
  <si>
    <t>Need to strengthen statistical advocacy for enhanced awareness and better appreciation of statistics, its importance and its uses</t>
  </si>
  <si>
    <t>Increased appreciation and use of statistics in government, business, civil society and media at the national and local levels</t>
  </si>
  <si>
    <t>Venue for discussion of statistical developments; 
To promote informed policy formulation, decision-making, and program implementation</t>
  </si>
  <si>
    <t>2025, 2028
2023, 2026</t>
  </si>
  <si>
    <t xml:space="preserve">Advocacy on the utilization of statistics for the formulation and implementation of policies and programs 
</t>
  </si>
  <si>
    <t>Enjoining wider participation to the National Statistics Month celebration</t>
  </si>
  <si>
    <t>01.0.3.10.a1a.10</t>
  </si>
  <si>
    <t>Development and/or enhancement of data quality assurance mechanism:
1. Strengthening of the Statistical Survey Review and Clearance System (SSRCS)
1.a Development of  the SSRCS portal</t>
  </si>
  <si>
    <t>Need for Statistical Quality Standards and promote a culture of quality in the PSS</t>
  </si>
  <si>
    <t>• System on e-SSRCS
• Enhanced SSRCS Process Flow/Guidelines</t>
  </si>
  <si>
    <t>Timely submission and monitoring of SSRCS documents</t>
  </si>
  <si>
    <t xml:space="preserve">Ensure quality of statistics used as basis for formulation of policies, plans and programs </t>
  </si>
  <si>
    <t>Enhancement of the management and harmonization of the PSS to uphold the promotion of quality statistics</t>
  </si>
  <si>
    <t>01.0.3.10.a1b.10</t>
  </si>
  <si>
    <t>Development and/or enhancement of data quality assurance mechanism:
1. Strengthening of the Statistical Survey Review and Clearance System (SSRCS)
1.b Improvement in the process and implementation guidelines</t>
  </si>
  <si>
    <t>01.0.3.10.a1c.10</t>
  </si>
  <si>
    <t>Development and/or enhancement of data quality assurance mechanism:
1. Strengthening of the Statistical Survey Review and Clearance System (SSRCS)
1.c Capacity bldg. of staff</t>
  </si>
  <si>
    <t>Capacity Development</t>
  </si>
  <si>
    <t>01.0.3.10.a1d.10</t>
  </si>
  <si>
    <t>Development and/or enhancement of data quality assurance mechanism:
1. Strengthening of the Statistical Survey Review and Clearance System (SSRCS)
1.d Advocacy forum</t>
  </si>
  <si>
    <t>01.0.3.10.a1e.10</t>
  </si>
  <si>
    <t>Development and/or enhancement of data quality assurance mechanism:
1. Strengthening of the Statistical Survey Review and Clearance System (SSRCS)
1.e Implementation, monitoring and evaluation</t>
  </si>
  <si>
    <t>01.0.3.11.a2a1.11</t>
  </si>
  <si>
    <t>a. Development and/or enhancement of data quality assurance mechanisms: 
2. Philippine Statistical Quality Assurance Framework (PSQAF)
2.a. Development of PSQAF 
2.a.1 Roadmap</t>
  </si>
  <si>
    <t>Guidelines, Roadmap, Criteria, Assessment Tools, Handbook on PSQAF</t>
  </si>
  <si>
    <t>Improved  coherence, effectiveness and efficiency of the statistical system</t>
  </si>
  <si>
    <t>2023-2025</t>
  </si>
  <si>
    <t>Standards and Classification Systems</t>
  </si>
  <si>
    <t>01.0.3.11.a2a2.11</t>
  </si>
  <si>
    <t>a. Development and/or enhancement of data quality assurance mechanisms: 
2. Philippine Statistical Quality Assurance Framework (PSQAF)
2.a. Development of PSQAF 
2.a.2 Criteria</t>
  </si>
  <si>
    <t>2023-2026</t>
  </si>
  <si>
    <t>01.0.3.11.a2a3.11</t>
  </si>
  <si>
    <t>a. Development and/or enhancement of data quality assurance mechanisms: 
2. Philippine Statistical Quality Assurance Framework (PSQAF)
2.a. Development of PSQAF 
2.a.3 Guidelines</t>
  </si>
  <si>
    <t>2025-2029</t>
  </si>
  <si>
    <t>01.0.3.101.a2a4.11</t>
  </si>
  <si>
    <t>a. Development and/or enhancement of data quality assurance mechanisms: 
2. Philippine Statistical Quality Assurance Framework (PSQAF)
2.a. Development of PSQAF 
2.a.4 Assessment Tool</t>
  </si>
  <si>
    <t>01.0.3.11.a2a5.11</t>
  </si>
  <si>
    <t>a. Development and/or enhancement of data quality assurance mechanisms: 
2. Philippine Statistical Quality Assurance Framework (PSQAF)
2.a. Development of PSQAF 
2.a.5 Handbook</t>
  </si>
  <si>
    <t>01.0.3.11.a2b.11</t>
  </si>
  <si>
    <t>a. Development and/or enhancement of data quality assurance mechanisms: 
2. Philippine Statistical Quality Assurance Framework (PSQAF)
2.b. PSQAF Advocacy Forum</t>
  </si>
  <si>
    <t>Number of PSS agencies adopting PSQAF</t>
  </si>
  <si>
    <t>2025-2030</t>
  </si>
  <si>
    <t>01.0.3.11.a2c.11</t>
  </si>
  <si>
    <t>a. Development and/or enhancement of data quality assurance mechanisms: 
2. Philippine Statistical Quality Assurance Framework (PSQAF)
2.c. implementation of PSQAF</t>
  </si>
  <si>
    <t>2025-2031</t>
  </si>
  <si>
    <t>01.0.3.12.a3a.12</t>
  </si>
  <si>
    <t>a. Development and/or enhancement of data quality assurance mechanisms: 
3. Registers and Administrative Reporting System (RARS)
3.a. Development of  Registers and Administrative Reporting System (RARS)
3.a.1. Criteria
3.a.2. Guidelines
3.a.3. Process
3.a.4. Assessment Tool</t>
  </si>
  <si>
    <t xml:space="preserve">Guidelines, Criteria, Assessment Tools on RARS </t>
  </si>
  <si>
    <t xml:space="preserve">Availability of quality administrative data  </t>
  </si>
  <si>
    <t>01.0.3.12.a3b.12</t>
  </si>
  <si>
    <t>a. Development and/or enhancement of data quality assurance mechanisms: 
3. Registers and Administrative Reporting System (RARS)
3.b. Implementation of RARS</t>
  </si>
  <si>
    <t>Number of PSS agencies adopting RARS</t>
  </si>
  <si>
    <t>2024-2029</t>
  </si>
  <si>
    <t>01.0.3.12.a3c.12</t>
  </si>
  <si>
    <t>a. Development and/or enhancement of data quality assurance mechanisms: 
3. Registers and Administrative Reporting System (RARS)
3.c. RARS Advocacy Forum</t>
  </si>
  <si>
    <t>01.0.3.13.b1.13</t>
  </si>
  <si>
    <t xml:space="preserve">b. Development or Updating of statistical classification systems:
1. Development of Statistical Classification System for Environmental Activities and Functions </t>
  </si>
  <si>
    <t>Need to develop operational definitions and statistical classification systems for activities, products and expenditures related to environmental protection</t>
  </si>
  <si>
    <t>Philippine Statistical Classification on Environmental Activities and Function</t>
  </si>
  <si>
    <t>Availability of statistics on environment related activities, e.g., environmental protection or resource management</t>
  </si>
  <si>
    <t>Compilation of environmental accounts for the formulation of policies/plans for environmental protection and natural resource management</t>
  </si>
  <si>
    <t>PSA and TWG/TC</t>
  </si>
  <si>
    <t>2024-2026</t>
  </si>
  <si>
    <t>01.0.3.14.b2.14</t>
  </si>
  <si>
    <t>b. Development or Updating of statistical classification systems:
2. Development of Creative Statistical Classification Systems</t>
  </si>
  <si>
    <t>PDP 2023-2028, Chapter 7
Need to develop operational definitions and statistical classification systems for
creative goods and services, creative industries and creative occupations</t>
  </si>
  <si>
    <t>Philippine Creative Statistical Classification Systems</t>
  </si>
  <si>
    <t>Availability of statistics on country's creative goods and services, creative industries, and creative occupation</t>
  </si>
  <si>
    <t>Measure the country's creative economy contribution to GDP/GNP; statistics on  creative goods and service exports/imports, occupations and industries, as basis for policies, plans and programs</t>
  </si>
  <si>
    <t>PSA/DTI and TWG/TC</t>
  </si>
  <si>
    <t>01.0.3.15.b3.15</t>
  </si>
  <si>
    <t>b. Development or Updating of statistical classification systems:
3. Development of statistical classification system on Green Jobs</t>
  </si>
  <si>
    <t>PDP Indicators for Chapters 2.3 and 15. 
Need to develop operational definition and statistical classification system related to Green Jobs</t>
  </si>
  <si>
    <t>Philippine Statistical Classifications on Green Jobs</t>
  </si>
  <si>
    <t>Availability of statistics on green jobs</t>
  </si>
  <si>
    <t>01.0.3.16.b4.16</t>
  </si>
  <si>
    <t xml:space="preserve">b. Development or Updating of statistical classification systems:
4. Revision of the of 2019 Updates to the 2009 Philippine Standard Industrial Classification (PSIC)
</t>
  </si>
  <si>
    <t>Need to revise the existing statistical classification systems to address the classification of new  and emerging industries, and to align with the latest version of ISIC to promote comparability</t>
  </si>
  <si>
    <t>Revised Philippine Standard Industrial Classification (PSIC)</t>
  </si>
  <si>
    <t xml:space="preserve">Increased relevance of standard industrial classification brought about by globalization and digitalization, and changes  in the information technology environment and emergence of new industries and changes in the structure of the country's economy </t>
  </si>
  <si>
    <t>Reference for the collection, processing, analysis and dissemination of industry-based data</t>
  </si>
  <si>
    <t>01.0.3.17.b5.17</t>
  </si>
  <si>
    <t>b. Development or Updating of statistical classification systems:
5. Updating of the Philippine Standard Geographic Code</t>
  </si>
  <si>
    <t>Quarterly Updated Philippine Standard Geographic Code</t>
  </si>
  <si>
    <t>Updated coding of geographic areas</t>
  </si>
  <si>
    <t>Basis for comparable statistics with geographic disaggregation</t>
  </si>
  <si>
    <t>Quarterly
2024-2029</t>
  </si>
  <si>
    <t>01.0.3.18.b6.18</t>
  </si>
  <si>
    <t>b. Development or Updating of statistical classification systems:
6. Development of operational definitions and statistical classification systems to measure gig statistics</t>
  </si>
  <si>
    <t>PDP 2023-2028 , Chapter 3, Sub-chapter 3.2, Chapter 7
Need to develop operational definition and statistical classification system related to gig workers</t>
  </si>
  <si>
    <t>List of gig industries and gig occupations</t>
  </si>
  <si>
    <t xml:space="preserve">Availability of statistics related to the size of gig workers and gig economy </t>
  </si>
  <si>
    <t>Formulation of policies and programs related to gig workers</t>
  </si>
  <si>
    <t>01.0.3.19.b7.19</t>
  </si>
  <si>
    <t>b. Development or Updating of statistical classification systems:
7. Review and approval of operational definition and statistical classification systems related to the digital economy</t>
  </si>
  <si>
    <t>PDP 2023-2028, Chapters 7,  10, 11, 12
Need to develop operational definition and statistical classification system related to digital economy</t>
  </si>
  <si>
    <t>Institutionalization of digital economy statistics</t>
  </si>
  <si>
    <t>Reference for the estimation of the size of digital economy and its contribution to the country’s economic growth</t>
  </si>
  <si>
    <t>2023-2026 (to consider inclusion  of gig, creative, e-commerce,  ICT Core)</t>
  </si>
  <si>
    <t>01.0.3.20.b7.20</t>
  </si>
  <si>
    <t>b. Development or Updating of statistical classification systems:
8. Updating of other statistical classification systems</t>
  </si>
  <si>
    <t>PDP 2023-2028, Chapters 7,  10, 11, 12
Need for classification systems to be responsive and relevant to current and emerging needs</t>
  </si>
  <si>
    <t>Enable the capture of activities, work/functions, goods and services that are needed for policy making and program formulation</t>
  </si>
  <si>
    <t>2027-2029</t>
  </si>
  <si>
    <t>01.0.3.21c.21</t>
  </si>
  <si>
    <t>c. Review and updating of the Inventory of Statistical Standards in the Philippines (ISSIP)</t>
  </si>
  <si>
    <t>Need to ensure consistency and harmony in the official concepts and definitions used for comparability and consistency in the generation of official statistics across national and international  boundaries</t>
  </si>
  <si>
    <t>• Improved Inventory of Statistical Standards in the Philippines
• Glossary of Statistical Terms</t>
  </si>
  <si>
    <t>Increased use of statistical concepts and definitions;
More agencies adopt standards definitions, concepts and classifications</t>
  </si>
  <si>
    <t>Serve as web-based knowledge center for statistical standards available for use of the general public</t>
  </si>
  <si>
    <t>2023-2024 
(first update)
2025-2029 (subsequent updates)</t>
  </si>
  <si>
    <t>01.0.3.22d1.22</t>
  </si>
  <si>
    <t>d. Improvement of the System of Designated Statistics
1. Overall review of the EO and the list of Designated Statistics</t>
  </si>
  <si>
    <t xml:space="preserve">Need to review the provisions of EO 352 including its relevance to current PSS requirements </t>
  </si>
  <si>
    <t>Updated list and attributes of designated statistics including indicators based on approved criteria</t>
  </si>
  <si>
    <t xml:space="preserve">Designated statistical activities in the PSS are more relevant to the needs of data users. </t>
  </si>
  <si>
    <t xml:space="preserve">Timely release of quality statistics for policymaking and formulation of programs/
interventions for national development </t>
  </si>
  <si>
    <t>PSA in collaboration with SDS implementing agencies</t>
  </si>
  <si>
    <t>-Child Labor Statistics
-ISLE</t>
  </si>
  <si>
    <t>01.0.3.22d2.22</t>
  </si>
  <si>
    <t>d. Improvement of the System of Designated Statistics
2. Monitoring of the System of Designated Statistics (SDS)</t>
  </si>
  <si>
    <t>Need to monitor agency compliance to the SDS</t>
  </si>
  <si>
    <t>Timely release of statistics critical for decision-making of the government and private sector</t>
  </si>
  <si>
    <t>Based on the SDS advance release calendar</t>
  </si>
  <si>
    <t>01.0.3.23e.23</t>
  </si>
  <si>
    <t>e. Formulation and implementation of M&amp;E Frameworks for PSA Board Resolutions, PSDP, SDS, etc.</t>
  </si>
  <si>
    <t>Lack of adequate monitoring and evaluation (M&amp;E) mechanisms (e.g., PSA Board Resolutions, standards, classifications)</t>
  </si>
  <si>
    <t>M&amp;E Framework for Statistical Policies and Programs</t>
  </si>
  <si>
    <t>Statistical policies and programs are tracked as to their implementation and progress towards the attainment of their purpose</t>
  </si>
  <si>
    <t>Monitoring and evaluation of  the implementation of statistical policies and programs by PSA Board, PSS Agencies</t>
  </si>
  <si>
    <t>August 2023- January 2024</t>
  </si>
  <si>
    <t>01.0.3.24f.24</t>
  </si>
  <si>
    <t>f. Creation/increase of statistical units and positions of national government agencies (NGAs) and LGUs</t>
  </si>
  <si>
    <t xml:space="preserve">Lack of statisticians  to collect, process and analyze data in both statistical and non-statistical agencies </t>
  </si>
  <si>
    <t>Number of statistical positions/units created  in both statistical and non-statistical agencies</t>
  </si>
  <si>
    <t xml:space="preserve">Improved quality of statistics generated, processed and analyzed at the NGAs and LGUs </t>
  </si>
  <si>
    <t>Presence of personnel capable of generating, processing and analyzing of data of NGAs and LGUs</t>
  </si>
  <si>
    <t>PSA, DBM, CSC, DILG, PSRTI</t>
  </si>
  <si>
    <t xml:space="preserve">Investment on necessary statistical resources and program
</t>
  </si>
  <si>
    <t>01.0.3.25g.25</t>
  </si>
  <si>
    <t>g. Development of the legal framework on data sharing</t>
  </si>
  <si>
    <t xml:space="preserve">To address possible legal  problems in accessing sensitive data, e.g. investments, VAWC, security, justice, and peace statistics </t>
  </si>
  <si>
    <t>Legal framework for data sharing</t>
  </si>
  <si>
    <t xml:space="preserve">Wider data sources for the generation/compilation of statistics </t>
  </si>
  <si>
    <t>4. Statistical capacity development</t>
  </si>
  <si>
    <t>Capacity development activities for LGUs on the adoption of standard classification systems for harmonization and comparability of national and local statistics</t>
  </si>
  <si>
    <t>Need to harmonize and ensure comparability of  national and local statistics generated based on standard classification systems and other statistical standards</t>
  </si>
  <si>
    <t>Number of LGUs provided with capacity development activities on statistical classification systems</t>
  </si>
  <si>
    <t>Strengthened coordination with LGUs on the adoption of Statistical Classification Systems</t>
  </si>
  <si>
    <t>Ensure and facilitate the adoption of statistical classification systems for the generation and data sharing of comparable statistics at the local and national level</t>
  </si>
  <si>
    <t xml:space="preserve">Creating more capacity development programs to support existing human resources in the PSS as well as data users and stakeholders for better generation, dissemination and utilization of statistics
</t>
  </si>
  <si>
    <t>Capacity development activities for LGUs on the implementation, data processing, data privacy, analysis and use of CBMS data for local statistical planning</t>
  </si>
  <si>
    <t>Need to generate and use local statistics through the CBMS</t>
  </si>
  <si>
    <t>Number of data sharing agreements between PSS agencies/LGUS/private establishments</t>
  </si>
  <si>
    <t>For local and national development plans, policies and programs</t>
  </si>
  <si>
    <t>PSA and LGUs</t>
  </si>
  <si>
    <t>01.0.4.28.27</t>
  </si>
  <si>
    <t>Conduct of training on manual/machine processing of LGU business registers to fully adopt the revised Philippine Standard Industrial Classification and Philippine Standard Geographic Code in the BPLS</t>
  </si>
  <si>
    <t>Need to provide additional budget and manpower to LGUs to code, verify and validate the line of businesses and business addresses using PSIC and PSGC</t>
  </si>
  <si>
    <t>Increased adoption rate of PSIC and PSGC in the Unified Business Permit Application Form and Business Permit Licensing System</t>
  </si>
  <si>
    <t>Ensure adoption of statistical classification systems for the generation and data sharing of comparable statistics</t>
  </si>
  <si>
    <t>PSA, LGUs, DICT</t>
  </si>
  <si>
    <t>01.0.4.29.28</t>
  </si>
  <si>
    <t>Develop statistical training programs of the PSS to address emerging statistical needs.</t>
  </si>
  <si>
    <t>Need to address emerging statistical concerns</t>
  </si>
  <si>
    <t>Number of training programs conducted to agencies within  PSS</t>
  </si>
  <si>
    <t xml:space="preserve">Skills and competencies of participants from the training </t>
  </si>
  <si>
    <t>More evidence-based planning and informed decisions in addressing emerging concerns of NGAs, LGUs</t>
  </si>
  <si>
    <t>PSRTI, UPSS, UP INSTAT</t>
  </si>
  <si>
    <t>01.0.4.30.29</t>
  </si>
  <si>
    <t>Enhancing competency of statisticians and non-statistical personnel handling statistical functions</t>
  </si>
  <si>
    <t xml:space="preserve">Lack of trained personnel on data collection, processing and data analytics in both statistical and non-statistical agencies </t>
  </si>
  <si>
    <t xml:space="preserve">Number of trained statistical personnel </t>
  </si>
  <si>
    <t>Quality statistics for the formulation of policies and programs at the national and local levels</t>
  </si>
  <si>
    <t>PSRTI</t>
  </si>
  <si>
    <t xml:space="preserve">Competency of statisticians include statistical trainings attended; 
Budget is based on the DBM allowed training fee per participant multiplied by the number of participants per training program at a minimum of 5-day duration of Statistical training </t>
  </si>
  <si>
    <t>01.0.4.31.30</t>
  </si>
  <si>
    <t>Accreditation of training for field data collectors/enumerators</t>
  </si>
  <si>
    <t>Lack of trained personnel on data collection, processing and data analytics in both statistical and non-statistical agencies</t>
  </si>
  <si>
    <t>TESDA, PSA</t>
  </si>
  <si>
    <t>Creating more capacity development programs to support existing human resources in the PSS as well as data users and stakeholders for better generation, dissemination and utilization of statistics</t>
  </si>
  <si>
    <t>01.0.4.32.31</t>
  </si>
  <si>
    <t>Accreditation of statistical training for graduate programs</t>
  </si>
  <si>
    <t>Need to work out on crediting statistical training hours for Graduate Programs for government employees</t>
  </si>
  <si>
    <t>Strengthened capacity development of the staff</t>
  </si>
  <si>
    <t>Improvement of the statistical system</t>
  </si>
  <si>
    <t>PSRTI, DAP, CHED</t>
  </si>
  <si>
    <t xml:space="preserve">Enhancement of the management and harmonization of the PSS to uphold the promotion of quality statistics 
</t>
  </si>
  <si>
    <t>01.0.5.33.32</t>
  </si>
  <si>
    <t>5. Local Statistics Development</t>
  </si>
  <si>
    <t>Need to resolve specific statistical issues at the local level</t>
  </si>
  <si>
    <t>Increased in number of statistical issues and concerns resolved at the local level</t>
  </si>
  <si>
    <t>Improved quality of statistics generated at the local level;
Accurate data for the production/compilation of statistics</t>
  </si>
  <si>
    <t>Quality statistics for evidence-based  formulation of policies at the local and national levels</t>
  </si>
  <si>
    <t>Includes:
• Subcommittee on SDG Monitoring 
• Subcommittee on Local Level Statistics 
• Sub-National Inter-Agency Committee on Civil Registration and Vital Statistics (IACCRVS) 
• Technical Working Group on Tourism Statistics
• Technical Working Group on Children and Youth</t>
  </si>
  <si>
    <t xml:space="preserve">Enhancement of data governance, coordination, and research and development at the national and subnational levels
</t>
  </si>
  <si>
    <t>01.0.6.34.33</t>
  </si>
  <si>
    <t>6. Partnerships and International Cooperation</t>
  </si>
  <si>
    <t>Strengthening and institutionalizing partnerships and linkages in the data ecosystems through data-sharing agreements, technical, and financial assistance both at the national and local levels</t>
  </si>
  <si>
    <t>Lack of legal mandate/policies to support access to data between PSS agencies and/or private sector/CSOs at the national and/or local levels</t>
  </si>
  <si>
    <t xml:space="preserve">Improvement in the production of official statistics </t>
  </si>
  <si>
    <t>PSA, PSS, NGAs, LGUs</t>
  </si>
  <si>
    <t>Examples: 
PSA-SEC (Financial Data for the compilation of the National Accounts
PSA-DICT (Establishment of the Information/Data Security and Protection Mechanism for the ISS)
PSA-DOLE (Survey on Measuring Green Jobs)
CBMS data-sharing with NGAs with social protection programs</t>
  </si>
  <si>
    <t>01.0.6.35.34</t>
  </si>
  <si>
    <t xml:space="preserve">Strengthen coordination and engagements between PSA and other government data producers (both at national and local levels) and the private sector (e.g., industry associations, telecommunication companies), where relevant.  </t>
  </si>
  <si>
    <t>Need to strengthen the coordination role of PSA to make the PSS more responsive to the emerging demands and challenges on the statistical system</t>
  </si>
  <si>
    <t>Wider engagement with different sectors</t>
  </si>
  <si>
    <t>PSA, PSS, NGAs, LGUs, Private Sector</t>
  </si>
  <si>
    <t>Partnership and International Cooperation</t>
  </si>
  <si>
    <t>01.0.6.36.35</t>
  </si>
  <si>
    <t xml:space="preserve">Capacity development through participation and engagement in the international conferences, trainings, workshops, meetings, for the development of quality statistics. </t>
  </si>
  <si>
    <t>Need to strengthened linkage in international organization</t>
  </si>
  <si>
    <t>Need to strengthen linkage in international organization</t>
  </si>
  <si>
    <t>Philippine perspective shared in the international statistics community and learn from other countries best practices</t>
  </si>
  <si>
    <t>PSA, PSS</t>
  </si>
  <si>
    <t xml:space="preserve">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
</t>
  </si>
  <si>
    <t>2.1 Health and Nutrition Statistics</t>
  </si>
  <si>
    <t xml:space="preserve">Conduct of more frequent National Demographic and Health Survey (NDHS) and midterm NDHS
     </t>
  </si>
  <si>
    <t>To provide up-to-date estimates of basic demographic and health indicators
To align with the end plan of the PDP 2028 and the development of new PDP for the new administration
To conduct midterm NDHS by 2025 to validate and monitor the indicators planned in the PDP. Selected data items will be included.</t>
  </si>
  <si>
    <t>Data on fertility, family planning, maternal and child health, childhood mortality; new data on early childhood development and child discipline</t>
  </si>
  <si>
    <t>Basis for an evidence-based planning on health of Filipino  women on reproductive ages, including its children and infants
Availability of data in time for the end plan of the PDP 2028
Selected indicators will be gathered to validate and monitor the planned PDP</t>
  </si>
  <si>
    <t>DOH, PCW, POPCOM, NEDA</t>
  </si>
  <si>
    <t>2028
2025</t>
  </si>
  <si>
    <t>Surveys</t>
  </si>
  <si>
    <t>02.1.2.1a.36</t>
  </si>
  <si>
    <t>Dissemination Forum
a. 2022 NDHS</t>
  </si>
  <si>
    <t>Communication and advocacy of the NDHS results</t>
  </si>
  <si>
    <t>Statistical tables and infographic materials on the results of the NDHS</t>
  </si>
  <si>
    <t>Basis for an evidence-based planning on health of Filipino women on  reproductive ages, including its children and infants
Selected demographic and health data monitored</t>
  </si>
  <si>
    <t>DOH, NEDA, PCW, POPCOM, UNICEF, USAID, UNFPA</t>
  </si>
  <si>
    <t>June 2023
2026
2029</t>
  </si>
  <si>
    <t>2022 NDHS Dissemination Forum done in June 2023</t>
  </si>
  <si>
    <t>02.1.2.1b.36</t>
  </si>
  <si>
    <t>b. NDHS (midterm)</t>
  </si>
  <si>
    <t>02.1.2.1c.36</t>
  </si>
  <si>
    <t>c. 2028 NDHS</t>
  </si>
  <si>
    <t>02.1.1.2.37</t>
  </si>
  <si>
    <t>Institutionalization/ensure inclusion of child discipline questions in the National Demographic and Health Survey (NDHS) for the generation of SDG indicator 16.2.1</t>
  </si>
  <si>
    <t xml:space="preserve">To provide data on SDG indicator 16.2.1 Proportion of children aged 1-14 years who experienced any physical punishment and/or psychological aggression by caregivers in the past month 
</t>
  </si>
  <si>
    <t>UNICEF, PCW, NEDA, DOH</t>
  </si>
  <si>
    <t>02.1.1.3.38</t>
  </si>
  <si>
    <t>Global Adult Tobacco Survey (GATS)</t>
  </si>
  <si>
    <t>To monitor adult tobacco use and track key tobacco control indicators (every five years)</t>
  </si>
  <si>
    <t>Tobacco use (smoking, smokeless); use of novel tobacco products such as e-cigarettes and 
heated tobacco products</t>
  </si>
  <si>
    <t>Formulate policies on  monitoring and prevention, enforcing bans on tobacco ads, and raise taxes on tobacco</t>
  </si>
  <si>
    <t>DOH, WHO, CDC, DOF</t>
  </si>
  <si>
    <t>02.1.2.3a.38</t>
  </si>
  <si>
    <t>Dissemination Forum on GATS</t>
  </si>
  <si>
    <t>Communication and advocacy of the GATS results</t>
  </si>
  <si>
    <t>Statistical tables and fact sheets on the results of the GATS</t>
  </si>
  <si>
    <t>Formulation, tracking and  implementation of  effective tobacco control  interventions</t>
  </si>
  <si>
    <t>DOH, LGUs, DepEd, WHO</t>
  </si>
  <si>
    <t>02.1.1.4.39</t>
  </si>
  <si>
    <t>Global Youth Tobacco Survey (GYTS)</t>
  </si>
  <si>
    <t xml:space="preserve">To monitor youth tobacco use and track key tobacco control indicators </t>
  </si>
  <si>
    <t>Formulate policies on  monitoring and prevention, enforcing bans on tobacco ads, and raise taxes on tobacco, specifically in youth</t>
  </si>
  <si>
    <t>DOH</t>
  </si>
  <si>
    <t>2023, 2028</t>
  </si>
  <si>
    <t>Annual Poverty Indicators Survey (APIS)</t>
  </si>
  <si>
    <t>To generate WaSH indicators monitored in the SDG on the following:
 1.4.1.p1 Percentage of families using basic drinking water services
 1.4.1.p2 Percentage of families using (a) basic sanitation services and (b) hand-washing facility with soap and water
 6.1.1.p1 Percentage of families using basic drinking water services
 6.2.1.p1 Proportion of families using (a) basic sanitation services and (b) handwashing facility with soap and water (same as SDG indicator 1.4.1.p2)</t>
  </si>
  <si>
    <t>Non-income indicators: Percentage of families with safe water supply and access to basic sanitation</t>
  </si>
  <si>
    <t>Basis for the formulation of policies and programs to improve the living conditions of the population</t>
  </si>
  <si>
    <t>UNICEF, NEDA, DOF, Office of the Ombudsman</t>
  </si>
  <si>
    <t>2024, 2026, 2028</t>
  </si>
  <si>
    <t>02.1.1.6.41</t>
  </si>
  <si>
    <t>National Nutrition Survey (NNS)</t>
  </si>
  <si>
    <t xml:space="preserve">To assess and update the food consumption, health, and nutritional status of Filipino households and selected population groups (every five years)
</t>
  </si>
  <si>
    <t>NNS components: anthropometry, biochemical, dietary, clinical and health, Socioeconomic, government program participation, food security, maternal health, infant and young child feeding, mental health and nutrition, and food environment</t>
  </si>
  <si>
    <t>DOH, NEDA, NNC, UNICEF, WHO, DBM</t>
  </si>
  <si>
    <t>FNRI-DOST</t>
  </si>
  <si>
    <t>2023, 2024</t>
  </si>
  <si>
    <t>02.1.2.6a.41</t>
  </si>
  <si>
    <t>Dissemination Forum on NNS</t>
  </si>
  <si>
    <t>Communication and advocacy of the NNS results</t>
  </si>
  <si>
    <t>Statistical tables on the results of the NNS</t>
  </si>
  <si>
    <t>Basis for an evidence-based planning on nutrition and health-related data among Filipinos</t>
  </si>
  <si>
    <t>DOH, NNC, LGUs, DepEd</t>
  </si>
  <si>
    <t>FNRI</t>
  </si>
  <si>
    <t>02.1.1.7.42</t>
  </si>
  <si>
    <t xml:space="preserve">Updating Survey of the Nutritional Status of Filipino Children and Other Population Groups </t>
  </si>
  <si>
    <t xml:space="preserve">To assess and update the food consumption, health, and nutritional status of Filipino households and selected population groups (every 2.5  years)
</t>
  </si>
  <si>
    <t>NNS components: anthropometry, dietary, clinical and health, Socioeconomic, government program participation, food security, maternal health, infant and young child feeding, mental health and nutrition, and food environment.</t>
  </si>
  <si>
    <t>DOST-FNRI</t>
  </si>
  <si>
    <t>2025, 2026</t>
  </si>
  <si>
    <t>02.1.1.8.43</t>
  </si>
  <si>
    <t>Development and implementation of the UHC Annual Household Survey</t>
  </si>
  <si>
    <t>To conduct relevant modules of household survey annually during the first 10 years of implementation of the Universal Health Care Act (RA 11223)</t>
  </si>
  <si>
    <t xml:space="preserve">Relevant health indicators on health systems, diseases &amp; disability and health service coverage </t>
  </si>
  <si>
    <t>Development of timely and evidence-based policies, strategies, and programs on health</t>
  </si>
  <si>
    <t>DOH, NEDA, POPCOM, PhilHealth, NNC, LGU, Congress</t>
  </si>
  <si>
    <t>DOH, PSA</t>
  </si>
  <si>
    <t>02.1.1.9.44</t>
  </si>
  <si>
    <t>Health Promotion and Literacy Longitudinal Study</t>
  </si>
  <si>
    <t>To establish the systems and mechanisms for the Health Promotion Framework Strategy Monitoring and Evaluation Framework through routine assessment of the behavioral outcomes of the priority areas</t>
  </si>
  <si>
    <t>Health indicators on health promotion and behavioral</t>
  </si>
  <si>
    <t>DOH, NEDA, PhilHealth, NNC, LGU, Congress</t>
  </si>
  <si>
    <t>02.1.1.10.45</t>
  </si>
  <si>
    <t>Drug Availability Survey</t>
  </si>
  <si>
    <t>To monitor the status of the essential drug availability in public health facilities</t>
  </si>
  <si>
    <t>Data on drug availability in public health facilities</t>
  </si>
  <si>
    <t>DOH, NEDA, POPCOM, PhilHealth, LGU, Congress</t>
  </si>
  <si>
    <t>2024-2027</t>
  </si>
  <si>
    <t>02.1.1.11.46</t>
  </si>
  <si>
    <t>National Tuberculosis Prevalence Survey</t>
  </si>
  <si>
    <t>Eliminate TB through monitoring of key indicators of tuberculosis control program</t>
  </si>
  <si>
    <t>DOH, NEDA, POPCOM, PhilHealth, LGU</t>
  </si>
  <si>
    <t>02.1.1.12.47</t>
  </si>
  <si>
    <t>Established methodology and implementation of regular data collection on administrative and survey data</t>
  </si>
  <si>
    <t>Monitored SDG indicators at the national tier</t>
  </si>
  <si>
    <t>UNDP, UNICEF, USAID, WHO, DOH, NEDA, FNRI, NNC</t>
  </si>
  <si>
    <t xml:space="preserve">2023-2028
</t>
  </si>
  <si>
    <t>02.1.1.13.48</t>
  </si>
  <si>
    <t>Development of methodology for Estimating Maternal Mortality Ratio (MMR) using Civil Registration Data</t>
  </si>
  <si>
    <t>No approved official methodology/estimates to monitor SDG indicator 3.1.2 Maternal Mortality Ratio (MMR)
Chapter 2.1 - Boost Health
-Average life expectancy increased (years) male/female
-Maternal mortality ratio decreased (per 100,000 live births)
-Neonatal mortality rate decreased (per 1,000 live births)
-Infant mortality rate decreased (per 1,000 live births)
-Under-5 mortality rate decreased (per 1,000 live births)
-Premature mortality rate attributed to cardiovascular disease, cancer, diabetes, and chronic respiratory diseases decreased (number of deaths per 1,000 population aged 30–70 years old)
-Death rate due to road traffic accidents decreased (per 100,000 population)
-Tuberculosis (TB) incidence decreased (per 100,000 population)
-Safe water supply coverage increased (% families)
-Access to basic sanitation increased (% families)
-Percentage of targeted communities, schools, and workplaces recognized as Healthy Settings increased (%)
-Percentage of women (aged 18–49 years old) completing Grade 12 or higher increased (%</t>
  </si>
  <si>
    <t>Approved PSA Board Resolution adopting the established methodology for estimating MMR using Civil Registration data</t>
  </si>
  <si>
    <t>Monitored SDG indicator 3.1.2 Maternal Mortality Ratio</t>
  </si>
  <si>
    <t>DOH, NEDA, POPCOM, NNC</t>
  </si>
  <si>
    <t>Cross reference Chapter 18</t>
  </si>
  <si>
    <t>Compilation and generation of selected Food Security Indicators</t>
  </si>
  <si>
    <t>To generate data on food security indicators</t>
  </si>
  <si>
    <t>Updated data of the Food Balance Sheet</t>
  </si>
  <si>
    <t>Basis for food security planning and policy formulation</t>
  </si>
  <si>
    <t>DA, NNC, DOH</t>
  </si>
  <si>
    <t>2024-2025</t>
  </si>
  <si>
    <t>Cross reference Chapter 5</t>
  </si>
  <si>
    <t>02.1.3.15.49</t>
  </si>
  <si>
    <t>Implementation of the Joint Administrative Order (JAO) on the Guidelines on Making All Health, Nutrition and Demographic-related Administrative and Survey Data available and accessible to the public</t>
  </si>
  <si>
    <t>Making all health, nutrition, and demographic-related  administrative and survey data  accessible for timely, transparent, accurate, and  useful data.</t>
  </si>
  <si>
    <t>Approved PSA Board Resolution enjoining all government agencies and instrumentalities to share all government funded data on health, nutrition and demographic-related for pubic use</t>
  </si>
  <si>
    <t>Publicly available and accessible health and nutrition data for health related planning and programs</t>
  </si>
  <si>
    <t>02.1.3.16.50</t>
  </si>
  <si>
    <t xml:space="preserve">Implementation of the Joint Administrative Order (JAO) on the Guidelines for the submission and access of health, nutrition, and demographic-related administrative and survey data through the National Health Data Repository (NHDR) </t>
  </si>
  <si>
    <t>Making all health, nutrition, and demographic-related  administrative and survey data accessible through the National Health Data Repository (NHDR)</t>
  </si>
  <si>
    <t>Approved Joint Administrative Order (JAO) and its Guidelines</t>
  </si>
  <si>
    <t>Access to Health and Nutrition data repository thru web portal that can be used for health-related planning and programs</t>
  </si>
  <si>
    <t>PhilHealth, DOH, NEDA, Health-related NGAs</t>
  </si>
  <si>
    <t>02.1.5.17.51</t>
  </si>
  <si>
    <t>Institutionalization of DOH Health Statistical Program 
- Development and implementation of RISE PH (Routine Information and Statistics for Enhancement of Public Health) as an upgrade to the existing Field Health Service Information System (FHSIS)</t>
  </si>
  <si>
    <t>Data management and quality is assured and done according to agreed standards.
Centralized management of strategically selected information systems using enterprise approach, surveys, complementary research</t>
  </si>
  <si>
    <t>Statistical system that is periodically assessed and continually improved                  Accurate and complete reporting of administrative-based health data that can generate national and subnational level data</t>
  </si>
  <si>
    <t>Improved statistical information system with clearer data sharing and open data policies guided by globally adopted data governance principles and localized data governance framework</t>
  </si>
  <si>
    <t>DOH, NEDA, POPCOM, NNC, DSWD, DILG, LGUs</t>
  </si>
  <si>
    <t>DOH and LGUs</t>
  </si>
  <si>
    <t>Institutionalization of DOH Health Statistical Program which will encompass a revamped health statistical system, new work portfolios of national non-disease based surveys and evaluations, shift to source data and other strategic shifts and transitioning provisions (phase out of FHSIS, phase in of RISE PH)
RISE PH stands for Routine Information and Statistics for Enhancement of Public Health
Pilot implementation done in 2nd quarter 2023</t>
  </si>
  <si>
    <t>Administrative Data and Registers</t>
  </si>
  <si>
    <t>02.1.6.18.52</t>
  </si>
  <si>
    <t>Capacity Development through participation and engagement in local and international conferences, trainings, workshops, and meetings for the development of quality and comprehensive  statistics including Sustainable Development Goals (SDGs) and other related concerns</t>
  </si>
  <si>
    <t>Capacity-building of personnel  for different and relatively new  data indicators, concepts and  methodologies, particularly on  internationally recommended  standards, methodologies and  best practices (e.g., concepts  on disability statistics)</t>
  </si>
  <si>
    <t>Harmonized operational concepts and definitions</t>
  </si>
  <si>
    <t>Enhanced knowledge and capacity on internationally recommended standards, methodologies and best practices and to strengthen relations with the  international community, particularly on health and  nutrition</t>
  </si>
  <si>
    <t>DOH, NEDA, PSA, POPCOM, NNC, FNRI, DSWD, DILG, LGUs</t>
  </si>
  <si>
    <t>NEDA, DOH</t>
  </si>
  <si>
    <t>2023-2028</t>
  </si>
  <si>
    <t xml:space="preserve">Participation on the following international conferences and working groups on health and nutrition:
 - Washington Group on Disability Statistics
 - Asia Pacific National Health Accounts Network
 - OECD Health Accounts Experts
 - Incheon Strategy
 - Sunja
 - ICD 10
Capacity Building Training in partnership with International Development Partners such as USAID, UNFPA, US-CDC, WHO, CDC Foundation
</t>
  </si>
  <si>
    <t xml:space="preserve">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
</t>
  </si>
  <si>
    <t>Improvement on the compilation of the Philippine National Health Accounts</t>
  </si>
  <si>
    <t>Out-of-pocket health spending as percentage to current health expenditure</t>
  </si>
  <si>
    <t xml:space="preserve">Data on health spending by financing scheme, health care function (or purpose), health provider, by financing sources, by disease, among others
</t>
  </si>
  <si>
    <t>DOH, NEDA, PhilHealth, LGUs, Congress</t>
  </si>
  <si>
    <t>02.2.1.1.53</t>
  </si>
  <si>
    <t xml:space="preserve">2.2 Education and Cultural Statistics </t>
  </si>
  <si>
    <t>Approved Board Resolution of the new FLEMMS methodology
Updated methodology in measuring literacy in the Philippines</t>
  </si>
  <si>
    <t>Updated methodology in measuring literacy in the Philippines</t>
  </si>
  <si>
    <t>Education sector / researchers / National government (Legislative, Executive and Judiciary)/ NGAs/ other stakeholders</t>
  </si>
  <si>
    <t>PSA in collaboration with IACES member agencies</t>
  </si>
  <si>
    <t>Enhancement of the existing Basic Education Information System (BEIS) and Learner Information System (LIS)</t>
  </si>
  <si>
    <t>Delayed/incomplete submission of data</t>
  </si>
  <si>
    <t>Enhanced Basic Education Information System with additional new features
Updated datasets collected in the BEIS</t>
  </si>
  <si>
    <t>Timely dissemination of accurate, aggregated and relevant statistics</t>
  </si>
  <si>
    <t>DepEd Personnel</t>
  </si>
  <si>
    <t>DepEd</t>
  </si>
  <si>
    <t>-Staff involve in the enhancement is internal/within DepEd.
-Done. Consultation with bureaus/service/program owners on additional data information requirements for collection in the BEIS.
-On-going. Crafting of the BEIS Data Gathering Forms for SY 2023-2024</t>
  </si>
  <si>
    <t>02.2.1.3.55</t>
  </si>
  <si>
    <t>Enhancement of statistical framework for education</t>
  </si>
  <si>
    <t>Need to revisit the statistical framework for education</t>
  </si>
  <si>
    <t>Updated statistical framework for education</t>
  </si>
  <si>
    <t>Updated methodology to capture education statistics</t>
  </si>
  <si>
    <t>Education sector/ stakeholders</t>
  </si>
  <si>
    <t xml:space="preserve">PSA, DepEd, CHED, 
and TESDA
</t>
  </si>
  <si>
    <t>02.2.1.4.56</t>
  </si>
  <si>
    <t>Development of official concepts and definitions for statistical purposes for culture sector</t>
  </si>
  <si>
    <t>Lack of official concepts and definitions for statistical purposes for culture sectors</t>
  </si>
  <si>
    <t>Developed official concepts and definitions for statistical purposes for culture sectors</t>
  </si>
  <si>
    <t>Developed official concepts and definitions for statistical purposes for culture sector. Common understanding of education and cultural concepts used for statistical purposes</t>
  </si>
  <si>
    <t>PSA and NCCA</t>
  </si>
  <si>
    <t>02.2.1.5.57</t>
  </si>
  <si>
    <t>Development of cultural indicators measuring the outcomes of programs promoting Philippine culture</t>
  </si>
  <si>
    <t>Need for more cultural outcome indicators</t>
  </si>
  <si>
    <t>Cultural indicators that measures outcomes of programs promoting Philippine culture</t>
  </si>
  <si>
    <t>Measured contribution of culture in overall national development</t>
  </si>
  <si>
    <t>NCCA and NEDA</t>
  </si>
  <si>
    <t>02.2.1.6.58</t>
  </si>
  <si>
    <t>Continuous improvement and updating of the Philippine Cultural Statistics Portal</t>
  </si>
  <si>
    <t>Improved and updated Philippine Cultural Statistics Portal</t>
  </si>
  <si>
    <t>Ensured dissemination of timely and relevant cultural statistics</t>
  </si>
  <si>
    <t>NCCA</t>
  </si>
  <si>
    <t>02.2.1.7.59</t>
  </si>
  <si>
    <t>Development of statistical frameworks for early childhood and care development (ECCD)</t>
  </si>
  <si>
    <t>Need to develop statistical frameworks for early childhood care and development (ECCD)</t>
  </si>
  <si>
    <t>Developed statistical framework for early childhood care and development (ECCD)</t>
  </si>
  <si>
    <t>Established methodology to capture on early childhood care and development (ECCD) indicators</t>
  </si>
  <si>
    <t>02.2.1.8.60</t>
  </si>
  <si>
    <t xml:space="preserve">Functional Literacy, Education and Mass Media Survey (FLEMMS) </t>
  </si>
  <si>
    <t>SDG 4: Ensure inclusive and equitable quality education and promote lifelong learning opportunities for all);
Goal 17: Strengthen the means of implementation and revitalize the global partnership for sustainable development</t>
  </si>
  <si>
    <t>Complete and updated indicators on literacy.</t>
  </si>
  <si>
    <t xml:space="preserve">Provision of a quantitative framework and a reliable baseline to inform the formulation and monitoring of a wide range of policies and programs related to education and literacy and as an advocacy tool for national policies and development plans. </t>
  </si>
  <si>
    <t>Education sector / researchers / National Government (Legislative, Executive and Judiciary)/ NGAs/ other stakeholders</t>
  </si>
  <si>
    <t>2024, 2027</t>
  </si>
  <si>
    <t>02.2.2.9.61</t>
  </si>
  <si>
    <t>Unavailability of timely and accessible data.</t>
  </si>
  <si>
    <t>Timely and accurate statistical mapping of higher education data with the use of ArcGIS software</t>
  </si>
  <si>
    <t>CHED</t>
  </si>
  <si>
    <t>02.2.3.10.62</t>
  </si>
  <si>
    <t>Integration of information systems across all levels of education through the adoption of common reference number to facilitate tracking transition and mobility of learners across different levels of education</t>
  </si>
  <si>
    <t>No harmonized information systems among the education agencies (ECCD Council, DepEd, TESDA and CHED)</t>
  </si>
  <si>
    <t>Established system integrating learners information in the trifocal education system.</t>
  </si>
  <si>
    <t>Capacity to track transition and mobility of learners across different levels of education</t>
  </si>
  <si>
    <t>Trifocal education and stakeholders</t>
  </si>
  <si>
    <t>ECCD Council, DepEd, CHED, TESDA, PSA and DICT</t>
  </si>
  <si>
    <t>2029
(2023-2029)</t>
  </si>
  <si>
    <t>On-going. Program preparation will require a significant time commitment. IACES will hold a series of meetings, and a TWG meeting may be held as needed.</t>
  </si>
  <si>
    <t>02.2.4.11.63</t>
  </si>
  <si>
    <t>Conduct of the capacity building on Key Performance Indicators</t>
  </si>
  <si>
    <t>Different interpretation on KPIs and data disaggregation of Central and Regional Offices</t>
  </si>
  <si>
    <t>Uniform understanding of the concepts and procedures to be taken in data disaggregation and well capacitated on KPIs
Capacitated Central and Regional personnel on Key Performance Indicators (Concepts and Methodology)</t>
  </si>
  <si>
    <t>Common understanding on the KPIs and data disaggregation
Well-informed personnel on the appropriate use and methodology of computing Key Performance Indicators</t>
  </si>
  <si>
    <t xml:space="preserve">Central and Regional Office personnels
</t>
  </si>
  <si>
    <t xml:space="preserve"> DepEd, CHED</t>
  </si>
  <si>
    <t xml:space="preserve"> </t>
  </si>
  <si>
    <t>02.2.5.12.64</t>
  </si>
  <si>
    <t>Development of methodology on how to measure school-to-work transition</t>
  </si>
  <si>
    <t xml:space="preserve">Absence of a methodology on measuring school-to-work transition </t>
  </si>
  <si>
    <t xml:space="preserve">Approved Board Reso - Methodology on school-to-work transition of high school and college graduates. </t>
  </si>
  <si>
    <t>Improved tracking of learner's progress and employability</t>
  </si>
  <si>
    <t>Education stakeholders, industry sector</t>
  </si>
  <si>
    <t>DepEd, CHED, TESDA,  IACLPS</t>
  </si>
  <si>
    <t>2024-2028</t>
  </si>
  <si>
    <t>A joint program with IACLPS</t>
  </si>
  <si>
    <t>02.2.5.13.65</t>
  </si>
  <si>
    <t>Formulation of methodology on measuring learning poverty rate</t>
  </si>
  <si>
    <t xml:space="preserve">Absence of a methodology on measuring learning poverty rate (this indicator is included in the PDP as headline indicator under Chapter 2.2) </t>
  </si>
  <si>
    <t>Methodology to regularly generate data for this indicator</t>
  </si>
  <si>
    <t xml:space="preserve">Baseline and annual data generated </t>
  </si>
  <si>
    <t>Education stakeholders</t>
  </si>
  <si>
    <t>PSA, NEDA, DepEd</t>
  </si>
  <si>
    <t>2.3 Population, Housing and Migration Statistics</t>
  </si>
  <si>
    <t>Generation of projected population at the national, regional, provincial, and city/municipal level with 2020 population as base</t>
  </si>
  <si>
    <t>Sectoral Plan</t>
  </si>
  <si>
    <t xml:space="preserve">2020 census-based population projections at sub-national levels </t>
  </si>
  <si>
    <t>Updated basis for program planning</t>
  </si>
  <si>
    <t>Uses: program planning and policy-making 
Users: National government agencies (NGAs), legislative bodies, local government units (LGUs), academe, non-governmental organizations, private sector</t>
  </si>
  <si>
    <t xml:space="preserve">• Population count at the barangay level
• Demographic and socio-economic characteristics of the population
• Households by housing characteristics
• Various social development indicators on education and employment
</t>
  </si>
  <si>
    <t>Mid-decade inventory of the total population with demographic, socio-economic and housing characteristics</t>
  </si>
  <si>
    <t>Uses: Program planning, allocation of resources and revenues, and creation/conversion of political and administrative units
Users: NGAs, legislative bodies, LGUs, academe, non-governmental organizations, private sector</t>
  </si>
  <si>
    <t>Censuses</t>
  </si>
  <si>
    <t>02.3.1.2a.67</t>
  </si>
  <si>
    <t>-</t>
  </si>
  <si>
    <t>02.3.1.2b.67</t>
  </si>
  <si>
    <t>b. Conduct of Pretests</t>
  </si>
  <si>
    <t>02.3.1.2c.67</t>
  </si>
  <si>
    <t xml:space="preserve">c. Development of data collection system using Computer-Assisted Personal Interviewing (CAPI) for POPCEN 2025 </t>
  </si>
  <si>
    <t>02.3.1.2d.67</t>
  </si>
  <si>
    <t>d.  Conduct of Pilot Census</t>
  </si>
  <si>
    <t>02.3.1.2e.67</t>
  </si>
  <si>
    <t>e. Dissemination of POPCEN 2025 results</t>
  </si>
  <si>
    <t>2025-2027</t>
  </si>
  <si>
    <t xml:space="preserve">Strengthening data dissemination and advocacy of statistics through conduct of press conferences, use of various social media platforms and communications technology resources, and laymanizing statistical terms to be understood by ordinary people
</t>
  </si>
  <si>
    <t>02.3.1.3.68</t>
  </si>
  <si>
    <t>Review and update the methodology for estimating the Stock of Overseas Filipinos (OFs)</t>
  </si>
  <si>
    <t>Lack of quality data on stock estimates of OFs in the DFA's Semestral Report to Congress</t>
  </si>
  <si>
    <t>Operational Guidelines on Counting Overseas Filipinos</t>
  </si>
  <si>
    <t>Improved quality data on stock estimates of OFs for planning and policy</t>
  </si>
  <si>
    <t>DFA, CFO, Philippine Congress, NGAs</t>
  </si>
  <si>
    <t>DFA</t>
  </si>
  <si>
    <t>2023, 2024, 2025, 2026</t>
  </si>
  <si>
    <t>02.3.1.4.69</t>
  </si>
  <si>
    <t>Conduct of the National Migration Survey  and its institutionalization 
 - 2025 NMS
  - Designation of the NMS to be conducted every mid-decade year (e.g., 2025, 2035, 2045, and so on) to supplement migration data captured from the Census of Population and Housing, with additional specific indicators</t>
  </si>
  <si>
    <t>Data gap on period migration/ residence 5 years ago by characteristics and geographic disaggregation
to supplement migration data captured from the CPH</t>
  </si>
  <si>
    <t>Data on period migration such as estimates on international and internal migration flows and major migration 
streams, levels, patterns, and processes of international and internal migration, including its factors that affect the levels, patterns and processes</t>
  </si>
  <si>
    <t>Regularity/availability of migration data on the residence 5 years ago and selected demographic characteristics by geographic disaggregation
Sector-specific policies and programs at the national and sub-national levels</t>
  </si>
  <si>
    <t>PSA, NEDA, UPPI, DMW</t>
  </si>
  <si>
    <t>02.3.2.4a.69</t>
  </si>
  <si>
    <t>Data Dissemination Forum on National Migration Survey</t>
  </si>
  <si>
    <t>Communication and advocacy of the NMS results</t>
  </si>
  <si>
    <t>Statistical tables and infographics on the results of the NMS</t>
  </si>
  <si>
    <t xml:space="preserve">Basis for the formulation of policies and programs on migration </t>
  </si>
  <si>
    <t>DFA, DMW, BI, DOLE, DOF, PSA, UPPI</t>
  </si>
  <si>
    <t xml:space="preserve">Strengthening data dissemination and advocacy of statistics through conduct of press conferences, use of various social media platforms and communications technology resources, and laymanizing statistical terms to be understood by ordinary people
</t>
  </si>
  <si>
    <t>02.3.3.5.70</t>
  </si>
  <si>
    <t>Lack of harmonized administrative data/statistics on international migration</t>
  </si>
  <si>
    <t>Approved PSA Board Resolution adopting the harmonized MIS in estimating international migration</t>
  </si>
  <si>
    <t>Monitored international migration based on harmonized administrative data/statistics that can be used for policy and program formulation on immigration</t>
  </si>
  <si>
    <t>PSA, DFA, CFO, DMW, BI, DOLE, OWWA, PhilHealth, Pag-Ibig</t>
  </si>
  <si>
    <t xml:space="preserve">Enhancement of the management and harmonization of the PSS to uphold the promotion of quality statistics 
</t>
  </si>
  <si>
    <t>02.3.3.6.71</t>
  </si>
  <si>
    <t xml:space="preserve">Implementation of a harmonized and shared migration data through the Shared Government Information System for Migration (SGISM) </t>
  </si>
  <si>
    <t xml:space="preserve">Lack of data sharing and harmonized migration data among and between concerned agencies on migration </t>
  </si>
  <si>
    <t>Approval and adoption of the following:
(a) Amended Operational Framework for Counting Overseas Filipinos and International Migrants,
(b) Handbook/manual on the operationalization of official concepts and definition on migration statistics, for statistical purposes,
(c) Inclusion of the PhilSys Card Number (PCN) in the existing administrative-based data collection forms of agencies that collect data on migration</t>
  </si>
  <si>
    <t>Implementation of a harmonized/shared migration data for relevant policy and decision making</t>
  </si>
  <si>
    <t>DFA, CFO, DOLE, DMW, OWWA, DOT, DOJ, BI, NBI, PSA, NEDA, PSS</t>
  </si>
  <si>
    <t>02.3.4.7.72</t>
  </si>
  <si>
    <t>Conduct of study on the updated methodology for population projections</t>
  </si>
  <si>
    <t>Updated methodology for population projections</t>
  </si>
  <si>
    <t>More accurate population projections</t>
  </si>
  <si>
    <t>Use: Population projections
Users: PSA, UPPI, POPCOM, and other concerned agencies</t>
  </si>
  <si>
    <t>TWG on Population Statistics, Interagency Working Group on Population Projections</t>
  </si>
  <si>
    <t xml:space="preserve">Enhancement of data governance, coordination, and research and development at the national and subnational levels
</t>
  </si>
  <si>
    <t>02.3.4.8.73</t>
  </si>
  <si>
    <t>PDP indicator</t>
  </si>
  <si>
    <t xml:space="preserve">Housing needs estimates
</t>
  </si>
  <si>
    <t>Availability of estimates for program planning</t>
  </si>
  <si>
    <t>Use: Basis for financing housing units to narrow housing deficit
Users: DHSUD, Key Shelter Agencies (KSAs), LGUs, and other concerned agencies</t>
  </si>
  <si>
    <t>02.3.4.9.74</t>
  </si>
  <si>
    <t>Capacity development activities on the developed guidelines and new forms on the harmonized migration data system
• for trainers 
• for officials and staff in concerned agencies</t>
  </si>
  <si>
    <t>Need to harmonize Philippine migration data</t>
  </si>
  <si>
    <t>Participation in the training of trainers and conduct of re-echo upon return to the organization</t>
  </si>
  <si>
    <t>Trained officials and staff in concerned agencies</t>
  </si>
  <si>
    <t>DFA, DMW, OWWA, DOLE, BI, NEDA</t>
  </si>
  <si>
    <t>2023, 2024, 2025, 2026, 2027, 2028, 2029</t>
  </si>
  <si>
    <t>02.3.6.10.75</t>
  </si>
  <si>
    <t>Review and update of official concepts and definition of internal and international migration based on updated UN recommendations</t>
  </si>
  <si>
    <t>Accuracy of the administrative and data gathering reporting systems</t>
  </si>
  <si>
    <t>International comparability of reporting of administrative- or survey- based migration data in the country</t>
  </si>
  <si>
    <t>Improved reporting system for accurate estimates of migration statistics</t>
  </si>
  <si>
    <t>International development partners, NGAs</t>
  </si>
  <si>
    <t>02.3.6.11.76</t>
  </si>
  <si>
    <t>Capacity Development through participation and engagement in local and international conferences, trainings, workshops, and meetings for the development of quality and comprehensive population, housing statistics and migration statistics including Sustainable Development Goals (SDGs) and other related concerns</t>
  </si>
  <si>
    <t>Lack of harmonized migration statistics that is of quality and comprehensive</t>
  </si>
  <si>
    <t>Conferences, training, workshops attended</t>
  </si>
  <si>
    <t>Strengthened partnerships and cooperation</t>
  </si>
  <si>
    <t>DFA, DMW, PSA, DOLE, OWWA, BI, DOF</t>
  </si>
  <si>
    <t>03.1.1.1.77</t>
  </si>
  <si>
    <t>3.1 Income, Poverty and Hunger Statistics</t>
  </si>
  <si>
    <t>Family Income and Expenditure Survey (FIES)</t>
  </si>
  <si>
    <t xml:space="preserve">Clamor for frequently available data on income and expenditure that can be used as input for policy and program formulation
</t>
  </si>
  <si>
    <t>Data on income and expenditure at the national, regional, provincial and HUC level</t>
  </si>
  <si>
    <t>NEDA, policy-makers, planners, stakeholders</t>
  </si>
  <si>
    <t>2023, 2025, 2027, 2029</t>
  </si>
  <si>
    <t>03.1.1.2.78</t>
  </si>
  <si>
    <t xml:space="preserve">Refine/Review of the Official Poverty Estimation Methodology </t>
  </si>
  <si>
    <t>Ensure continuous policy relevant and enhance the statistical quality of the indicator set</t>
  </si>
  <si>
    <t>Generation of more accurate official poverty estimates that can be used for evidence-based decision making, planning and program design</t>
  </si>
  <si>
    <t xml:space="preserve">Data will be used in accurately tracking the progress and implementation of programs in reducing poverty in the Philippines. </t>
  </si>
  <si>
    <t>PSA, Technical Committee on Poverty Statistics</t>
  </si>
  <si>
    <t>03.1.1.3.79</t>
  </si>
  <si>
    <t>Estimation of Official Poverty Statistics every two years</t>
  </si>
  <si>
    <t>Ensure timely generation of relevant poverty statistics for policy and program formulation</t>
  </si>
  <si>
    <t>Official Poverty Statistics at the national, regional, provincial and HUC level every two years</t>
  </si>
  <si>
    <t>More timely release of official poverty statistics  that will be useful for evidence-based planning.</t>
  </si>
  <si>
    <t>Policy makers, program implementers and researchers will be able to use the data for various researches and programs.</t>
  </si>
  <si>
    <t>03.1.2.3a.79</t>
  </si>
  <si>
    <t xml:space="preserve">Regional Dissemination on Official Poverty Statistics
</t>
  </si>
  <si>
    <t>Demand for more timely, accessible, coherent, comparable, comprehensive and relevant statistics 
Demand for more timely, accessible, coherent, comparable, comprehensive and relevant statistics for LGU</t>
  </si>
  <si>
    <t xml:space="preserve">Regional dissemination of poverty statistics
Dissemination Fora </t>
  </si>
  <si>
    <t xml:space="preserve">Effective dissemination of poverty statistics at lower disaggregated levels </t>
  </si>
  <si>
    <t>2023, 2025, 2027, 2030</t>
  </si>
  <si>
    <t>Improvement of the generation of relevant, timely, and quality statistics to address recent developments and emerging statistical demands</t>
  </si>
  <si>
    <t>03.1.1.4.80</t>
  </si>
  <si>
    <t>Estimation of the Full Year  Official Poverty Statistics among Basic Sectors with the addition of estimates for indigenous people and to be release every two year</t>
  </si>
  <si>
    <t>Ensure timely generation of relevant poverty statistics for policy and program formulation for specific sectoral population</t>
  </si>
  <si>
    <t>Official Poverty Statistics among Basic Sectors (with the addition of indigenous people) at the national and regional levels available every two years</t>
  </si>
  <si>
    <t xml:space="preserve">More timely release of poverty statistics among the basic sectors that will  serve as  useful inputs in the crafting of evidence-based plans and programs </t>
  </si>
  <si>
    <t>Biennial Conduct of the APIS</t>
  </si>
  <si>
    <t>Availability of APIS data that will be useful in monitoring non-monetary indicators</t>
  </si>
  <si>
    <t>03.1.1.6.81</t>
  </si>
  <si>
    <t xml:space="preserve">Development of methodology for the Generation of Multidimensional Poverty Index (MPI)
-Official MPI methodology and estimates
-Child MPI Estimates for selected municipalities   </t>
  </si>
  <si>
    <t>Generation of statistics for tier 3  SDG  indicator on MPI including alternative indicators, which are relevant to the outcome and means of implementation targets of the global goals and/or mainstreamed in the  PDP 2023-2028</t>
  </si>
  <si>
    <t xml:space="preserve">Official MPI methodology and estimates
Child MPI Estimates for selected municipalities   </t>
  </si>
  <si>
    <t>Identification and monitoring of the multi-dimensional poor Filipinos which will also address data gaps in the SDG 1
Availability of evidence-based programs and plans  that will address  poverty</t>
  </si>
  <si>
    <t>03.1.1.7.82</t>
  </si>
  <si>
    <t xml:space="preserve">Generation  of the City and Municipality Poverty Estimates using Small Area Estimation </t>
  </si>
  <si>
    <t xml:space="preserve">Municipal and City Level Poverty Estimates </t>
  </si>
  <si>
    <t>More timely release  of poverty statistics that will be useful at lower disaggregated levels</t>
  </si>
  <si>
    <t>The small area estimates of poverty are used for targeting beneficiaries of the poverty alleviation programs of the government .</t>
  </si>
  <si>
    <t>03.1.2.7a.82</t>
  </si>
  <si>
    <t>Dissemination Forum on the City and Municipal Poverty Estimates using Small Area Estimation</t>
  </si>
  <si>
    <t>03.1.3.8.83</t>
  </si>
  <si>
    <t xml:space="preserve">Development  of Indicators for the monitoring of poverty related programs under the Magna Carta of the Poor </t>
  </si>
  <si>
    <t>Strengthen coordination in monitoring of poverty-related indicators</t>
  </si>
  <si>
    <t>List of proposed indicators for the monitoring of poverty related programs under the Magna Carta of the Poor</t>
  </si>
  <si>
    <t>Monitoring of poverty related programs under the Magna Carta of the Poor</t>
  </si>
  <si>
    <t>The National Anti-Poverty Commission (NAPC) will utilize the proposed indicators as tools to measure the progress and efficacy of anti-poverty programs provided by the national and local government</t>
  </si>
  <si>
    <t>03.1.5.9.84</t>
  </si>
  <si>
    <t>Generation of MPI estimates for selected municipalities based on the data collected through the Community Based Monitoring System (CBMS)</t>
  </si>
  <si>
    <t>Generation of statistics for tier 3  SDG  indicator on MPI including alternative indicators, which are relevant to the outcome and means of implementation targets of the global goals and/or mainstreamed in the  PDP 2023-2029</t>
  </si>
  <si>
    <t>-Identification and monitoring of the multi-dimensional poor Filipinos at lower disaggregated levels which will also address data gaps in the SDG 1
-Availability of evidence-based programs and plans at lower disaggregated levels that will address poverty</t>
  </si>
  <si>
    <t xml:space="preserve">To monitor SDG 1 indicator on MPI and to use as inputs to target the multidimensionally poor Filipinos for selected municipalities </t>
  </si>
  <si>
    <t>2023 onwards</t>
  </si>
  <si>
    <t>03.2.1.1.85</t>
  </si>
  <si>
    <t>3.2 Social Protection Statistics</t>
  </si>
  <si>
    <t>Development of the Social Protection Index (SPI)</t>
  </si>
  <si>
    <t>Lack of social protection outcome-level indicators that would show the level/status of social protection in the country such as social protection index, vulnerability incidence, among others</t>
  </si>
  <si>
    <t>Proposed Philippine Social Protection Index approved by the PSA Board for adoption by the PSS</t>
  </si>
  <si>
    <t>Philippine social protection index developed
(which aims to measure social protection program efficiency in terms of design, coverage, impact, among others)</t>
  </si>
  <si>
    <t>Supplement the analysis of effectiveness of SP programs currently implemented by the government, to allow policy makers to further enhance delivery of SP services.</t>
  </si>
  <si>
    <t>NEDA, PSA  and other relevant agencies</t>
  </si>
  <si>
    <t>03.2.1.2.86</t>
  </si>
  <si>
    <t xml:space="preserve">Data assessment and implementation of recommendations of SP statistics/indicators based  on the available level of disaggregation vis-à-vis required level of disaggregation of the vulnerable groups. </t>
  </si>
  <si>
    <t xml:space="preserve">PSA in collaboration with the IACSPS </t>
  </si>
  <si>
    <t>Part of the Development of the Social Protection Index</t>
  </si>
  <si>
    <t>03.2.4.3.87</t>
  </si>
  <si>
    <t xml:space="preserve">Conduct of special studies towards regular generation/compilation of SDG Tier 2 indicators on social  protection
</t>
  </si>
  <si>
    <t>Pace of progress on the country's performance vis-à-vis in achieving the SDGs</t>
  </si>
  <si>
    <t>Social Protection SDG indicators regularly monitored</t>
  </si>
  <si>
    <t>Implementation of nationally appropriate social protection systems and measures for all, including floors, and to achieve substantial coverage of the poor and the vulnerable</t>
  </si>
  <si>
    <t>PSA and concerned agencies/groups</t>
  </si>
  <si>
    <t>03.2.4.4.88</t>
  </si>
  <si>
    <t>Conduct of research towards the generation of SDG Tier 3 indicators on social protection</t>
  </si>
  <si>
    <t xml:space="preserve">Need to address data gaps towards regular generation and monitoring of SDG indicators classified as Tiers 2 and 3 </t>
  </si>
  <si>
    <t xml:space="preserve">SDG 1.3.1 Proportion of population covered by social protection floors/systems, by sex, distinguishing children, unemployed persons, older persons, persons with disability, pregnant women, newborns, work-injury victims and the poor and the vulnerable </t>
  </si>
  <si>
    <t>03.2.1.5.89</t>
  </si>
  <si>
    <t>Review and update the methodologies on vulnerability index computation</t>
  </si>
  <si>
    <t>Proposed methodology approved by the PSA Board for adoption by the PSS</t>
  </si>
  <si>
    <t>03.2.4.6.90</t>
  </si>
  <si>
    <t>Proposed  country-specific concepts and definitions approved by the PSA Board for adoption by the PSS</t>
  </si>
  <si>
    <t>Approved and adopted official concepts and definitions of informal sector, vulnerable sector and social protection floor</t>
  </si>
  <si>
    <t>For policy makers and concerned government agencies to further enhance provision of better social protection services</t>
  </si>
  <si>
    <t>03.2.3.7.91</t>
  </si>
  <si>
    <t xml:space="preserve">Revised SP Budget Tagging System </t>
  </si>
  <si>
    <t>NEDA, DBM</t>
  </si>
  <si>
    <t>SDP cross-referenced in Chapter 11.3 – Monetary, Financial, and Government Finance Statistics</t>
  </si>
  <si>
    <t>04.0.1.1.92</t>
  </si>
  <si>
    <t>4. Labor and Employment Statistics</t>
  </si>
  <si>
    <t>Adoption of  New Methodology in the Computation of Labor Productivity Statistics using Hours Worked</t>
  </si>
  <si>
    <t>Approved PSA Board Resolution Adopting the Official Methodology in Generating Labor Productivity Statistics Using Annual Hours Worked</t>
  </si>
  <si>
    <t>Effective and responsive methodology in generating official estimates of labor productivity using annual hours  worked used in enhancing private and public sector labor productivity estimation.</t>
  </si>
  <si>
    <t xml:space="preserve">Uses: 
1) Serves as a key measure of national and industry competitiveness, reference in the minimum wage determination and basis for formulating labor market policies
Users: Department of Labor and Employment, National Wages and Productivity Commission, Legislators and other stakeholders
</t>
  </si>
  <si>
    <t>04.0.1.2.93</t>
  </si>
  <si>
    <t>Approved PSA Board Resolution - Methodology on Measuring Informal Employment</t>
  </si>
  <si>
    <t>Better monitoring/counting of workers in  informal employment and provide responsive interventions</t>
  </si>
  <si>
    <t>TWG on Informal Employment; Interagency Committee on Labor and Productivity Statistics (IACLPS)</t>
  </si>
  <si>
    <t>04.0.1.3.94</t>
  </si>
  <si>
    <t>Statistical Tables on Informal Employment</t>
  </si>
  <si>
    <t xml:space="preserve"> New</t>
  </si>
  <si>
    <t>04.0.1.4.95</t>
  </si>
  <si>
    <t>Approved Board Reso - Methodology on Child Labor Statistics</t>
  </si>
  <si>
    <t>Better monitoring of the estimated number of child laborers and planning of interventions to withdraw children from child labor</t>
  </si>
  <si>
    <t>Uses: 
1) Provides statistical information on the economic activities of children 5 to 17 years old, which are needed for national development planning and for monitoring of the SDG indicator 8.7.1
2) Formulation of key policies and interventions to eradicate child labor
Users: Department of Labor and Employment, National Anti-Poverty Commission, National Economic and Development Authority, other concerned agencies</t>
  </si>
  <si>
    <t>04.0.1.5.96</t>
  </si>
  <si>
    <t xml:space="preserve">Designation of the following statistics under the System of Designated Statistics:
</t>
  </si>
  <si>
    <t>04.0.1.5a.96</t>
  </si>
  <si>
    <t xml:space="preserve"> -Child Labor Statistics
</t>
  </si>
  <si>
    <t>04.0.1.5b.96</t>
  </si>
  <si>
    <t>04.0.1.6.97</t>
  </si>
  <si>
    <t>04.0.1.7.98</t>
  </si>
  <si>
    <t>Inclusion to the LFS of the employment, working conditions and wage and other benefits given to domestic workers, as households are not covered by the DOLE inspection framework</t>
  </si>
  <si>
    <t>Number of domestic workers
Average basic pay
Hours worked;
Number of domestic workers covered/enrolled in social welfare programs
Awareness of Batas Kasambahay
Proposed replacement:
"Updated data on the employment, working conditions and wage and other benefits given to domestic workers."</t>
  </si>
  <si>
    <t xml:space="preserve">Use:
1) Formulation of policy and program interventions to protect domestic workers and promote compliance to Batas Kasambahay
Users: Department of Labor and Employment/National Wages and Productivity Commission and other concerned agencies
</t>
  </si>
  <si>
    <t>04.0.1.8.99</t>
  </si>
  <si>
    <t>Generation of statistics on emerging occupations &amp; industries like digital jobs (online jobs, gig work)</t>
  </si>
  <si>
    <t>Number of platform workers
Approved PSA Board Resolution - Methodology on Measurement of Digital/Platform Workers</t>
  </si>
  <si>
    <t>To capture platform workers and provide better interventions</t>
  </si>
  <si>
    <t>PSA/DOLE-BLE</t>
  </si>
  <si>
    <t>2023-2027</t>
  </si>
  <si>
    <t>04.0.1.9.100</t>
  </si>
  <si>
    <t>Conduct of household-based and establishment-based surveys related to labor and employment indicators - Labor Force Survey (LFS)</t>
  </si>
  <si>
    <t>Various PDP and SDG indicators including:
Informal Employment
Child Labor
School-to-Work Transition
Gig workers; Online Work</t>
  </si>
  <si>
    <t>Statistics on the key labor and employment indicators and other emerging concerns in the labor market</t>
  </si>
  <si>
    <t>Regular release of indicators included in the PDP and SDG and other emerging concerns in the labor market</t>
  </si>
  <si>
    <t>04.0.1.10.101</t>
  </si>
  <si>
    <t>Conduct of household-based and establishment-based surveys related to labor and employment indicators - Occupational Wages Survey (OWS)</t>
  </si>
  <si>
    <t>Industries occupational wage rates</t>
  </si>
  <si>
    <t>Statistics on the following:
1) Average monthly wage rates of monitored occupations per industry;
2) Average monthly wage rates of benchmark occupations;
3) Median monthly basic pay and monthly allowance of time-rated workers on full-time basis by industry</t>
  </si>
  <si>
    <t>Regular release of indicators in compliance to SDDs and EO 352; and emerging concerns in industry wages</t>
  </si>
  <si>
    <t>2023-2029 (Every 2 years simultaneously conducted with ISLE)</t>
  </si>
  <si>
    <t>04.0.1.11.102</t>
  </si>
  <si>
    <t>Conduct of household-based and establishment-based surveys related to labor and employment indicators - Integrated Survey on Labor and Employment Statistics (ISLE)</t>
  </si>
  <si>
    <t>SDG Indicator 8.8.112 to 8.8.1.4
PDP Chapter 4 - Percentage of total number of establishments (%) provided with technical assistance that installed or enhanced productivity performance-based incentives schemes
Green Jobs
Telecommuting Work</t>
  </si>
  <si>
    <t>Statistics on the following:
1) Unionism and collective bargaining;
2) Employment of specific group of workers;
3) Occupational shortages and surpluses;
4) Job-related training of workers;
5) Occupational safety and health practices;
6) Occupational injuries and diseases
7) Productivity improvement programs and gainsharing practices;
8) Labor cost and employees</t>
  </si>
  <si>
    <t>Regular release of indicators included in the PDP and SDG and other emerging concerns in industry standards and practices</t>
  </si>
  <si>
    <t>Use:
1) Serve as critical inputs to studies on industry trends and practices, and as bases for the formulation of policies and programs on employment, conditions of work and industrial relations.
Users: Department of Labor and Employment, National Economic and Development Authority, Philippine Statistics Authority, and other concerned agencies</t>
  </si>
  <si>
    <t>04.0.1.12.103</t>
  </si>
  <si>
    <t>Development of Digital Skills Mapping Framework</t>
  </si>
  <si>
    <t>Digital competitiveness of workers</t>
  </si>
  <si>
    <t>Framework to map the available digital skills/competencies and workforce in the country</t>
  </si>
  <si>
    <t>Provide support and innovative strategies to promote digital technology, digital careers and innovations among students, youth and workers, including the provisions of incentives</t>
  </si>
  <si>
    <t>DOLE, DICT, DOST. TESDA (IACLPS, IACICTS)</t>
  </si>
  <si>
    <t>2024, 2026</t>
  </si>
  <si>
    <t>04.0.2.13.104</t>
  </si>
  <si>
    <t xml:space="preserve">Development/enhancement of the labor and employment statistics database </t>
  </si>
  <si>
    <t>Compiled labor and employment statistics/indicators in the form of database</t>
  </si>
  <si>
    <t>Compliance to the open data initiative for easier and more 'open' dissemination of employment related statistics</t>
  </si>
  <si>
    <t>04.0.4.14.105</t>
  </si>
  <si>
    <t>19th ICLS resolution on the New Concept of Work adopted
Pertinent staff of IAC member agencies trained/briefed</t>
  </si>
  <si>
    <t xml:space="preserve">Conformity with international labor statistics resolutions
Better appreciation on the new concept of work </t>
  </si>
  <si>
    <t>PSA, IACLPS</t>
  </si>
  <si>
    <t>-19th International Conference of Labour Statisticians' (ICLS) New Concept of Work at the national context
-Capacity development on measuring the new concept of work based on the 19th ICLS</t>
  </si>
  <si>
    <t>04.0.1.15.106</t>
  </si>
  <si>
    <t>Better information on the number and characteristics of persons employed in green jobs and the number of establishments with green jobs.</t>
  </si>
  <si>
    <t>Use:
1) Support to the monitoring of the implementation of Republic Act No. 10771 otherwise known as Green Jobs Act to incentivize business enterprises that implemented green jobs
Users: Department of Labor and Employment, Department of Trade and Industry and other concerned agencies under R.A. 10771</t>
  </si>
  <si>
    <t>05.0.1.1.107</t>
  </si>
  <si>
    <t>5. Agriculture, Forestry and Fisheries Statistics</t>
  </si>
  <si>
    <t xml:space="preserve">Development and implementation of new sampling design for Crops Production Survey and conduct of pilot survey </t>
  </si>
  <si>
    <t>Need for updated sampling frame and survey design</t>
  </si>
  <si>
    <t>New design</t>
  </si>
  <si>
    <t xml:space="preserve">Accurate and precise production estimates </t>
  </si>
  <si>
    <t>Basis for food security planning and policy formulation
Stakeholders in the Agriculture and Fisheries Sector</t>
  </si>
  <si>
    <t>05.0.1.2.108</t>
  </si>
  <si>
    <t>Implementation of the redesigned: 
-Rice and Corn Stocks Survey: Household and Commercial
-Commercial Livestock and Poultry Survey</t>
  </si>
  <si>
    <t>Redesigned RSS: Household, Commercial, CLPS</t>
  </si>
  <si>
    <t>Basis for food security planning and policy formulation
Stakeholders in the Agriculture and Fisheries Sector
Input to compilation of national accounts
Basis for policy making and program implementation</t>
  </si>
  <si>
    <t>Livestock and Poultry Survey: Establishments is formerly called as Commercial Livestock and Poultry Survey</t>
  </si>
  <si>
    <t>05.0.1.3.109</t>
  </si>
  <si>
    <t xml:space="preserve">Monthly assessment of inflation and outlook for key agriculture and fishery commodities (i.e. Conduct of monthly production surveys for key agriculture and fishery commodities, etc.)
</t>
  </si>
  <si>
    <t>Need to produce data for agriculture and fishery commodities needed for the monthly assessment of inflation and outlook for key agriculture and fishery commodities</t>
  </si>
  <si>
    <t>Monthly indicators on key agriculture and fishery commodities</t>
  </si>
  <si>
    <t>Timely data needed for monitoring of inflation and market outlook</t>
  </si>
  <si>
    <t>Basis for the timely assessment of the supply-demand situation and provision of recommendations to prevent spikes in the prices of key food commodities</t>
  </si>
  <si>
    <t>PSA, NEDA, DA</t>
  </si>
  <si>
    <t>05.0.1.4.110</t>
  </si>
  <si>
    <t xml:space="preserve">Conduct of 2022 Census of Agriculture and Fisheries (CAF) and agricultural statistics surveys using Computer-Assisted Personal Interview (CAPI) </t>
  </si>
  <si>
    <t>Need to explore the use of ICT and GIS tools to increase automation of data collection and processing</t>
  </si>
  <si>
    <t>Automated data collection system using CAPI and improvement in data collection through the use of technology</t>
  </si>
  <si>
    <t>Real time submission of reports/data files</t>
  </si>
  <si>
    <t>Availability of timely and accurate data for use in development planning, policy formulation and decision making.</t>
  </si>
  <si>
    <t>Need for data on food security indicators</t>
  </si>
  <si>
    <t>Updated data on food security indicators</t>
  </si>
  <si>
    <t>Basis for food security planning and policy formulation.</t>
  </si>
  <si>
    <t>05.0.1.6.112</t>
  </si>
  <si>
    <t>Mapping, enumerating, and gathering of information on selected crop/aquafarm areas using ICT and GIS tools</t>
  </si>
  <si>
    <t>Prediction models, maps, and count and/or area estimates of selected major crops and aquafarms in the country using earth observation data combined with Artificial Intelligence (AI) and Remote Sensing technology</t>
  </si>
  <si>
    <t xml:space="preserve">Budget for procurement of 13,500 tablets and consultancy services for CAF-Information System for Household/ Barangay Data Collection/ Processing charged to FY 2022 funds
Requirements for wages and ground truthing included in the total CAF Budget FY 2023 </t>
  </si>
  <si>
    <t xml:space="preserve">Maximizing use of ICT, i.e., online data portal and reporting systems, to improve accessibility and utilization of data
</t>
  </si>
  <si>
    <t>05.0.1.7.113</t>
  </si>
  <si>
    <t>Survey on Costs and Returns of Selected Agricultural Commodities Production (corn, hog, and chicken)</t>
  </si>
  <si>
    <t>Outdated data on the levels and structure of costs and returns of producing a particular commodity</t>
  </si>
  <si>
    <t>Updated data on the levels and structure of costs and returns of producing a particular commodity</t>
  </si>
  <si>
    <t>Basis for establishing price support, inputs and credit support, and marketing support
Stakeholders on Agriculture, Forestry and Fishing Statistics</t>
  </si>
  <si>
    <t>2024-2025 Hog and Chicken (backyard)
2026-2027 corn</t>
  </si>
  <si>
    <t>Depends on the availability of funds</t>
  </si>
  <si>
    <t>05.0.1.8.114</t>
  </si>
  <si>
    <t>Survey on Food Consumption for Agricultural Commodities</t>
  </si>
  <si>
    <t>Need for data on per capita consumption of selected agricultural commodities</t>
  </si>
  <si>
    <t>Updated data on per capita consumption of selected agricultural commodities</t>
  </si>
  <si>
    <t>Inputs in measuring the total food requirements of the country</t>
  </si>
  <si>
    <t>05.0.1.9.115</t>
  </si>
  <si>
    <t>Conduct of overall revision and rebasing of value of production in agriculture and fisheries (national, regional and provincial)</t>
  </si>
  <si>
    <t>Need to align the agricultural accounts in the revised and rebased national accounts</t>
  </si>
  <si>
    <t>Revised and rebased value of production in agriculture and fisheries (national, regional and provincial)</t>
  </si>
  <si>
    <t>05.0.1.10.116</t>
  </si>
  <si>
    <t xml:space="preserve">Study of data holdings for the generation of Tiers 2 and 3 Sustainable Development Goals (SDGs) indicators related to agriculture and fishery
-  Agriculture orientation index for government expenditures
- Proportion of local breeds classified as being at risk of extinction
</t>
  </si>
  <si>
    <t>Need to assess and study data for SDG indicators on agriculture and fishery</t>
  </si>
  <si>
    <t>Data for SDGs indicators related to agriculture and fishery</t>
  </si>
  <si>
    <t>Data for the monitoring of SDGs related to agriculture and fishery</t>
  </si>
  <si>
    <t>Inputs for national planning and policy formulation</t>
  </si>
  <si>
    <t>05.0.1.11.117</t>
  </si>
  <si>
    <t>Conduct of field visits, studies, internet research or use of existing secondary data for updating the parameters (seed usage, wastage, processing), technical conversion ratios for Supply Utilization Accounts/Food Balance Sheet and common conversion rates for selected agricultural commodities for production estimation (e.g. milling recovery rate from palay to rice, conversion ratios for livestock and poultry commodities, breeding stocks and orchard development)</t>
  </si>
  <si>
    <t>Outdated parameters and technical conversion ratios for Supply Utilization Accounts/ Food Balance Sheet.</t>
  </si>
  <si>
    <t>Updated parameters for seed usage, feeds, wastage, processing</t>
  </si>
  <si>
    <t>05.0.1.12.118</t>
  </si>
  <si>
    <t>Improvement in the processing systems towards the generation of Value of Production in Agriculture and Fisheries</t>
  </si>
  <si>
    <t>Need to automate processes involved in the collection of data from ESSS to generation of estimates for the  Value of Production in Agriculture and Fisheries</t>
  </si>
  <si>
    <t xml:space="preserve">Automated processes </t>
  </si>
  <si>
    <t>05.0.1.13.119</t>
  </si>
  <si>
    <t>Roll Out of Automated Statistical Reporting System on Forestry</t>
  </si>
  <si>
    <t>Need to address several issues related to the timeliness, accuracy, resource efficiency, data quality, and accessibility of statistical data on forestry</t>
  </si>
  <si>
    <t xml:space="preserve">Forestry inventory and production reports </t>
  </si>
  <si>
    <t xml:space="preserve">Improved automated statistical reporting system </t>
  </si>
  <si>
    <t>Basis for planning and policy formulation</t>
  </si>
  <si>
    <t>FMB</t>
  </si>
  <si>
    <t>05.0.1.14.120</t>
  </si>
  <si>
    <t>Implementation of Mobile Price Monitoring System (MPMS) on Forest Products</t>
  </si>
  <si>
    <t>Need to improve the collection, consolidation and analysis of price data</t>
  </si>
  <si>
    <t>Forestry Domestic Prices Statistical Reports</t>
  </si>
  <si>
    <t>Improved Statistical Forestry Information</t>
  </si>
  <si>
    <t>05.0.1.15.121</t>
  </si>
  <si>
    <t>Development/Enhancement and Implementation of Information Technology (IT)-enabled Assessment System for Agrarian Reform Communities (IT-eASy ARCs)</t>
  </si>
  <si>
    <t>To generate information on effects of interventions on status and levels of development of Agrarian Reform Communities (ARCs) and Agrarian Reform Beneficiary Organizations (ARBOs) and on other indicators not captured in regular reporting system</t>
  </si>
  <si>
    <t>Status and levels of development of ARCs and ARBOs generated</t>
  </si>
  <si>
    <t>Evidence based plans and targets of Support Services Office (SSO) DAR based on updated and official information on status and levels of development of ARCs and ARBOs</t>
  </si>
  <si>
    <t>DAR Management, Oversight Agencies, Researchers for decision-making, planning and further studies.</t>
  </si>
  <si>
    <t>DAR</t>
  </si>
  <si>
    <t xml:space="preserve">Maximizing use of ICT, i.e., online data portal and reporting systems, to improve accessibility and utilization of data
</t>
  </si>
  <si>
    <t>05.0.1.16.122</t>
  </si>
  <si>
    <t>Palay Production Survey (PPS)</t>
  </si>
  <si>
    <t xml:space="preserve">Need to generate estimates on palay production, area, yield, and other production-related data at the national, regional and provincial levels. </t>
  </si>
  <si>
    <t>Provincial, regional and national level data on palay production, area, yield, and other production-related statistics.</t>
  </si>
  <si>
    <t>Basis for food security planning and policy formulation
Stakeholders in the agriculture and fishery sector</t>
  </si>
  <si>
    <t>Regular Statistical Activity</t>
  </si>
  <si>
    <t>05.0.1.17.123</t>
  </si>
  <si>
    <t>Corn Production Survey (CPS)</t>
  </si>
  <si>
    <t xml:space="preserve">Need to generate estimates on corn production, area, yield, and other production-related data at the national, regional and provincial levels. </t>
  </si>
  <si>
    <t>Provincial, regional and national level data on corn production, area, yield, and other production-related statistics.</t>
  </si>
  <si>
    <t>05.0.1.18.124</t>
  </si>
  <si>
    <t>Monthly Palay and Corn Situation and Reporting (MPCSR)</t>
  </si>
  <si>
    <t xml:space="preserve">Need to update the PPS and CPS estimates for the reference period based on standing crop at the national, regional and provincial levels. </t>
  </si>
  <si>
    <t>National level data of the updated PPS and CPS estimates for the reference period based on standing crop.</t>
  </si>
  <si>
    <t>05.0.1.19.125</t>
  </si>
  <si>
    <t>Rice and Corn Stocks Survey: Household (RCSS:H)</t>
  </si>
  <si>
    <t>Need to generate estimates of the monthly stocks inventory of rice
and corn for the household sector</t>
  </si>
  <si>
    <t>Regional and national level data on rice and corn stocks inventory in the household sector.</t>
  </si>
  <si>
    <t>05.0.1.20.126</t>
  </si>
  <si>
    <t>Rice and Corn Stocks Survey: Commercial (RCSS:C)</t>
  </si>
  <si>
    <t>Need to generate rice and corn stocks inventory held by the commercial
sector</t>
  </si>
  <si>
    <t>Regional and national level data on rice and corn stocks inventory in the commercial sector.</t>
  </si>
  <si>
    <t>05.0.1.21.127</t>
  </si>
  <si>
    <t>Crops Production Survey (CrPS)</t>
  </si>
  <si>
    <t xml:space="preserve">Need to generate basic production statistics for crops other than palay and corn at the national and sub-national levels.  </t>
  </si>
  <si>
    <t>05.0.1.22.128</t>
  </si>
  <si>
    <t xml:space="preserve">Backyard Livestock and Poultry Survey
</t>
  </si>
  <si>
    <t xml:space="preserve">Need for updated data on inventory (by animal type and farm classification), volume of production, volume of milk production by dairy animals and farmgate prices at household level </t>
  </si>
  <si>
    <t xml:space="preserve">Updated data on inventory (by animal type and farm classification), volume of production, volume of milk production by dairy animals and farmgate prices at household level </t>
  </si>
  <si>
    <t>Input in the estimation of  Value Production in Agriculture
Basis for food security planning and policy formulation
Stakeholders in the agriculture and fishery sector</t>
  </si>
  <si>
    <t>05.0.1.23.129</t>
  </si>
  <si>
    <t xml:space="preserve">Commercial Livestock and Poultry Survey
</t>
  </si>
  <si>
    <t>Need for updated data on inventory (by animal type and farm classification), volume of production, volume of milk production by dairy animals and farmgate prices at livestock and poultry establishments</t>
  </si>
  <si>
    <t>Updated data on inventory (by animal type and farm classification), volume of production, volume of milk production by dairy animals and farmgate prices at livestock and poultry establishments</t>
  </si>
  <si>
    <t>05.0.1.24.130</t>
  </si>
  <si>
    <t>Compilation of Data from Slaughterhouses and Poultry Dressing Plants</t>
  </si>
  <si>
    <t>Need for slaughter data from slaughterhouses and poultry dressing plants</t>
  </si>
  <si>
    <t>Updated slaughter data from slaughterhouses and poultry dressing plants</t>
  </si>
  <si>
    <t xml:space="preserve">Input in the estimation of  Value Production in Agriculture
Basis for food security planning and policy formulation
Stakeholders in the agriculture and fishery sector
</t>
  </si>
  <si>
    <t>05.0.1.25.131</t>
  </si>
  <si>
    <t>Quarterly Commercial Fisheries Survey</t>
  </si>
  <si>
    <t>Need to generate estimates on volume and value of commercial fisheries production at the national, regional and provincial level</t>
  </si>
  <si>
    <t>Volume and value of commercial fisheries production by species</t>
  </si>
  <si>
    <t>Timely, relevant and accurate fisheries production estimates</t>
  </si>
  <si>
    <t xml:space="preserve">Input to compilation national accounts
Input to compilation of value of production in agriculture and fisheries
Program implementation and policy making of concerned government agencies
Researches and study </t>
  </si>
  <si>
    <t>05.0.1.26.132</t>
  </si>
  <si>
    <t>Quarterly Municipal Fisheries Survey</t>
  </si>
  <si>
    <t>Need to generate estimates on volume and value of marine municipal fisheries production at the national, regional and provincial level</t>
  </si>
  <si>
    <t>05.0.1.27.133</t>
  </si>
  <si>
    <t>Quarterly Inland Fisheries Survey</t>
  </si>
  <si>
    <t>Need to generate estimates on volume and value of inland fisheries production at the national, regional and provincial level</t>
  </si>
  <si>
    <t>Volume and value of inland fisheries production by species</t>
  </si>
  <si>
    <t>05.0.1.28.134</t>
  </si>
  <si>
    <t>Quarterly Aquaculture Survey</t>
  </si>
  <si>
    <t>Need to generate estimates on volume and value of aquaculture production at the national, regional and provincial level</t>
  </si>
  <si>
    <t xml:space="preserve">Volume and value of aquaculture production by species </t>
  </si>
  <si>
    <t>05.0.1.29.135</t>
  </si>
  <si>
    <t>Generation of agricultural accounts and indicators such as the Value of Production in Agriculture and Fisheries (National, Regional), Food Balance Sheet, Supply Utilization Accounts, Agricultural Indicators System, Production Costs and Returns of Selected Agricultural Commodities, Selected Statistics on Agriculture, and Commodity Fact Sheets</t>
  </si>
  <si>
    <t>Need to generate agricultural accounts and indicators</t>
  </si>
  <si>
    <t>Updated data on value of production at current and constant 2018 prices</t>
  </si>
  <si>
    <t xml:space="preserve">Input in the estimation of Gross Value Added in AFF
Basis for food security planning and policy formulation
Stakeholders in the agriculture and fishery sector
</t>
  </si>
  <si>
    <t>05.0.1.30.136</t>
  </si>
  <si>
    <t>Validation, analysis and production of forestry statistical information</t>
  </si>
  <si>
    <t>Measure the progress towards sustainable forest management and conservation. It requires the validation, analysis, and production of forestry statistical information to determine the forest area and its changes over time</t>
  </si>
  <si>
    <t>Forestry statistical reports</t>
  </si>
  <si>
    <t>Continuous implementation</t>
  </si>
  <si>
    <t>05.0.2.30a.136</t>
  </si>
  <si>
    <t>Dissemination fora for agriculture and fisheries</t>
  </si>
  <si>
    <t>The forum intends to provide stakeholders available and updated agricultural statistics.</t>
  </si>
  <si>
    <t>Documentation report and feedback from stakeholders</t>
  </si>
  <si>
    <t>Awareness and understanding of agricultural statistics</t>
  </si>
  <si>
    <t xml:space="preserve">Conduct of more consultation workshops and users’ fora to improve appreciation of statistics
</t>
  </si>
  <si>
    <t>05.0.2.31.137</t>
  </si>
  <si>
    <t>Publication of the Philippine Forests at a Glance booklet</t>
  </si>
  <si>
    <t>Provides summary data for the reader's quick look at the significant information on the Philippine Forest</t>
  </si>
  <si>
    <t>Philippine Forestry Statistics</t>
  </si>
  <si>
    <t>Relevant information on the Philippine Forest</t>
  </si>
  <si>
    <t>Yearly Publication</t>
  </si>
  <si>
    <t>05.0.2.32.138</t>
  </si>
  <si>
    <t>Annual Validation Workshop for the Philippine Forestry Statistics (PFS)</t>
  </si>
  <si>
    <t>Compilation of basic and current information of forestry and wood industry</t>
  </si>
  <si>
    <t>Yearly Implementation</t>
  </si>
  <si>
    <t>05.0.4.33.139</t>
  </si>
  <si>
    <t>Conduct of appreciation seminar/briefing with stakeholders on agricultural statistics</t>
  </si>
  <si>
    <t>Advocacy on the use of statistics</t>
  </si>
  <si>
    <t>Trained/capacitated technical staff</t>
  </si>
  <si>
    <t>To improve and strengthen statistical capacity of PSS personnel</t>
  </si>
  <si>
    <t>05.0.4.34.140</t>
  </si>
  <si>
    <t>Sustained capacity building activities on agriculture and fishery statistics</t>
  </si>
  <si>
    <t>Professional and individual growth of statisticians.</t>
  </si>
  <si>
    <t xml:space="preserve">Creating more capacity development programs to support existing human resources in the PSS as well as data users and stakeholders for better generation, dissemination and utilization of statistics
</t>
  </si>
  <si>
    <t>05.0.4.35.141</t>
  </si>
  <si>
    <t>Conduct of training and retraining of field personnel for  IT-enabled Assessment System (IT-eASy)</t>
  </si>
  <si>
    <t>Need to train additional staff and retrain to ensure effective and efficient conduct of the IT-eASy due to expansion of coverage from piloting to full implementation</t>
  </si>
  <si>
    <t xml:space="preserve">Trained IT-eASY implementors from DAR central and field offices </t>
  </si>
  <si>
    <t>Effective and efficient conduct of IT-eASy</t>
  </si>
  <si>
    <t>To ensure effective and efficient conduct of the IT-eASy
Concerned DAR Regional and provincial staff</t>
  </si>
  <si>
    <t>Estimated budget is part of overall IT-EaSY budget</t>
  </si>
  <si>
    <t>05.0.5.36.142</t>
  </si>
  <si>
    <t>Institutionalization of the generation/compilation of Provincial Value of Production in Agriculture and Fisheries</t>
  </si>
  <si>
    <t>Need for subnational level statistics on value of production in agriculture and fisheries as input in the compilation of Provincial Product Accounts (PPA)</t>
  </si>
  <si>
    <t>Provincial level data on Value of Production in Agriculture and Fisheries</t>
  </si>
  <si>
    <t>Inputs in the compilation of Provincial Product Accounts</t>
  </si>
  <si>
    <t>Inputs in provincial level planning and policy formulation for food security
Stakeholders in the Agriculture and Fisheries Sector</t>
  </si>
  <si>
    <t>05.0.6.37.143</t>
  </si>
  <si>
    <t>Capacity Development through participation and engagement in local and international conferences, trainings, workshops, and meetings for the development of quality and comprehensive agriculture statistics including Sustainable Development Goals (SDGs) and other related concerns</t>
  </si>
  <si>
    <t>Engagement and cooperation with the international statistical community needs to be sustained to ensure that Philippine statistics is constantly at par with global quality standards</t>
  </si>
  <si>
    <t>Information sharing and discussions on statistical development</t>
  </si>
  <si>
    <t>Outcome report and knowledge gained from exposure in international conferences, meetings, training and workshops</t>
  </si>
  <si>
    <t>Venue for information sharing and discussions on statistical development</t>
  </si>
  <si>
    <t>Participation in international conferences, meetings, training and workshops on agricultural statistics
Strengthening of international cooperation on agricultural statistics activities
Conduct of study visits to other countries</t>
  </si>
  <si>
    <t>06.0.1.1.144</t>
  </si>
  <si>
    <t>6. Industry, Trade, and Services Statistics</t>
  </si>
  <si>
    <t>Commodity Flow Survey via Road Transport</t>
  </si>
  <si>
    <t>Need to expand the scope and coverage of domestic trade statistics to include mode of transport</t>
  </si>
  <si>
    <t>Value and Volume of commodities transported via Road transport within the country</t>
  </si>
  <si>
    <t>Formulation of plans and policies for transportation facilities</t>
  </si>
  <si>
    <t xml:space="preserve"> DOTr, PSA, DTI</t>
  </si>
  <si>
    <t>06.0.1.2.145</t>
  </si>
  <si>
    <t>Harmonization of Micro, Small, Medium  Enterprise (MSME) classification</t>
  </si>
  <si>
    <t>Number of establishments by sector</t>
  </si>
  <si>
    <t>Formulation of plans and policies</t>
  </si>
  <si>
    <t>PSA, DTI</t>
  </si>
  <si>
    <t>PSA/DTI</t>
  </si>
  <si>
    <t>2023 - 2025</t>
  </si>
  <si>
    <t>06.0.1.3.146</t>
  </si>
  <si>
    <t>Need to generate data on FATS</t>
  </si>
  <si>
    <t>Data on inward FATS</t>
  </si>
  <si>
    <t>BSP</t>
  </si>
  <si>
    <t>06.0.1.4.147</t>
  </si>
  <si>
    <t>Generation of export data on services at more disaggregated level</t>
  </si>
  <si>
    <t>Need to generate granular data on services exports</t>
  </si>
  <si>
    <t>Exports of Services by industry</t>
  </si>
  <si>
    <t>DTI</t>
  </si>
  <si>
    <t>06.0.1.5.148</t>
  </si>
  <si>
    <t>Generation of export and import data of commodities that are classified as Halal, Kosher, natural and organic products</t>
  </si>
  <si>
    <t>Need to generate export and import data as to Halal, Kosher, natural and organic products</t>
  </si>
  <si>
    <t>Export and Import Value of Halal, Kosher, natural and organic products</t>
  </si>
  <si>
    <t>Formulation of incentive plans for traders</t>
  </si>
  <si>
    <t>PSA/BOC</t>
  </si>
  <si>
    <t>06.0.4.6.149</t>
  </si>
  <si>
    <t>Capacity Development on the 2022 Philippine Standard Commodity Classification</t>
  </si>
  <si>
    <t>Need to adhere to standard classification</t>
  </si>
  <si>
    <t>Export and Import data at 2022 PSCC level</t>
  </si>
  <si>
    <t>Information and data appreciation</t>
  </si>
  <si>
    <t>BSP, DTI, NEDA</t>
  </si>
  <si>
    <t>06.0.1.7.150</t>
  </si>
  <si>
    <t>Comprehensive Updating and Maintenance of List of Establishments/Statistical Business Register</t>
  </si>
  <si>
    <t>PDP Indicators:
Number of MSMEs participating in Global Value Chains (GVCs)
Number of MSMEs integrated into domestic value chains</t>
  </si>
  <si>
    <t>Generate data by MSMEs</t>
  </si>
  <si>
    <t>NEDA, DTI</t>
  </si>
  <si>
    <t xml:space="preserve">Strengthening of the data ecosystem to include enhancement of administrative-based data, citizen-generated data and big data as possible sources of official statistics
</t>
  </si>
  <si>
    <t>06.0.1.8.151</t>
  </si>
  <si>
    <t>Census of Philippine Business and Industry (CPBI)</t>
  </si>
  <si>
    <t>PDP indicator/SDG Goal 9.2.2 Tier 1
Manufacturing employment as proportion to total employment</t>
  </si>
  <si>
    <t>Employment data for manufacturing industry</t>
  </si>
  <si>
    <t>Monitoring of SDG indicator for Goal 9 and development of manufacturing sector</t>
  </si>
  <si>
    <t>06.0.1.9.152</t>
  </si>
  <si>
    <t>Annual Survey Philippine Business and Industry (ASPBI)</t>
  </si>
  <si>
    <t>PDP indicators/SDG Goal 9.2.2 Tier 1
Manufacturing employment as proportion to total employment
PDP indicator:
Revenues generated by MSMEs (Php million)</t>
  </si>
  <si>
    <t>Employment data for manufacturing industry
Revenue data by MSMEs</t>
  </si>
  <si>
    <t>Survey on Information and Communication Technology (SICT)</t>
  </si>
  <si>
    <t>Forms adoption of e-commerce via the internet</t>
  </si>
  <si>
    <t>e-commerce data by sector</t>
  </si>
  <si>
    <t>NEDA, DTI, DICT</t>
  </si>
  <si>
    <t>Monthly Integrated Survey on Selected Industries (MISSI)</t>
  </si>
  <si>
    <t>Need to generate flash indicators on the performance of manufacturing</t>
  </si>
  <si>
    <t>VAPI, VOPI, VANSI, VONSI of manufacturing sector</t>
  </si>
  <si>
    <t>For planning, monitoring, and analysis of interventions, plans and programs implemented</t>
  </si>
  <si>
    <t>2023 - 2029</t>
  </si>
  <si>
    <t>06.0.1.12.155</t>
  </si>
  <si>
    <t>Compilation of International Merchandise Trade Statistics (IMTS)</t>
  </si>
  <si>
    <t>PDP indicators:
Non-electronics export (in USD billion)
Number of 6-digit exported products</t>
  </si>
  <si>
    <t>Value and Volume of Export by commodities
Value and Volume of Export products at HS level (6-digits)</t>
  </si>
  <si>
    <t>Formulation of plans and policies
Trade promotion</t>
  </si>
  <si>
    <t>06.0.1.12a.155</t>
  </si>
  <si>
    <t>Data appreciation and awareness on latest available data</t>
  </si>
  <si>
    <t>Export and Import Value in USD</t>
  </si>
  <si>
    <t>BSP, DTI, NEDA, BOC and traders</t>
  </si>
  <si>
    <t>06.0.6.13.156</t>
  </si>
  <si>
    <t>Capacity development through participation and engagement in local and international conferences, trainings, workshops, and meetings for the development of quality and comprehensive industry, trade and services statistics including Sustainable Development Goals (SDGs) and other related concerns.</t>
  </si>
  <si>
    <t>Need to comply with international standards to comparability of data</t>
  </si>
  <si>
    <t>IMTS, SITS statistics</t>
  </si>
  <si>
    <t>Improvement in quality statistics and adherence to international standards</t>
  </si>
  <si>
    <t>BSP, BOC, PSA</t>
  </si>
  <si>
    <t>Participation on the ASEAN Technical Working Groups (IMTS and SITS)</t>
  </si>
  <si>
    <t>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t>
  </si>
  <si>
    <t xml:space="preserve">Survey of Tourism Establishments in the Philippines (STEP) </t>
  </si>
  <si>
    <t>07.0.1.1.157</t>
  </si>
  <si>
    <t xml:space="preserve">7. Tourism Statistics </t>
  </si>
  <si>
    <t>Improvement on the data collection and processing:
-Conduct and strengthening of the Visitor Sample
Survey (VSS) in International Ports through use of
Computer-Assisted Personal Interview
- Capturing demands for other emerging tourism-related
statistics (e.g. Halal Tourism Statistics, etc.)</t>
  </si>
  <si>
    <t>Need for timely release of tourism
inbound revenue</t>
  </si>
  <si>
    <t>Automated/real time data</t>
  </si>
  <si>
    <t>Efficient monitoring of inbound tourist/visitor travel behavior; timely release of reports for the benefit of stakeholders</t>
  </si>
  <si>
    <t>PSA, DOT, academe, private sector</t>
  </si>
  <si>
    <t>DOT, BI, BOQ</t>
  </si>
  <si>
    <t>07.0.1.2.158</t>
  </si>
  <si>
    <t>Adoption of official statistical frameworks and standards, to include but not limited to the following:
-Measuring the Sustainability of Tourism
-Ecotourism</t>
  </si>
  <si>
    <t>Non-availability of internationally
comparable indicators / estimates
Need to comply with the Manila Call
for Action on Measuring the
Sustainable Tourism
- data gaps and limitations
SDG Target 12.b - Develop and
implement tools to monitor sustainable
development impacts for sustainable
tourism that creates jobs and
promotes local culture and products</t>
  </si>
  <si>
    <t>MST estimates based on UNWTO concepts and definitions and methodology</t>
  </si>
  <si>
    <t>Development, implementation, and monitoring of indicators, plans, and programs on sustainable tourism</t>
  </si>
  <si>
    <t>PSA, DOT, NEDA, academe, private sector</t>
  </si>
  <si>
    <t>07.0.1.3.159</t>
  </si>
  <si>
    <t>Development of an integrated information system for the collection of administrative-based tourism statistics (e.g., TourLISTA)</t>
  </si>
  <si>
    <t>Absence of integrated data collection mechanism to generate tourism statistics at the national and local level</t>
  </si>
  <si>
    <t>Web-based information system</t>
  </si>
  <si>
    <t>Efficient monitoring of tourist/visitor travel behavior</t>
  </si>
  <si>
    <t>PSA, DOT, LGU, academe, private sector</t>
  </si>
  <si>
    <t xml:space="preserve">DOT
</t>
  </si>
  <si>
    <t>2023: conduct of meetings, MOA preparation and signing and roll-out to Regional Offices
2024: target full implementation</t>
  </si>
  <si>
    <t>07.0.1.4.160</t>
  </si>
  <si>
    <t>Generation of outbound tourism statistics
-Integration of departure data to the e-Travel</t>
  </si>
  <si>
    <t>Lack of parallel data for outbound tourism (monthly visitor flow, by country destination and spending) when compared to inbound tourism 
Release of timely and latest outbound statistics</t>
  </si>
  <si>
    <t>Monthly outbound statistics
- by place of residence
- with report on expenditure by item 
- by country of destination
- by nationality
- by age group
- by purpose of travel</t>
  </si>
  <si>
    <t>Compilation of outbound tourism expenditure of the Philippine Tourism Satellite Accounts and travel services in the country's balance of payments statistics of BSP
Development and implementation of Tourism plans and programs</t>
  </si>
  <si>
    <t>PSA, DOT, BSP, LGU, academe, private sector</t>
  </si>
  <si>
    <t>DOT</t>
  </si>
  <si>
    <t>2023: roll-out, testing and implementation of the e-travel for departure
2024: encoding of backlogs; budget intended for outsourcing of encoders</t>
  </si>
  <si>
    <t>07.0.4.5.161</t>
  </si>
  <si>
    <t>Conduct of trainings and engagement with local government units, regional/provincial tourism offices, and tourism establishments</t>
  </si>
  <si>
    <t>Lack of capacity and resources at the local/provincial tourism offices</t>
  </si>
  <si>
    <t>Knowledge on the compilation of tourism statistics</t>
  </si>
  <si>
    <t>Collection of complete and reliable statistics</t>
  </si>
  <si>
    <t>PSA, DOT, LGU, private sector</t>
  </si>
  <si>
    <t xml:space="preserve">Creating more capacity development programs to support existing human resources in the PSS as well as data users and stakeholders for better generation, dissemination and utilization of statistics
</t>
  </si>
  <si>
    <t>07.0.4.6.162</t>
  </si>
  <si>
    <t>Conduct of Household Survey on Domestic Visitors (HSDV)</t>
  </si>
  <si>
    <t>Lack of data on tourism expenditure, length
of stay, and number of domestic visitors
disaggregated by region/province</t>
  </si>
  <si>
    <t>Survey data on domestic and outbound visitors</t>
  </si>
  <si>
    <t>PSA, DOT</t>
  </si>
  <si>
    <t>2025-2026</t>
  </si>
  <si>
    <t>Development and improvement of Tourism Satellite Accounts at the subnational level</t>
  </si>
  <si>
    <t>Lack of consistent and comparable data/indicators at the subnational level
PDP Indicator: Contribution of tourism to gross domestic product (GDP) improved (%)</t>
  </si>
  <si>
    <t>Subnational Tourism Satellite
Accounts for the 17 regions in the country</t>
  </si>
  <si>
    <t>Development and implementation of tourism plans and programs at the local level</t>
  </si>
  <si>
    <t>DOT, NEDA, LGU, academe, private sector</t>
  </si>
  <si>
    <t>07.0.5.8.164</t>
  </si>
  <si>
    <t>Conduct of data collection mechanism to gather information on tourism revenue and expenditure at the local level (e.g., Tourism Product Market Survey)</t>
  </si>
  <si>
    <t>Lack of data on tourism
revenue and other statistics disaggregated by region/province</t>
  </si>
  <si>
    <t>Database on tourism revenue and other related tourism market product statistics by region/province</t>
  </si>
  <si>
    <t>DOT, DICT</t>
  </si>
  <si>
    <t>08.1.1.1.165</t>
  </si>
  <si>
    <t>8.1 Science, Technology and Innovation Statistics</t>
  </si>
  <si>
    <t>Limited data and indicators on innovation, specifically in business/industry and government sector</t>
  </si>
  <si>
    <t>Number of technology business incubators (TBI) graduates increased;
Applications for patent;
Granted patents;
Distribution of trademarks granted</t>
  </si>
  <si>
    <t>Inputs to the development and implementation of STI plans and programs</t>
  </si>
  <si>
    <t>Government Sector, Private Sector, and Academe</t>
  </si>
  <si>
    <t>PSA /PIDS</t>
  </si>
  <si>
    <t>January 2023 to December 2025</t>
  </si>
  <si>
    <t>08.1.1.2.166</t>
  </si>
  <si>
    <t>Conduct and institutionalization of survey on research and development expenditures and human resources annually
1)  Survey of 2021-2022 R&amp;D Expenditures and Human Resources in Government, Higher Education, and Private Non-Profit Sectors</t>
  </si>
  <si>
    <t>Lack of updated country data</t>
  </si>
  <si>
    <t>Total R&amp;D Personnel;
Number of Researchers;
Number of R&amp;D Personnel per million population;
Number of Researchers per million population;
Gross Expenditures on R&amp;D (GERD);
R&amp;D Expenditures as %of GDP;
Public R&amp;D Expenditures;
Private R&amp;D Expenditures;
R&amp;D Expenditures per R&amp;D Personnel;
R&amp;D Expenditures per Researcher</t>
  </si>
  <si>
    <t>DOST/PSA</t>
  </si>
  <si>
    <t>January 2023 to December 2029</t>
  </si>
  <si>
    <t>08.1.1.3.167</t>
  </si>
  <si>
    <t xml:space="preserve">Conduct and institutionalization of survey on research and development expenditures and human resources annually
2) Rider questions on R&amp;D expenditures and personnel in the ASPBI for the Private/Business Industry sector </t>
  </si>
  <si>
    <t>Activity does not require budget</t>
  </si>
  <si>
    <t xml:space="preserve">Enhancement of data governance, coordination, and research and development at the national and subnational levels
</t>
  </si>
  <si>
    <t>08.1.1.4.168</t>
  </si>
  <si>
    <t>Conduct and institutionalization of survey on technology adoption, utilization, and commercialization every three (3) years</t>
  </si>
  <si>
    <t>Lack of available data to assess technology adoption, utilization, and commercialization in the country</t>
  </si>
  <si>
    <t>Percentage increase in the public R&amp;D products adopted by users and/or commercialized
Number and values of Intellectual Property assets that were commercialized</t>
  </si>
  <si>
    <t>As policy basis in scaling up adoption, utilization, and commercialization of technology in the country</t>
  </si>
  <si>
    <t>DOST/DTI</t>
  </si>
  <si>
    <t>08.1.2.5.169</t>
  </si>
  <si>
    <t>Development of STI Statistics Web Portal for PSS to 
consolidate and disseminate all available relevant STI data and information
- Establishment of a harmonized STI archive/ warehouse system</t>
  </si>
  <si>
    <t>Poor international STI-related rating 
of the country due to lack of data and 
others (e.g., Global Competitiveness 
Index)</t>
  </si>
  <si>
    <t xml:space="preserve">STI Statistics Web Portal </t>
  </si>
  <si>
    <t>For the improvement of 
international STI-related rating of the country</t>
  </si>
  <si>
    <t>DOST</t>
  </si>
  <si>
    <t>July 2023 to December 2024</t>
  </si>
  <si>
    <t>08.1.3.6.170</t>
  </si>
  <si>
    <t>Data assessment and updating of STI indicators as part of the Statistical Framework for Investment for STI sector</t>
  </si>
  <si>
    <t>Need to review available indicators 
vis-à-vis the emerging demands and 
concerns of the sector</t>
  </si>
  <si>
    <t>List of updated STI indicators</t>
  </si>
  <si>
    <t>To identify outcome/ impact indicators for the STI sector</t>
  </si>
  <si>
    <t>08.1.3.7.171</t>
  </si>
  <si>
    <t>Forum and User-Producer Fora of STI stakeholders (e.g., Science, Technology, and Innovation Summit)</t>
  </si>
  <si>
    <t>Low linkages among STI stakeholders, and weak collaboration on STI statistical data needs among concerned government agencies, LGUs, academe, and industries;
Low public awareness, general understanding, appreciation, and/or interest in STI</t>
  </si>
  <si>
    <t>Academe-Industry-Government R&amp;D linkages
Update to previous publications including data and indicators on R&amp;D  Personnel and Expenditures</t>
  </si>
  <si>
    <t>To strengthen R&amp;D linkages and collaboration between players/ actors within the STI Ecosystem; and to increase public awareness, general understanding, appreciation, and/or interest in STI</t>
  </si>
  <si>
    <t>January 2024 to December 2029</t>
  </si>
  <si>
    <t xml:space="preserve">Conduct of more consultation workshops and users’ fora to improve appreciation of statistics
</t>
  </si>
  <si>
    <t>08.1.4.8.172</t>
  </si>
  <si>
    <t>1) Capacity development on statistics and related course for personnel engaged in the collection, management, reporting, dissemination (e.g., infographics), and analyses of STI statistics</t>
  </si>
  <si>
    <t>Limited number of statisticians or 
personnel with technical know-how 
on data collection, processing, 
analysis, monitoring and reporting</t>
  </si>
  <si>
    <t>Number of trained personnel on data collection, processing, analysis, monitoring and reporting 
Number of developed regions of their respective Regional STI/R&amp;D Profile</t>
  </si>
  <si>
    <t>To create a well-developed statistical system able to respond to the data requirement in the region and to the national level in aid to 
planning, policy formulation and decision making in S&amp;T</t>
  </si>
  <si>
    <t>08.1.4.9.173</t>
  </si>
  <si>
    <t>2) Capacity development on the establishment and alignment of STI/R&amp;D Profile</t>
  </si>
  <si>
    <t>DTI/DOST</t>
  </si>
  <si>
    <t>Budget for this activity is yet to be determined by the lead implementing agency</t>
  </si>
  <si>
    <t>08.2.1.1.174</t>
  </si>
  <si>
    <t>8.2 Information Society Statistics</t>
  </si>
  <si>
    <t>Institutionalization of the National ICT Household Survey</t>
  </si>
  <si>
    <t>Possible to be included as rider survey in related and existing surveys conducted by the PSA</t>
  </si>
  <si>
    <t>National ICT Household Survey Results</t>
  </si>
  <si>
    <t>Phase 1 - Survey Design and Data Collection
Phase 2 - Data Processing and Survey Result</t>
  </si>
  <si>
    <t>DICT / PSA</t>
  </si>
  <si>
    <t>Budget is lodged under approved Tier 2 LFP CFY 2022 (Phase 1)
Phase 2  - can be lodged under proposed Tier 2 FY 2022</t>
  </si>
  <si>
    <t>08.2.1.2.175</t>
  </si>
  <si>
    <t>Establishment of the ICT Indicators Toolkit</t>
  </si>
  <si>
    <t>Serve as the key reference document for telecommunications and ICT indicators; improvement of the quality of data submitted by telcos for monitoring and benchmarking</t>
  </si>
  <si>
    <t>ICT Indicators Toolkit</t>
  </si>
  <si>
    <t>Engage telecommunications companies to provide the necessary indicators to monitor the country’s progress in ICT development</t>
  </si>
  <si>
    <t>Budget is lodged under approved Tier 2 LFP CFY 2022 (pending budget adjustments)</t>
  </si>
  <si>
    <t>08.2.1.3.176</t>
  </si>
  <si>
    <t>Development of Digital Economy Framework</t>
  </si>
  <si>
    <t>Come up a preliminary statistical framework and core indicators to help monitor the growth of the digital sector</t>
  </si>
  <si>
    <t>Digital Economy Framework</t>
  </si>
  <si>
    <t>Enable planners and decision makers to craft policies and programs to strengthen the Digital Economy in the Philippines</t>
  </si>
  <si>
    <t>Budget is lodged under approved Tier 2 LFP CFY 2022</t>
  </si>
  <si>
    <t>08.2.1.4.177</t>
  </si>
  <si>
    <t xml:space="preserve">NGA-LGU ICT Readiness Survey </t>
  </si>
  <si>
    <t>Determine the capacities of NGAs and LGUs in providing online services and state of ICT infrastructure</t>
  </si>
  <si>
    <t>NGA-LGU ICT Readiness Survey Results</t>
  </si>
  <si>
    <t>Provision of recommendations for future e-government planning and policy development in particular the  National ICT Development Agenda (NICTDA) and Digital Government Masterplan 2023-2028</t>
  </si>
  <si>
    <t>DICT</t>
  </si>
  <si>
    <t>For project closure</t>
  </si>
  <si>
    <t>08.2.1.5.178</t>
  </si>
  <si>
    <t>Establishment of a statistical framework and indicators to assess the impact of emerging technologies e.g., Artificial Intelligence</t>
  </si>
  <si>
    <t>Monitor the impact of Artificial Intelligence (AI) to labor market</t>
  </si>
  <si>
    <t>Impact Assessment Report</t>
  </si>
  <si>
    <t xml:space="preserve">Improved monitoring of the impact of emerging technologies in the country </t>
  </si>
  <si>
    <t>Lead: DTI 
DOLE / DICT / PSA</t>
  </si>
  <si>
    <t>08.2.2.6.179</t>
  </si>
  <si>
    <t>Advocacy promotions of ICT related activities and programs</t>
  </si>
  <si>
    <t>Insufficient advocacy of existing mechanisms</t>
  </si>
  <si>
    <t xml:space="preserve">Digital Information dissemination materials (i.e. ICT Portal, websites, videographs, use of social media platforms, etc.) </t>
  </si>
  <si>
    <t xml:space="preserve">Improved public awareness and increased participation rate </t>
  </si>
  <si>
    <t>DICT / PSA / DTI / DOST / DepEd / CHED / NTC / NEDA / DILG / SEC</t>
  </si>
  <si>
    <t>Budget is lodged under Tier 1 ICT Governance Program
Budget can be lodged under proposed Tier 2 FY 2024 (Conduct of ICT Statistics Conference)</t>
  </si>
  <si>
    <t>08.2.4.7.180</t>
  </si>
  <si>
    <t>Capacity Development on ICT statistics</t>
  </si>
  <si>
    <t xml:space="preserve">Lack of capabilities to sustain the updating of the ICT indicators </t>
  </si>
  <si>
    <t>Capacity Building Development Program</t>
  </si>
  <si>
    <t xml:space="preserve">Improved awareness and increased participation rate </t>
  </si>
  <si>
    <t>Budget is lodged under Tier 2 LFP-NICTHS CFY 2022</t>
  </si>
  <si>
    <t>08.2.4.8.181</t>
  </si>
  <si>
    <t>Capacity Development for ICT experts involved in the generation of ICT Statistics</t>
  </si>
  <si>
    <t>Low number of experts available in the field of ICT</t>
  </si>
  <si>
    <t>Increased in number of experts</t>
  </si>
  <si>
    <t>Lead: DICT 
PSA / DTI / DOST / DepEd / CHED / NTC / NEDA / DILG / SEC</t>
  </si>
  <si>
    <t>08.2.6.9.182</t>
  </si>
  <si>
    <t>Establishment of the Information/Data Security and Protection Mechanism for the ISS</t>
  </si>
  <si>
    <t>Absence of Information/Data security and protection  mechanism that may put the country in a compromising situation in the event that all ICTS will be posted publicly</t>
  </si>
  <si>
    <t>Information/Data Security and Protection Mechanism</t>
  </si>
  <si>
    <t>Improved data security and protection to the all public postings in the government websites and social media</t>
  </si>
  <si>
    <t>No fund source yet/Subject to budget adjustments FY 2024</t>
  </si>
  <si>
    <t xml:space="preserve">Strengthening mechanisms on data privacy/security to enhance the trust of data users
</t>
  </si>
  <si>
    <t>09.0.1.1.183</t>
  </si>
  <si>
    <t>9. Investment Statistics</t>
  </si>
  <si>
    <t>Generation of a more disaggregated FDI data (i.e., at the five-digit level following the 2019 Updates of the 2009 PSIC)</t>
  </si>
  <si>
    <t xml:space="preserve">Need for a more detailed industry breakdown of FDI data
</t>
  </si>
  <si>
    <t>FDI data by 5-digit (2019 Updates to the 2009) PSIC</t>
  </si>
  <si>
    <t>More detailed data on FDI</t>
  </si>
  <si>
    <t>Investment promotion, identification of investment potential industries, and for planning purposes</t>
  </si>
  <si>
    <t>09.0.1.2.184</t>
  </si>
  <si>
    <t>Compilation of National Public-Private Partnership (PPP) Project data</t>
  </si>
  <si>
    <t xml:space="preserve">Need to improve the generation and compilation of investment statistics to measure the level of infrastructure spending
</t>
  </si>
  <si>
    <t xml:space="preserve">Report on the actual spending of the private sector partner and the government in PPP projects
</t>
  </si>
  <si>
    <t xml:space="preserve">Evidence-based planning and decision and policymaking of concerned government agencies and other stakeholders
</t>
  </si>
  <si>
    <t>PPPC</t>
  </si>
  <si>
    <t>09.0.1.3.185</t>
  </si>
  <si>
    <t>Conduct of a survey on PPP companies with FDI to expand/improve the coverage of the Coordinated Direct Investment Survey (CDIS)</t>
  </si>
  <si>
    <t xml:space="preserve">Need to improve the generation and compilation of investment statistics
</t>
  </si>
  <si>
    <t>FDI data from PPP companies</t>
  </si>
  <si>
    <t>More comprehensive coverage of FDI data compiled</t>
  </si>
  <si>
    <t>For better policy formulation and analysis.</t>
  </si>
  <si>
    <t>09.0.1.4.186</t>
  </si>
  <si>
    <t>Development and adoption of a system for the compilation and generation of statistics on realized investment (and actual employment created)</t>
  </si>
  <si>
    <t>PDP 2023-2028 Chapter 9 - Promote Trade and Investments
To be determined:
- Number of actual employment created from the realized investments (in levels)
Note: Not included in the PDP Chapter 9 core RM yet due to lack of data but very relevant</t>
  </si>
  <si>
    <t>A system for the compilation and generation of statistics on realized investment</t>
  </si>
  <si>
    <t>Available data on realized investment and its share to total approved investments</t>
  </si>
  <si>
    <t>Promotion and regulation of investment in the country</t>
  </si>
  <si>
    <t>PSA/IPAs</t>
  </si>
  <si>
    <t>January 2023 to December 2024</t>
  </si>
  <si>
    <t>On-going</t>
  </si>
  <si>
    <t>09.0.1.5.187</t>
  </si>
  <si>
    <t xml:space="preserve">Development of a database on the registry of number and location of stores and status of operation </t>
  </si>
  <si>
    <t>Need for a database to monitor investments under the amended Retail Trade and Liberalization Act (RA 11595)</t>
  </si>
  <si>
    <t>A database on the registry of number and location of stores and status of operation of each store to monitor investments under the amended Retail Trade Liberalization Act (11595)</t>
  </si>
  <si>
    <t>Available data on registry of number and location of stores and status of operation of each store to monitor investments</t>
  </si>
  <si>
    <t>Promotion and regulation of investments in the country</t>
  </si>
  <si>
    <t>NEDA/DTI/SEC</t>
  </si>
  <si>
    <t>09.0.1.6.188</t>
  </si>
  <si>
    <t>Improvement of Quarterly Approved Investment Report in the Philippines</t>
  </si>
  <si>
    <t xml:space="preserve">For PDP Chapter 5 - Modernize Agriculture and Agribusiness
RM Indicator:
- Growth in the Total Value of Approved Investments (AI) in agribusiness increased (in %, real terms)
Improved data AI published as part of the quarterly report on Approved Investment by PSA which currently covers data from 10 IPAs. </t>
  </si>
  <si>
    <t xml:space="preserve">All IPAs compiling and monitoring AI statistics for submission to PSA.
</t>
  </si>
  <si>
    <t xml:space="preserve">More comprehensive data on approved investment
</t>
  </si>
  <si>
    <t>Promotion and regulation of investments in the country.</t>
  </si>
  <si>
    <t>09.0.1.7.189</t>
  </si>
  <si>
    <t>Absence of a comprehensive business register that would serve as principal basis of economic survey frames</t>
  </si>
  <si>
    <t>Availability of  a comprehensive business register</t>
  </si>
  <si>
    <t>Updated business information database which can be used as the principal basis of economic survey frames</t>
  </si>
  <si>
    <t>More comprehensive and accurate analyses of the investment sector</t>
  </si>
  <si>
    <t>PSA/SEC/DTI/DICT/NEDA</t>
  </si>
  <si>
    <t>PSA is currently working on a project, “Building the PSA’s Statistical Business Register (SBR),” which aims to provide comprehensive sampling frames for economic surveys. Its full implementation is targeted in 2024.</t>
  </si>
  <si>
    <t>09.0.1.8.190</t>
  </si>
  <si>
    <t>Study on the development of a system for the generation and reporting of Environmental, Social, and Governance (ESG) investing</t>
  </si>
  <si>
    <t>Green, Social, and Sustainability (GSS) Bonds issued increased
To be determined:
- Value of ESG Investments by region (in PhP, nominal terms)
Note: Not included in the PDP Chapter 9 core RM yet due to lack of data but very relevant</t>
  </si>
  <si>
    <t>Availability of data on ESG Investments</t>
  </si>
  <si>
    <t>More disaggregated information on investment</t>
  </si>
  <si>
    <t>NEDA/DOF</t>
  </si>
  <si>
    <t>09.0.2.9.191</t>
  </si>
  <si>
    <t>Conduct of advocacy activities to promote the relevance of investment statistics among data producers and various stakeholders</t>
  </si>
  <si>
    <t xml:space="preserve">Need to promote the importance of investment statistics </t>
  </si>
  <si>
    <t>Awareness and appreciation on the importance of investment statistics</t>
  </si>
  <si>
    <t>Investment concerned agencies and others stakeholders with awareness and appreciation on the importance of investment statistics</t>
  </si>
  <si>
    <t>Promotion and regulation of investment in the country.</t>
  </si>
  <si>
    <t>IACIS</t>
  </si>
  <si>
    <t>Continuous/regular activity</t>
  </si>
  <si>
    <t>09.0.4.10.192</t>
  </si>
  <si>
    <t>Capacity building for the compilation and analyses of investment statistics, including study visits</t>
  </si>
  <si>
    <t>Capacity gaps among producers, providers, and users of  investment statistics have persisted</t>
  </si>
  <si>
    <t>Enhanced expertise to generate and improve investment statistics</t>
  </si>
  <si>
    <t>Improved quality and timeliness of investment statistics generated</t>
  </si>
  <si>
    <t>Retooling of compilers and analysts of investment statistics</t>
  </si>
  <si>
    <t>IACIS/PSRTI/SUCs</t>
  </si>
  <si>
    <t>09.0.6.11.193</t>
  </si>
  <si>
    <t>Capacity Development through participation and engagement in local and international conferences, trainings, workshops, and meetings for the development of quality and comprehensive investment statistics including Sustainable Development Goals (SDGs) and other related concerns</t>
  </si>
  <si>
    <t>Participation in local and international conferences/ workshop/meetings and working groups</t>
  </si>
  <si>
    <t>Gained/ updated knowledge related to investment</t>
  </si>
  <si>
    <t>Concerned agencies and its staff are informed of the latest local and international  development about investment</t>
  </si>
  <si>
    <t xml:space="preserve">Strengthening partnerships with the international statistical community through adherence to international commitments such as the Sustainable Development Goals (SDGs), ASEAN Code of Practice,  and the adoption of UN Fundamental Principles of Official Statistics as well as active involvement in international conferences/meeting
</t>
  </si>
  <si>
    <t>10.0.1.1.194</t>
  </si>
  <si>
    <t>10. Statistics on Children, Youth, Gender and Development</t>
  </si>
  <si>
    <t>Continuous generation of Tier 1 indicators of the SDGs, which relate to children, youth, and women</t>
  </si>
  <si>
    <t>Demand for more timely, more frequent, accessible, coherent, comparable, comprehensive and relevant statistics on children, youth, and women</t>
  </si>
  <si>
    <t>Statistics on SDG indicators as inputs to the SDGWatch</t>
  </si>
  <si>
    <t>The generation of Tier 1 indicators aims to provide information/statistics for monitoring the SDGs.</t>
  </si>
  <si>
    <t>Basis for the monitoring of and assessment of outputs and impact of programs for Sustainable Development Goals</t>
  </si>
  <si>
    <t>10.0.1.2.195</t>
  </si>
  <si>
    <t>Review and update frequency of conduct or schedule of NDHS</t>
  </si>
  <si>
    <t>Recommendation or change in the schedule of conduct of the NDHS and reflected in the Designated Statistics</t>
  </si>
  <si>
    <t>More relevant and timely information for evidence-based programs and decision towards achieving PDP and SDG targets related to health and VAW</t>
  </si>
  <si>
    <t>Many of the health and gender related indicators are obtained from NDHS.  These are mostly used in PDP, SDG monitoring and in designing health and gender related programs.</t>
  </si>
  <si>
    <t>IAC HNS, NEDA, PSA, DOH</t>
  </si>
  <si>
    <t>May be more appropriate to reflect this in the PSDP Chapter of Health and Nutrition</t>
  </si>
  <si>
    <t>10.0.1.3.196</t>
  </si>
  <si>
    <t>Institutionalization of the Women's Safety Module and Women's Empowerment chapter in the National Demographic and Health Survey (NDHS)</t>
  </si>
  <si>
    <t>Statistics on violence against women and indicators on women empowerment</t>
  </si>
  <si>
    <t>More evidence-based programs will be crafted to address violence against women (VAW).</t>
  </si>
  <si>
    <t>Basis for the policy and decision making on current issues on VAW</t>
  </si>
  <si>
    <t>10.0.1.4.197</t>
  </si>
  <si>
    <t xml:space="preserve">Inclusion of time spent  questions in the Labor Force Survey </t>
  </si>
  <si>
    <t xml:space="preserve">Evidence-based programs will be crafted in support to women and men on care work and domestic work. </t>
  </si>
  <si>
    <t>Basis for the formulation of plans and policy on underlying issues on time spent on unpaid care and domestic work.</t>
  </si>
  <si>
    <t>PSA and IACGCYS</t>
  </si>
  <si>
    <t xml:space="preserve">This indicator has been present on various international and national indicator system. </t>
  </si>
  <si>
    <t>10.0.1.5.198</t>
  </si>
  <si>
    <t>Statistical Research and Development on the following SDG Indicators;</t>
  </si>
  <si>
    <t xml:space="preserve">1) SDG 5.a.1 Women's ownership of agricultural land (explore inclusion of questions in one household survey) 
</t>
  </si>
  <si>
    <t>Statistics on Agricultural Land Ownership and by type of  Tenure, by Sex and demographic characteristics.</t>
  </si>
  <si>
    <t>Evidence-based programs that can help development programs on Agricultural  land.</t>
  </si>
  <si>
    <t xml:space="preserve">Basis for the formulation of plans and policy on Agricultural lands. </t>
  </si>
  <si>
    <t>The SDG 5.a.1 questions has been included in the Census of Agriculture and Fisheries (CAF) 2023.</t>
  </si>
  <si>
    <t>2) 5.a.2 Proportion of countries where the legal framework (including customary law) guarantees women’s equal rights to land ownership and/or control</t>
  </si>
  <si>
    <t>Status of our country on legal framework measured through scores on questions on land ownership.
Data/Monitoring of cases on female genital mutilation.</t>
  </si>
  <si>
    <t>Ensure gender equality and safety among women and girls</t>
  </si>
  <si>
    <t>3) 5.3.2 Proportion of girls and women aged 15-49 years who have undergone female genital mutilation/cutting, by age</t>
  </si>
  <si>
    <t xml:space="preserve">Inclusion of Child discipline questions on the NDHS </t>
  </si>
  <si>
    <t>Statistics on violence against children.</t>
  </si>
  <si>
    <t>More evidence-based programs will be crafted to address violence against children (VAC).</t>
  </si>
  <si>
    <t>Basis for the policy and decision making on current issues on VAC</t>
  </si>
  <si>
    <t xml:space="preserve">PSA and UNICEF </t>
  </si>
  <si>
    <t xml:space="preserve">The estimates from NDHS may be a proxy indicator on SDG 16.2 </t>
  </si>
  <si>
    <t>Continuous conduct of the Longitudinal Cohort Study on the Filipino Child</t>
  </si>
  <si>
    <t>Data gaps continue to exist despite the increasing demand for better quality and more disaggregated indicators/statistics on children and GAD</t>
  </si>
  <si>
    <t>Information on the effect of some government programs on Filipino children.
Information on the changes in the behaviour of Filipino children</t>
  </si>
  <si>
    <t>Evidence-based programs that can help in the development of Filipino children.</t>
  </si>
  <si>
    <t xml:space="preserve">Basis for the monitoring of and assessment of outputs and impact of programs for children and Gender and Development </t>
  </si>
  <si>
    <t>National Steering Committee on Longitudinal Cohort Study</t>
  </si>
  <si>
    <t>Refer to Chapter on Health and Nutrition</t>
  </si>
  <si>
    <t>10.0.1.8.201</t>
  </si>
  <si>
    <t>Study/evaluate the possibility and importance of institutionalizing/conducting the data collection of relevant statistics on children through Young Adult Fertility and Sexuality Study (YAFS) and Multiple Indicators and Cluster Survey (MICS)</t>
  </si>
  <si>
    <t>Statistics on children, Young Adult Fertility and Sexuality Study (YAFS) and Multiple Indicators and Cluster Survey (MICS)</t>
  </si>
  <si>
    <t>Studies on children that provide various information regarding working conditions, education, fertility and sexuality of young adults.</t>
  </si>
  <si>
    <t>Basis for the formulation of plans and policy on current issues such as teenage pregnancy</t>
  </si>
  <si>
    <t>PSA, UPPI, UNICEF, CWC, NYC and IACGCYS</t>
  </si>
  <si>
    <t>Expansion and full implementation of  Crime Information, Reporting and Analysis System (CIRAS)/Enhanced e-Blotter System</t>
  </si>
  <si>
    <t xml:space="preserve">Need for continuous enhancement of existing administrative reporting systems of criminal justice agencies to improve the generation, processing, analysis, dissemination and use of security, justice and peace statistics and indicators </t>
  </si>
  <si>
    <t>For efficient and effective prescription of police intervention since the system shall hasten the process of transmitting, updating and retrieving crime records as well as generating statistical reports down to the municipal police level</t>
  </si>
  <si>
    <t>- Improved crime reporting system by shifting from manual to electronic to keep abreast with modern technology;
- Enhanced investigative competency of the police to conduct qualitative crime analysis faster and more accurately; and
- Increased public trust to the police in crime prevention and solution</t>
  </si>
  <si>
    <t>Speedy administration of justice to crime victims due to enhanced capacity of police investigators and crime registrars (data encoders, computer operators and statisticians) in crime recording and case monitoring</t>
  </si>
  <si>
    <t>Philippine National Police (PNP)</t>
  </si>
  <si>
    <t xml:space="preserve">The CIRAS is a stand-alone system capable of real-time monitoring and mapping of crime incidents nationwide designed to facilitate documentation and modernize data storage and retrieval.  This was also included  in the chapter of the IAC on Security , Justice and Peace Statistics. </t>
  </si>
  <si>
    <t>10.0.2.10.202</t>
  </si>
  <si>
    <t xml:space="preserve">Establishing of Gender Database and Youth Database </t>
  </si>
  <si>
    <t>Lack of appreciation on statistics on children, youth and GAD</t>
  </si>
  <si>
    <t xml:space="preserve">Statistical Databases on Gender and Youth </t>
  </si>
  <si>
    <t xml:space="preserve">Accessible information/data on Gender and Youth </t>
  </si>
  <si>
    <t>Basis for the formulation of plans and policy on current issues</t>
  </si>
  <si>
    <t>10.0.3.11.203</t>
  </si>
  <si>
    <t>Establishment of a Technical Working Group on Children and Youth indicator systems under the Interagency Committee on Gender, Children and Youth Statistics (IAC-GCYS)</t>
  </si>
  <si>
    <t>Need for continuous enhancement of the coordination mechanisms for more coherent statistics on children and GAD</t>
  </si>
  <si>
    <t xml:space="preserve">Statistical Framework on Children and Updated Philippine Youth Development Index </t>
  </si>
  <si>
    <t>Review and suggest indicators for the statistical framework on children and youth statistics</t>
  </si>
  <si>
    <t>10.0.3.12.204</t>
  </si>
  <si>
    <t>Harmonization of incidence information from PNP and other government agencies through CIRAS</t>
  </si>
  <si>
    <t>Non-duplication of estimates and more accurate and useful information on crime and violence against women and children (VAWC)</t>
  </si>
  <si>
    <t xml:space="preserve">Tracking the progress and implementation of programs  for the elimination of violence against women per Republic Act (RA) 9262 or Anti-Violence Against Women and Their Children Act and RA 11313 or the Safe Spaces Act  </t>
  </si>
  <si>
    <t>PNP and IACVAWC</t>
  </si>
  <si>
    <t>10.0.4.13.205</t>
  </si>
  <si>
    <t xml:space="preserve">Formulation of statistical indicators framework on children </t>
  </si>
  <si>
    <t>No existing official framework on children statistics</t>
  </si>
  <si>
    <t>Approved statistical indicator framework on children</t>
  </si>
  <si>
    <t xml:space="preserve">Data will be used as basis  in programs for the children and Monitoring and Evaluation of Philippine Programs for Children </t>
  </si>
  <si>
    <t>CWC and PSA
in consultation with the 
IAC-GCYS</t>
  </si>
  <si>
    <t>10.0.3.14.206</t>
  </si>
  <si>
    <t xml:space="preserve">Development of the Monitoring and Evaluation (M&amp;E) Framework for children and identification/development  of statistical indicators for the monitoring of the National Action Plan for Children </t>
  </si>
  <si>
    <t>No existing M&amp;E framework for children</t>
  </si>
  <si>
    <t>Approved M&amp;E Framework</t>
  </si>
  <si>
    <t>Availability of more useful and relevant information on children that will serve as useful inputs in crafting evidence-based plans and programs</t>
  </si>
  <si>
    <t>Data will be used as basis in program, policy, and plan formulation and recommendations at the national and local levels, including external stakeholders of the government</t>
  </si>
  <si>
    <t>CWC in consultation with the 
IAC-GCYS</t>
  </si>
  <si>
    <t>10.0.4.15.207</t>
  </si>
  <si>
    <t xml:space="preserve">Updating of the Philippine Youth Development Index indicators </t>
  </si>
  <si>
    <t xml:space="preserve">Emerging concerns on Youth addressed with data support </t>
  </si>
  <si>
    <t xml:space="preserve">Updated Philippine Youth Development Index </t>
  </si>
  <si>
    <t xml:space="preserve">Data will be used as basis  in programs for the youth and Monitoring and Evaluation of Philippine Programs for Youth </t>
  </si>
  <si>
    <t>NYC
in consultation with the
 IAC-GCYS</t>
  </si>
  <si>
    <t>10.0.4.16.208</t>
  </si>
  <si>
    <t xml:space="preserve">Adoption of the Official Maternal Mortality Ratio Methodology </t>
  </si>
  <si>
    <t>No updated parameters for the maternal mortality ratio</t>
  </si>
  <si>
    <t>Official Estimates for the Maternal Mortality Ratio</t>
  </si>
  <si>
    <t xml:space="preserve">To achieve PDP target to lessen MMR to 108 per 100,000 live birth </t>
  </si>
  <si>
    <t>Data will be used in programs such as Safe Motherhood Program by the DOH, which aims to provide Filipino women access to quality healthcare for a safer pregnancy and delivery.</t>
  </si>
  <si>
    <t>PSA, IACHNS, IAC CRVS</t>
  </si>
  <si>
    <t>10.0.4.17.209</t>
  </si>
  <si>
    <t xml:space="preserve">Development of the Methodology to measure Multidimensional Poverty Index among Children </t>
  </si>
  <si>
    <t xml:space="preserve">No methodology for measuring child MPI </t>
  </si>
  <si>
    <t xml:space="preserve">Methodology for Child MPI </t>
  </si>
  <si>
    <t>Availability of Multidimensional Poverty Statistics among children</t>
  </si>
  <si>
    <t xml:space="preserve">UNICEF and PSA </t>
  </si>
  <si>
    <t xml:space="preserve">This activity was funded by UNICEF </t>
  </si>
  <si>
    <t>10.0.4.18.210</t>
  </si>
  <si>
    <t>Conduct of a National Study on Early Child Development and Children with Disabilities</t>
  </si>
  <si>
    <t>No updated parameters for measuring early child development and children with disabilities</t>
  </si>
  <si>
    <t>Study on Early Child Development and Children with Disabilities</t>
  </si>
  <si>
    <t>The Study will provide data/statisitics early child development and children with disabilites</t>
  </si>
  <si>
    <t>ECCD, DOH, PSA, CWC, DSWD, NCDA</t>
  </si>
  <si>
    <t>10.0.4.19.211</t>
  </si>
  <si>
    <t xml:space="preserve">Development of Guidelines on Establishing and Maintaining Statistical GAD Database </t>
  </si>
  <si>
    <t>Need to enhance statistical capacities of data producers and providers</t>
  </si>
  <si>
    <t xml:space="preserve">Capacitated data producers and providers </t>
  </si>
  <si>
    <t>Availability of more useful and relevant sex disaggregated data for evidence -based planning and programs</t>
  </si>
  <si>
    <t>PSA and IACGCYS in collaboration with PSRTI</t>
  </si>
  <si>
    <t>10.0.6.20.212</t>
  </si>
  <si>
    <t>Capacity Development through participation and engagement in local and international conferences, trainings, workshops, and meetings for the development of quality and comprehensive gender statistics including Sustainable Development Goals (SDGs) and other related concerns</t>
  </si>
  <si>
    <t xml:space="preserve">PSA and IAC-GCYS </t>
  </si>
  <si>
    <t>Participation in the Global Forum on Gender Statistics and membership in the Interagency and Expert Group on Gender Statistics (IAEG-GS)</t>
  </si>
  <si>
    <t>11.1.1.1.213</t>
  </si>
  <si>
    <t>11.1 Macroeconomic Statistics</t>
  </si>
  <si>
    <t>Enhancing enterprise level data collection through development of online database system</t>
  </si>
  <si>
    <t>Lack of corporate sector database that will be beneficial for the generation of macroeconomic accounts (e.g., full sequence of accounts)</t>
  </si>
  <si>
    <t>Online database for the enterprise level data</t>
  </si>
  <si>
    <t>Availability of organized and comprehensive database of enterprise level data that can be accessed by the PSS</t>
  </si>
  <si>
    <t>SEC/PSA</t>
  </si>
  <si>
    <t>Use of ICT in Statistical Processes
Frameworks, Indicator Systems and Methodologies</t>
  </si>
  <si>
    <t>11.1.1.2.214</t>
  </si>
  <si>
    <t>Conduct of a National and Regional Survey Research to Estimate a Quality of Life Index (QLI) for the Philippines</t>
  </si>
  <si>
    <t>Lack of measure to complement GDP/income that will estimate the welfare or well-being of the Filipino people
No available monitoring tool for the long-term vision or AmBisyon Natin 2040</t>
  </si>
  <si>
    <t>Baseline data for the QLI that can be disaggregated up to the regional level</t>
  </si>
  <si>
    <t>Improved policy design/direction towards a better quality of life for Filipinos</t>
  </si>
  <si>
    <t>Monitoring tool for the long-term vision or AmBisyon Natin 2040
Complementary measure to GDP and GNI
Basis of policy design/direction (for legislative)</t>
  </si>
  <si>
    <t>NEDA</t>
  </si>
  <si>
    <t>Source of funds: FY 2022 NEDA Osec MOOE
The program was started in 2022.</t>
  </si>
  <si>
    <t>11.1.1.3.215</t>
  </si>
  <si>
    <t>Enhancement/updating of macroeconomic accounts and related frameworks and indicators
-Compilation of the 2023 Supply and Use Table (SUT)</t>
  </si>
  <si>
    <t>2023 Supply and Use Tables on recent economic developments, changes in classification systems and emerging concerns in the country</t>
  </si>
  <si>
    <t>2023 Supply and Use Tables</t>
  </si>
  <si>
    <t>Availability of updated benchmark estimates of GDP for the production, expenditure and income sides: 
Provides the key accounting mechanism to ensure that there is coherence between the various sources of data</t>
  </si>
  <si>
    <t>PSA, NGAs, Academe, Researchers, General Public</t>
  </si>
  <si>
    <t>2025-2028</t>
  </si>
  <si>
    <t>11.1.1.4.216</t>
  </si>
  <si>
    <t>Enhancement/updating of macroeconomic accounts and related frameworks and indicators
- Compilation of the 2023 Input Output (IO) Accounts</t>
  </si>
  <si>
    <t>2023 Input-Output Tables on recent economic developments, changes in classification systems and emerging concerns in the country</t>
  </si>
  <si>
    <t>2023 Input Output Accounts for 16x16, 80x80 and 240x240 dimensions</t>
  </si>
  <si>
    <t>Availability of updated benchmark estimates of GDP for the production, expenditure and income sides: 
Serves as tool for planners in analyzing the structures of the economy to enable them to formulate programs and policies towards attainment of economic progress and social welfare of the people.</t>
  </si>
  <si>
    <t>11.1.1.5.217</t>
  </si>
  <si>
    <t>Enhancement/updating of macroeconomic accounts and related frameworks and indicators
- Compilation of Social Accounting Matrix (SAM)</t>
  </si>
  <si>
    <t>Unavailable tables on social accounting matrix of the Philippines</t>
  </si>
  <si>
    <t>Social Accounting Matrix</t>
  </si>
  <si>
    <t>Available information on the representation of all transactions and transfers between different production activities, factors of
production, and institutions within the economy and with respect to the rest of the world.</t>
  </si>
  <si>
    <t>2026-2028</t>
  </si>
  <si>
    <t>11.1.1.6.218</t>
  </si>
  <si>
    <t>Generate corporate sector statistics</t>
  </si>
  <si>
    <t>Corporate sector statistics</t>
  </si>
  <si>
    <t>Inputs to the generation of the full sequence of accounts</t>
  </si>
  <si>
    <t>PSA/BSP/NEDA and other agencies in the PSS</t>
  </si>
  <si>
    <t xml:space="preserve"> SEC/PSA</t>
  </si>
  <si>
    <t>Administrative Data and Registers
Frameworks, Indicator Systems and Methodologies</t>
  </si>
  <si>
    <t>11.1.1.7.219</t>
  </si>
  <si>
    <t>Compilation of full sequence of accounts</t>
  </si>
  <si>
    <t>Absence of official statistics on full sequence of accounts particularly on macroeconomic indicators (e.g., Net lending (+) / net borrowing (–), net worth by institutional sector)</t>
  </si>
  <si>
    <t>Full Sequence of Accounts by institutional sector
I.  Production Account
II.  Distribution and use of income accounts
III.  Accumulation Accounts
IV.  Balance Sheets
V.  Rest of the world account</t>
  </si>
  <si>
    <t>PSA (lead agency), SEC, BSP, and DOF</t>
  </si>
  <si>
    <t>11.1.1.8.220</t>
  </si>
  <si>
    <t>Development of Sectoral Balance Sheets (SBS)</t>
  </si>
  <si>
    <t xml:space="preserve">Absence of official statistics on sectoral balance sheets	</t>
  </si>
  <si>
    <t>11.1.1.9.221</t>
  </si>
  <si>
    <t>Compilation of chain volume measurements of GDP</t>
  </si>
  <si>
    <t>Accurate measurements of the real economic growth</t>
  </si>
  <si>
    <t>Chained GDP by Production and Expenditure Accounts</t>
  </si>
  <si>
    <t>Provides more accurate measurements of the real economic growth</t>
  </si>
  <si>
    <t>2023-2030</t>
  </si>
  <si>
    <t>Compilation of provincial product accounts</t>
  </si>
  <si>
    <t>PDP Chapter 7: Reinvigorate Services 
Gross value-added growth rate in services sector improved (%) by province and HUC</t>
  </si>
  <si>
    <t>Gross Domestic Product at the provincial and Highly Urbanized Cities (HUCs) level</t>
  </si>
  <si>
    <t>Vital tool for an evidence-based decision making towards improvement of economic programs for the provincial level and HUC levels</t>
  </si>
  <si>
    <t>RSSOs, LGUs, Academe, Researchers, General Public</t>
  </si>
  <si>
    <t>11.1.1.11.223</t>
  </si>
  <si>
    <t>Overall revision of the Philippine System of National Accounts:
a. Quarterly and Annual National Accounts
b. Regional Accounts
c. Consolidated Accounts and Income and Outlay Accounts</t>
  </si>
  <si>
    <t>Updated national accounts on recent economic developments, changes in classification systems and emerging concerns in the country</t>
  </si>
  <si>
    <t>Revised and Rebased National Accounts of the Philippines</t>
  </si>
  <si>
    <t>Availability of more updated quarterly and annual national accounts;
Improves the effectiveness, efficiency and accuracy of processes and techniques in generating quality statistics in adherence to the international standards</t>
  </si>
  <si>
    <t>11.1.1.12.224</t>
  </si>
  <si>
    <t>Conduct of field visits for the improvement of data and parameters being used in the estimation of the national, regional and provincial accounts</t>
  </si>
  <si>
    <t>Updated parameters for the national, regional and provincial accounts</t>
  </si>
  <si>
    <t>More comprehensive and accurate estimates of national, regional and provincial accounts</t>
  </si>
  <si>
    <t>PSA, RSSOs, PSOs, LGUs, NGAs, Academe, Researchers, General Public</t>
  </si>
  <si>
    <t>11.1.1.13.225</t>
  </si>
  <si>
    <t>Reconciliation of external account as well as sectoral savings and fixed capital estimates of the Philippine Statistics Authority (PSA) and the Bangko Sentral ng PIlipinas (BSP)</t>
  </si>
  <si>
    <t>Inconsistency of the statistical data of the BSP and the PSA</t>
  </si>
  <si>
    <t>Reconciled estimates of PSA and BSP on external account and sectoral savings</t>
  </si>
  <si>
    <t>Consistent estimates of PSA and BSP on external account and institutional sector account</t>
  </si>
  <si>
    <t>PSA, BSP, NGAs, Academe, Researchers, General Public</t>
  </si>
  <si>
    <t>PSA/BSP</t>
  </si>
  <si>
    <t>11.1.1.14.226</t>
  </si>
  <si>
    <t>Generation of accessible and reliable fiscal data (e.g., national government cash operations (total revenue), national government expenditures, subsidy, national government debt, etc.) as inputs various social and economic indicators</t>
  </si>
  <si>
    <t>Cooperation among agencies to ensure that data support necessary for the compilation of important inter-agency data requirements are provided</t>
  </si>
  <si>
    <t>a. Macroeconomic tables/data</t>
  </si>
  <si>
    <t>DOF principals during meetings/briefings/international events</t>
  </si>
  <si>
    <t>DOF</t>
  </si>
  <si>
    <t>Continuing</t>
  </si>
  <si>
    <t>11.1.1.15.227</t>
  </si>
  <si>
    <t>Enhancement of the International Transaction Reporting System (ITRS) to capture more granular data for Balance of Payments (BOP) purposes and ensure consistency across bank reports and incorporate an application programming interface (API) to limit manual intervention</t>
  </si>
  <si>
    <t>Incomplete information collected from existing reporting system</t>
  </si>
  <si>
    <t>International Transaction Reporting System</t>
  </si>
  <si>
    <t xml:space="preserve">The project aims to enhance the compilation of the Balance of Payments accounts based on international statistical standards (BPM6) and ensure consistency across bank reports in alignment with the Financial Reporting Package. It is envisioned to close some reporting gaps and eliminate misclassifications in the reported transactions of banks. </t>
  </si>
  <si>
    <t>Banks/BSP</t>
  </si>
  <si>
    <t xml:space="preserve">The project is currently in the procurement phase and is targeted to be implemented by Q3 2023. </t>
  </si>
  <si>
    <t>11.1.1.16.228</t>
  </si>
  <si>
    <t>Conduct of the quarterly press conference on the National Accounts</t>
  </si>
  <si>
    <t>PDP Indicators
a.  Gross value-added (GVA) growth of modern basic needs (MBN) sectors increased (%)
b.  GVA growth of construction increased (%)
c.  Labor productivity in industry increased (2018=100; PHP million/employed)
d.  Labor productivity in manufacturing increased (2018=100 ; PHP Mn/Employed)
e.  GVA growth rate of industry sector sustained (%)
f.   GVA growth rate of manufacturing sector increased (%)
g.  Gross value-added growth rate in the services sector improved (%)
h.  Labor productivity growth in services improved (%)
SDG Indicators
8.1.1  Annual growth rate of real GDP per capita
8.2.1  Annual growth rate of real GDP per employed person</t>
  </si>
  <si>
    <t>Performance of the Philippine Economy Press Conference and GDP at the national level</t>
  </si>
  <si>
    <t>Increases public awareness in status of the economy, provides understandings on the industries contributed to the increase/decrease, addresses current issues and concerns, and demonstrates transparency and accountability</t>
  </si>
  <si>
    <t>Regular activity of the PSA</t>
  </si>
  <si>
    <t>11.1.1.17.229</t>
  </si>
  <si>
    <t>Simultaneous conduct of the annual press conference on GRDP and GRDE</t>
  </si>
  <si>
    <t>PDP Chapter 7: Reinvigorate Services 
Gross value-added (GVA) growth rate in services sector improved (%) by region
GVA growth rate of industry sector sustained (%) by region</t>
  </si>
  <si>
    <t>Regional News Conference and GDP at the regional level</t>
  </si>
  <si>
    <t>Capacity development activities on the generation of data inputs to local level accounting</t>
  </si>
  <si>
    <t>Inadequate technical capacity of LGUs</t>
  </si>
  <si>
    <t>Capacitated persons in the LGUs</t>
  </si>
  <si>
    <t>Improves technical expertise of LGUs and provision of quality data</t>
  </si>
  <si>
    <t>PSA, LGUs</t>
  </si>
  <si>
    <t>PSA (RSSO)</t>
  </si>
  <si>
    <t>This is part of the activities of PPA in capacitating the LGUs in producing data for provincial accounts.
The PSA Board approved the Resolution No. 4 - Enjoining Government Agencies, Local Government Units, and Private Sectors to Provide Data Support in the Generation of the Provincial Product Accounts in 2021.</t>
  </si>
  <si>
    <t>11.1.1.19.231</t>
  </si>
  <si>
    <t>Review and update chained GDP Methodology
-Capacity development activities on chained GDP
-Development of communication plan</t>
  </si>
  <si>
    <t>Inadequate capacity building activities for new employees</t>
  </si>
  <si>
    <t>Capacitated staff</t>
  </si>
  <si>
    <t>Improves technical expertise of PSA staff to macroeconomic accounts statistics</t>
  </si>
  <si>
    <t>PSA and member agencies</t>
  </si>
  <si>
    <t>11.1.1.20.232</t>
  </si>
  <si>
    <t>Capacity Development through participation and engagement in local and international conferences, trainings, workshops, and meetings for the development of quality and comprehensive macroeconomic account and statistics including Sustainable Development Goals (SDGs) and other related concerns</t>
  </si>
  <si>
    <t>Issues not addressed during international meetings, conferences, workshops, etc. due to unavailability of contact persons of member countries
Need to regularly update the macroeconomic statistics in the international forms and portal to be consistent with the statistics released in the PSA website
To address tax-related impediments and policies on regional economic integration in ASEAN region.
To enhance compilation methodologies and improve statistical outputs provided among international organization relevant statistical data.</t>
  </si>
  <si>
    <t xml:space="preserve">Attendance to international meetings, conferences, workshops, etc.
Report and action plan
Accomplished international questionnaires and forms
ASEAN Forum on Excise Tax 
a. ASEAN tobacco and alcohol template for Philippines.
a. IMF climate related fiscal indicators.
b. OECD Revenue Statistics in Asia and the Pacific
c. WHO Framework Convention on Tobacco (FCTC) Core Questionnaire 
d. WHO Global Tobacco Control Report (GTCR) </t>
  </si>
  <si>
    <t>Updated to currents issues and information to macroeconomic accounts statistics
a. Initiated greater economic integration by building on existing economic cooperation activities, initiating new areas of cooperation and promoting closer cooperation in international fora.
Adherence to the international standards on the generation of quality statistics
a. This allows international comparisons on county's fiscal performance and analysis of countries tax mix.
b. To participate and be updated on the recent developments and updates on fiscal data in the region and others.</t>
  </si>
  <si>
    <t xml:space="preserve">PSA
ASEAN members/International </t>
  </si>
  <si>
    <t xml:space="preserve">DOF, BIR, BOC, DOH and PSA </t>
  </si>
  <si>
    <t>Attendance to international meetings, conferences, workshops, etc. related to macroeconomic accounts statistics (e.g., Working Group on System of National Accounts, Working Group on Statistics on International Trade in Services, etc.)
Regular updating and uploading of international questionnaires from different organizations (Asian Development Bank, International Monetary Fund, United Nations, ASEANStats, etc.)
Need/necessity to participate and attend international conferences/workshops/meetings and working groups in statistics.
To continue the commitment to provide among international organization relevant statistical data.</t>
  </si>
  <si>
    <t>11.2.1.1.233</t>
  </si>
  <si>
    <t>11.2 Price Statistics</t>
  </si>
  <si>
    <t>Rebasing of Consumer Price Index (CPI) to base year 2024</t>
  </si>
  <si>
    <t>SDG 2.c.1: Indicator of food price anomalies
PDP Chapter 3.1: Food inflation rate (%) kept within target</t>
  </si>
  <si>
    <t>Rebased CPI series</t>
  </si>
  <si>
    <t>Input for policy/decision making</t>
  </si>
  <si>
    <t xml:space="preserve">Inputs to System of National Accounts (SNA), Philippine Development Plan (PDP) Results Matrix, and Philippine Statistical Development Plan (PSDP); Bangko Sentral ng Pilipinas (BSP), Senate, and Congress programs and policymaking </t>
  </si>
  <si>
    <t>Budget is included in the CPI budget under regular activities.</t>
  </si>
  <si>
    <t>11.2.1.2.234</t>
  </si>
  <si>
    <t>Rebasing of Construction Materials Wholesale Price Index (CMWPI) to Base Year 2018</t>
  </si>
  <si>
    <t>Need as guide for economic analysis and policy formulation, and as basis for price adjustments in business contracts and projects</t>
  </si>
  <si>
    <t>Rebased CMWPI series</t>
  </si>
  <si>
    <t>Use as a deflator of wholesale trade in the national
accounts to express value series in real terms which measures the change in actual
volume of transaction by removing the effects of price changes. Use in price adjustments</t>
  </si>
  <si>
    <t>Budget is included in the GWPI budget under regular activities.</t>
  </si>
  <si>
    <t>11.2.1.3.235</t>
  </si>
  <si>
    <t>Rebasing of General Wholesale Price Index (GWPI) to Base Year 2018</t>
  </si>
  <si>
    <t>Rebased GWPI series</t>
  </si>
  <si>
    <t>11.2.1.4.236</t>
  </si>
  <si>
    <t>Rebasing of Construction Materials Retail Price Index (CMRPI) to Base Year 2018</t>
  </si>
  <si>
    <t>Need to monitor the economic situation of the retail trade sector.</t>
  </si>
  <si>
    <t>Rebased CMRPI series</t>
  </si>
  <si>
    <t>Use as a deflator of the National Accounts especially on the retail trade sector and serves as a basis of forecasting business in the retail trade</t>
  </si>
  <si>
    <t>Budget is included in the GRPI budget under regular activities.</t>
  </si>
  <si>
    <t>11.2.1.5.237</t>
  </si>
  <si>
    <t>Rebasing of General Retail Price Index (GRPI) to Base Year 2018</t>
  </si>
  <si>
    <t>Rebased GRPI series</t>
  </si>
  <si>
    <t>11.2.1.6.238</t>
  </si>
  <si>
    <t>Rebasing of Construction Materials Wholesale Price Index (CMWPI) to Base Year 2024</t>
  </si>
  <si>
    <t>11.2.1.7.239</t>
  </si>
  <si>
    <t>Rebasing of General Wholesale Price Index (GWPI) to Base Year 2024</t>
  </si>
  <si>
    <t>11.2.1.8.240</t>
  </si>
  <si>
    <t>Rebasing of Construction Materials Retail Price Index (CMRPI) to Base Year 2024</t>
  </si>
  <si>
    <t>11.2.1.9.241</t>
  </si>
  <si>
    <t>Rebasing of General Retail Price Index (GRPI) to Base Year 2024</t>
  </si>
  <si>
    <t>11.2.1.10.242</t>
  </si>
  <si>
    <t>Commodity and Outlet Survey (COS)</t>
  </si>
  <si>
    <t>Updated Market Basket and Type of Outlet for the generation of CPI for All Income and Poor Income Households at the provincial and selected city level</t>
  </si>
  <si>
    <t>Input for the generation of rebased CPI for All Income and Poor Income Households</t>
  </si>
  <si>
    <t>11.2.1.11.243</t>
  </si>
  <si>
    <t>Development of methodology for the generation of Commercial Property Price Index (CPPI)</t>
  </si>
  <si>
    <t>Need for comprehensive, timely, and reliable data on commercial property prices</t>
  </si>
  <si>
    <t>Commercial Property Price Index (CPPI)</t>
  </si>
  <si>
    <t>Availability of price index data for commercial properties and Input to policy/decision making
To develop a more comprehensive measure of property price statistics by using data from other sources</t>
  </si>
  <si>
    <t>Inputs to policy making/decision of the private sector including real estate developers and households; government agencies such as BSP, DOF, Home Development Mutual Fund (HDMF), Department of Human Settlements and Urban Development (DHSUD), National Housing Authority (NHA), among others; and international agencies such as the IMF and BIS.</t>
  </si>
  <si>
    <t>The inaugural CPPI report, covering the period Q1 2019 - Q1 2023, is targeted for release in July 2023. The CPPI will be based on the refined RREPI methodology, which is also targeted to be implemented beginning the Q1 2023 report and released in July 2023.
On the IACPS's recommendation to develop a more comprehensive measure of property price statistics by using data from other sources, the BSP is in coordination with the Department of Finance (DOF) Bureau of Local Government Finance (BLGF) given their ongoing Real Property Information System (RPIS) project for the development of a nationwide database of property prices.</t>
  </si>
  <si>
    <t>11.2.1.12.244</t>
  </si>
  <si>
    <t>Refinement of methodology for the generation of Residential Real Estate Price Index (RREPI)</t>
  </si>
  <si>
    <t>Need for comprehensive, timely, and reliable data on residential property prices</t>
  </si>
  <si>
    <t>Residential Real Estate Price Index (RREPI)</t>
  </si>
  <si>
    <t>To minimize the effects of the changes in the reported transactions per housing type from one period to another by using fixed weights for the year (i.e., based on the 3-year rolling average of total value of transactions) instead of variable weights (i.e., based on quarterly total area of all transactions) in the generation of the index
and Input to policy/decision making
To develop a more comprehensive measure of property price statistics by using data from other sources</t>
  </si>
  <si>
    <t>Inputs to policy making/decision of the private sector including real estate developers and households; government agencies such as BSP, DOF, HDMF, DHSUD, NHA, among others; and international agencies such as the IMF and BIS.</t>
  </si>
  <si>
    <t>11.2.2.13.245</t>
  </si>
  <si>
    <t>Conduct of methodological studies to address data gaps/improve quality of price statistics</t>
  </si>
  <si>
    <t>Need for enhancing the quality, accuracy, and relevance of price statistics.
Need for promoting standardization in price data collection and compilation methods to enhance comparability and facilitate international data comparisons.</t>
  </si>
  <si>
    <t>New methodological studies</t>
  </si>
  <si>
    <t>Enhanced price data collection and compilation methods</t>
  </si>
  <si>
    <t>PSA, NEDA, BSP, DOF, Private Agencies/ Private Contractors, International Monetary Fund, Academe/Private Individuals, Other Foreign and Local Institutions</t>
  </si>
  <si>
    <t>11.2.3.14.246</t>
  </si>
  <si>
    <t>Modification in the schedule of dissemination of the General Retail Price Index from 35 days after the reference month to 30 days after the reference month</t>
  </si>
  <si>
    <t>Timeliness of release</t>
  </si>
  <si>
    <t>Summary report and statistical tables on retail price index</t>
  </si>
  <si>
    <t>More timely release of price statistics</t>
  </si>
  <si>
    <t>11.2.4.15.247</t>
  </si>
  <si>
    <t>Conduct of Trainings on the compilation of price statistics/indices</t>
  </si>
  <si>
    <t xml:space="preserve">Need for high quality, timely, and reliable data </t>
  </si>
  <si>
    <t>Number of staff trained on the compilation of price statistics/indices conducted</t>
  </si>
  <si>
    <t>Improved quality and timeliness of generated data on price statistics/indices</t>
  </si>
  <si>
    <t>Technical staff of the IACPS member agencies</t>
  </si>
  <si>
    <t>11.2.5.16.248</t>
  </si>
  <si>
    <t xml:space="preserve">Participation in the International Comparison Program (ICP) </t>
  </si>
  <si>
    <t>To make data comparable with other countries</t>
  </si>
  <si>
    <t>Purchasing Power Parity (PPP), Price level index, and Regional aggregate GDP</t>
  </si>
  <si>
    <t>11.2.1.17.249</t>
  </si>
  <si>
    <t>Retail Price Survey for the Generation of Consumer Price Index (CPI) for All Income Households and for the Bottom 30 income Households</t>
  </si>
  <si>
    <t>Summary Statistical tables for All Income and Bottom 30% Income Households at the national, regional, provincial and selected city level</t>
  </si>
  <si>
    <t>Includes budget for additional commodities due to rebasing</t>
  </si>
  <si>
    <t>11.2.1.18.250</t>
  </si>
  <si>
    <t>Retail Price Survey for the Generation of General Retail Price Index (GRPI) and Construction Materials Retail Price Index (CMRPI)</t>
  </si>
  <si>
    <t>Summary report and statistical tables on retail price indices</t>
  </si>
  <si>
    <t>Farm Prices Survey</t>
  </si>
  <si>
    <t>Summary statistical tables on farmgate prices per commodity group
Performance of Agriculture Report
Producer’s Price Index for Agriculture</t>
  </si>
  <si>
    <t>Use in the valuation of gross output in agriculture alongside with data on production and in the development of indices to measure the welfare of farmers. Use in the computation of price margins and seasonal index.</t>
  </si>
  <si>
    <t>Wholesale Price Survey for the Generation of General Wholesale Price Index (GWPI) and Construction Materials Wholesale Price Index (CMWPI)</t>
  </si>
  <si>
    <t>Summary report and statistical tables on wholesale price indices</t>
  </si>
  <si>
    <t>Wholesale Selling Price Survey for Agricultural Commodities</t>
  </si>
  <si>
    <t>Need to generate estimates of average monthly wholesale selling prices</t>
  </si>
  <si>
    <t>Summary statistical tables on wholesale selling prices per commodity group</t>
  </si>
  <si>
    <t xml:space="preserve">Use by the policy makers on formulation of policies related to the supply of
agricultural commodities in the markets. Use as guide to farmers’ decisions related to the type and volume of agricultural
production. </t>
  </si>
  <si>
    <t>11.3.1.1.254</t>
  </si>
  <si>
    <t>11.3 Monetary, Financial, and Government Finance Statistics</t>
  </si>
  <si>
    <t>Compilation of data in compliance to international data initiatives</t>
  </si>
  <si>
    <t>Unavailability of data, particularly on HMOs and pension funds, necessary for the compilation of the Other Financial Corporations Survey (OFCS) required by the IMF's SDDS Plus.
-Unavailability of data for the compilation of the Debt Securities Statistics (DSS) required by the IMF's SDDS Plus.</t>
  </si>
  <si>
    <t>OFCS HMO and pension funds data published on a regular basis in accordance to the prescribed coverage, timeline, and periodicity of the IMF's SDDS Plus 
-DSS data published on a regular basis in accordance to the prescribed coverage, timeline, and periodicity of the IMF's SDDS Plus</t>
  </si>
  <si>
    <t>Adherence of the Philippines to the IMF's SDDS Plus</t>
  </si>
  <si>
    <t>Public, IMF</t>
  </si>
  <si>
    <t>BSP (Lead), IC, SEC</t>
  </si>
  <si>
    <t>2025-2029
December 2024</t>
  </si>
  <si>
    <t>In October 2019, the BSP started publishing the results of the OFCS on a monthly basis in adherence to the Philippines' subscription to the IMF's SDDS Plus. Current efforts are focused on the expansion of the coverage of the OFCS to include HMOs and pension funds, among others. Further, close coordination with relevant BSP units is being undertaken to streamline and automate the submission of OFCS responses.
Per the IC, there are ongoing revisions in the HMO schedules and accounts moving the target implementation beyond 2025.                                                   For pension funds, the BSP has already coordinated with the DBM for the list of government agencies' provident funds.  Coordination with SEC is also ongoing for the list of registered pension funds.</t>
  </si>
  <si>
    <t>11.3.1.2.255</t>
  </si>
  <si>
    <t>Streamlining BSP surveys that collect overlapping indicators on financial condition of households and financial inclusion of adults into Consumer Finance and Inclusion Survey (CFIS) to be conducted on an annual basis.</t>
  </si>
  <si>
    <t>Overlapping indicators, particularly on access and usage, contained in the Financial Inclusion Survey (FIS), which is only conducted every two years. The annual CFIS will allow regular monitoring of these indicators.</t>
  </si>
  <si>
    <t>Financial inclusion data published on an annual basis in the BSP website or SDG Watch.</t>
  </si>
  <si>
    <t>Regular (annual) monitoring of status of PDP Results Matrix (RM) indicators and National Strategy for Financial Inclusion (NSFI) targets</t>
  </si>
  <si>
    <t>PSS, Public</t>
  </si>
  <si>
    <t>The technical working group, composed of various Departments/Offices in the BSP, is currently finalizing the survey questionnaire. The preparation of procurement documents and the procurement process under public bidding is underway.</t>
  </si>
  <si>
    <t>11.3.1.3.256</t>
  </si>
  <si>
    <t>Quarterly monitoring of selected financial inclusion indicators from household surveys</t>
  </si>
  <si>
    <t>Infrequent data collection of financial inclusion statistics.</t>
  </si>
  <si>
    <t>Quarterly data from household surveys on selected financial inclusion indicators (e.g. access and usage).</t>
  </si>
  <si>
    <t>Monitor the country's progress in selected financial inclusion indicators.</t>
  </si>
  <si>
    <t>Monitoring of accomplishment of the National Strategy for Financial Inclusion (NSFI) targets/PSS and BSP</t>
  </si>
  <si>
    <t xml:space="preserve">Starting Q2 2022, financial inclusion rider questions have been included in the quarterly Consumer Expectations Survey (CES). The purpose of this initiative was to closely monitor the status of account ownership in the country and how far the government is from its 70 percent account ownership target for 2023. Nonetheless, we note that the CES collects household data and has a different methodology compared with the FIS, which collects individual data. </t>
  </si>
  <si>
    <t>11.3.2.4.257</t>
  </si>
  <si>
    <t xml:space="preserve">Conduct of advocacy activities on the importance of monetary, financial and government finance statistics in policy formulation, decision-making and research among various stakeholders
</t>
  </si>
  <si>
    <t>Insufficient awareness/appreciation by the public on the importance of economic and social statistics</t>
  </si>
  <si>
    <t>Public information campaigns on monetary, financial, and government finance statistics based on international frameworks, compilation guides and best practices conducted</t>
  </si>
  <si>
    <t>Well-informed data users.</t>
  </si>
  <si>
    <t>BSP, PSA</t>
  </si>
  <si>
    <t>The BSP regularly conducts public information campaigns as part of its commitment to its various stakeholders and also as part of its contributed activity for the NSM celebration every October.</t>
  </si>
  <si>
    <t>11.3.2.5.258</t>
  </si>
  <si>
    <t xml:space="preserve">Development of an interactive Financial inclusion dashboard
</t>
  </si>
  <si>
    <t>Insufficient awareness/appreciation by the public on the extent of financial inclusion in the Philippines</t>
  </si>
  <si>
    <t>Interactive dashboard that allows users to splice/customize data for a more streamlined analysis</t>
  </si>
  <si>
    <t>11.3.2.6.259</t>
  </si>
  <si>
    <t>Enhancement of data dissemination of available insurance, pre-need and HMO data compiled by IC</t>
  </si>
  <si>
    <t>Need to improve dissemination of data compiled by IC.</t>
  </si>
  <si>
    <t>Improved database in
Excel and PDF formats of industry statistics available in the IC Website</t>
  </si>
  <si>
    <t>Decreased inquiries from stakeholders as they already access information through uploaded documents in the IC website</t>
  </si>
  <si>
    <t>Public</t>
  </si>
  <si>
    <t>IC</t>
  </si>
  <si>
    <t>11.3.4.7.260</t>
  </si>
  <si>
    <t>Capacity development through participation and engagement in local and international conferences, trainings, workshops, and meetings for the development of quality and comprehensive monetary, financial, and government finance statistics including Sustainable Development Goals (SDGs) and other related concerns</t>
  </si>
  <si>
    <t xml:space="preserve">Lack of training among the data compilers and data providers on monetary, financial, and government finance statistics, particularly on emerging/new international standards and methodologies.
</t>
  </si>
  <si>
    <t>Technical staff equipped with tools and methods on statistical analysis in order to provide policy makers the statistical analysis that will support policy formulation.</t>
  </si>
  <si>
    <t>Enhanced data compilation and methodologies, and improved statistical outputs</t>
  </si>
  <si>
    <t>All IAC-MFGFS members</t>
  </si>
  <si>
    <t>We deem that continuous capacity building activities are necessary especially for the newly-hired technical staff of the IACMFGFS members. This will also allow the IACMFGFS members to be updated in the changes/trends in the statistical compilation of monetary, financial. and government finance statistics internationally.
The member agencies (BSP, BTr, DOF, IC, NEDA, PSA, and SEC) have no budget specifically allocated for MFGFS related trainings. Their budget for MFGFS related trainings is lumped in their overall budget for training. Meanwhile, staff members of the PSA and the BSP attend free MFGFS trainings online.</t>
  </si>
  <si>
    <t>11.3.5.8.261</t>
  </si>
  <si>
    <t>Development of data inventory on sex-disaggregated microinsurance data for granularization</t>
  </si>
  <si>
    <t>Need for data disaggregation in order to improve reporting and dissemination as well as monitoring and evaluation mechanisms</t>
  </si>
  <si>
    <t>Updated quarterly submission of sex-disaggregated microinsurance data from regulated entities with microinsurance business</t>
  </si>
  <si>
    <t>More granular data which may facilitate the generation,
consolidation, dissemination and analysis of
sectoral statistics</t>
  </si>
  <si>
    <t>IC and microinsurance providers/ businesses</t>
  </si>
  <si>
    <t>Sex-disaggregated templates were distributed to the IC-regulated entities starting 2nd quarter of 2023. Data inventory is expected to be populated once submissions from regulated entities were processed.</t>
  </si>
  <si>
    <t>12.1.1.1.262</t>
  </si>
  <si>
    <t xml:space="preserve">12.1 Energy and Water Statistics </t>
  </si>
  <si>
    <t>Development in the compilation of proportion of cities/municipalities served by sewerage or septage management facilities to total number of cities/municipalities and percent of population</t>
  </si>
  <si>
    <t>SDG 6 - Ensure access to water and sanitation
PDP Indicator: Proportion of families with access to safe water supply
PDP Indicator: Proportion of households with access to sanitary facility</t>
  </si>
  <si>
    <t>Quarterly Report on the Operational Plan for the Manila Bay Coastal Strategy (OPMBCS)
Statistical data on (1) water service coverage; water served population; (2) sewer coverage; sewer served population; sanitation coverage; sanitation served population</t>
  </si>
  <si>
    <t>PSA, NEDA, SC, DENR</t>
  </si>
  <si>
    <t>MWSS/LWUA</t>
  </si>
  <si>
    <t>12.1.1.2.263</t>
  </si>
  <si>
    <t>Improvement in the compilation of Water Accounts of the Philippines</t>
  </si>
  <si>
    <t>SDG 6.4: Increase water-use efficiency and ensure freshwater supplies
 PDP Chapter 12: Expand and Upgrade Infrastructure</t>
  </si>
  <si>
    <t>Water asset and flow accounts of the Philippines</t>
  </si>
  <si>
    <t>Indicators for the water assets and flow of the Philippines</t>
  </si>
  <si>
    <t>DENR, NEDA, PSA</t>
  </si>
  <si>
    <t>The Water Flow Accounts of the Philippines is released by the Philippine Statistics Authority (PSA) annually. The activity is part of the operations of PSA which may use budget from the General Appropriation Act.</t>
  </si>
  <si>
    <t>12.1.1.3.264</t>
  </si>
  <si>
    <t>Updating of the List of Provinces with Inventory of Water Service Providers (Listahang Tubig)</t>
  </si>
  <si>
    <t>SDG 6 - Ensure access to water and sanitation
PDP Chapter 12: Expand and Upgrade Infrastructure</t>
  </si>
  <si>
    <t>Updated national well register (Listahang Tubig)</t>
  </si>
  <si>
    <t xml:space="preserve">Indicators on access to improved drinking water supply, performance of water utilities, and improve regulation of water resources </t>
  </si>
  <si>
    <t>For planning, programming and policy formulation/decision-making / DOE, PSA, NEDA, other NGAs, investors</t>
  </si>
  <si>
    <t>NWRB</t>
  </si>
  <si>
    <t>End of Plan Target will be on CY-2028 with a total of 81 Provinces database updated</t>
  </si>
  <si>
    <t>12.1.1.4.265</t>
  </si>
  <si>
    <t>Updating and Improvement of the Energy Balance Table</t>
  </si>
  <si>
    <t>SDG 7 - Ensure access to affordable, reliable, sustainable and modern energy for all</t>
  </si>
  <si>
    <t>Updated energy data and statistics</t>
  </si>
  <si>
    <t>Provision of energy accounts and related indicators</t>
  </si>
  <si>
    <t>DOE</t>
  </si>
  <si>
    <t>2023 Household Energy Consumption Survey (HECS)</t>
  </si>
  <si>
    <t>PDP Indicator: Regional residential energy consumption including proportion of households with access to electricity</t>
  </si>
  <si>
    <t>Energy consumption and mix of residential sector by region</t>
  </si>
  <si>
    <t>Indicators for the estimation  of regional energy consumption of the household sector</t>
  </si>
  <si>
    <t xml:space="preserve">On-going implementation of preparatory phase activities on HECS 2023 based on signed/MOA between DOE and PSA with fund transfer as of January 2023 amounting to almost Php19.5M to PSA. </t>
  </si>
  <si>
    <t>12.1.1.6.267</t>
  </si>
  <si>
    <t>Improvement in the compilation of the Energy Accounts of the Philippines</t>
  </si>
  <si>
    <t>SDG 7 - Ensure access to affordable, reliable, sustainable and modern energy for all
PDP Chapter 12: Expand and Upgrade Infrastructure</t>
  </si>
  <si>
    <t>Energy accounts and statistics</t>
  </si>
  <si>
    <t>Indicators for the national energy assets of and flow in the Philippines</t>
  </si>
  <si>
    <t>DOE, NEDA, PSA</t>
  </si>
  <si>
    <t>The Energy Asset Accounts of the Philippines is released by the Philippine Statistics Authority (PSA) annually. The activity is part of the operations of PSA which may use budget from the General Appropriation Act.</t>
  </si>
  <si>
    <t>12.1.2.7.268</t>
  </si>
  <si>
    <t>Conduct of advocacy activities on:
   - Energy Accounting 101 
   - Energy 101</t>
  </si>
  <si>
    <t>Improvement on data and information dissemination</t>
  </si>
  <si>
    <t>Public awareness on energy data and information</t>
  </si>
  <si>
    <t>Public Understanding/Awareness/Acceptability ; Energy Stakeholders</t>
  </si>
  <si>
    <t xml:space="preserve">Strengthening data dissemination and advocacy of statistics through conduct of press conferences, use of various social media platforms and communications technology resources, and laymanizing statistical terms to be understood by ordinary people
</t>
  </si>
  <si>
    <t>12.1.4.8.269</t>
  </si>
  <si>
    <t>Development of Energy Modelling Methodology
   - Energy Modelling Workshop</t>
  </si>
  <si>
    <t>SDG 7: Ensure access to affordable, reliable, sustainable and modern energy for all
PDP Chapter 12: Expand and Upgrade Infrastructure</t>
  </si>
  <si>
    <t>Improvement on energy modelling methodologies</t>
  </si>
  <si>
    <t>Energy stakeholders/ energy planners
PAP formulation and other energy studies</t>
  </si>
  <si>
    <t>12.1.6.9.270</t>
  </si>
  <si>
    <t>Capacity Development through participation and engagement in local and international conferences, trainings, workshops, and meetings for the development of quality and comprehensive energy and water statistics including Sustainable Development Goals (SDGs) and other related concerns</t>
  </si>
  <si>
    <t>Energy and water statistics and other related indicators</t>
  </si>
  <si>
    <t>Improvement on the methodologies for data collection, processing and dissemination</t>
  </si>
  <si>
    <t>For energy and water planning, programming and policy formulation/decision-making / Government's commitment with international partners</t>
  </si>
  <si>
    <t>PSA, DOE, NWRB,  International Partners</t>
  </si>
  <si>
    <t>Cost sharing of expenses with International Partners
Conduct of statistical activities in cooperation with APEC Expert Group on Energy Data and Analysis (EGEDA)</t>
  </si>
  <si>
    <t>12.2.1.1.271</t>
  </si>
  <si>
    <t>12.2 Transportation and Infrastructure Statistics</t>
  </si>
  <si>
    <t>Generation of Statistics from Approved Building Permits</t>
  </si>
  <si>
    <t>Lack of monthly, quarterly, and yearly data</t>
  </si>
  <si>
    <t>Generation of monthly, quarterly, and yearly statistics from approved building permits</t>
  </si>
  <si>
    <t>PSA-MAS</t>
  </si>
  <si>
    <t>Monthly, Quarterly, and Yearly from 2024 to 2029</t>
  </si>
  <si>
    <t>12.2.1.2.272</t>
  </si>
  <si>
    <t>Generation of official statistics that can be used for policy making</t>
  </si>
  <si>
    <t>Statistical Tables</t>
  </si>
  <si>
    <t>Generation of transport and infrastructure statistics from ASPBI and CPBI</t>
  </si>
  <si>
    <t>12.2.1.3.273</t>
  </si>
  <si>
    <t>Expansion of coverage of existing household and establishments-based surveys (ASPBI, LE, LFS) generating transport and infrastructure statistics to cover both formal and informal sectors</t>
  </si>
  <si>
    <t>Enhancement of coverage of establishments-based survey</t>
  </si>
  <si>
    <t>Broader coverage of establishments-based survey</t>
  </si>
  <si>
    <t>Generation of transport and infrastructure statistics for both formal and informal sectors</t>
  </si>
  <si>
    <t>12.2.1.4.274</t>
  </si>
  <si>
    <t>Conduct of regular data collection of ICT Infrastructure indicators</t>
  </si>
  <si>
    <t>DICT/PSA/Planning Offices</t>
  </si>
  <si>
    <t>12.2.1.5.275</t>
  </si>
  <si>
    <t>Statistics on physical and social infrastructure</t>
  </si>
  <si>
    <t>DPWH Atlas that can be accessed through the DPWH Website</t>
  </si>
  <si>
    <t>Public access to accurate and current government infrastructure data</t>
  </si>
  <si>
    <t>Transport/Urban Planners, Academic Professionals, and other Agencies and Stakeholders</t>
  </si>
  <si>
    <t>DPWH and its Bureaus</t>
  </si>
  <si>
    <t>12.2.1.6.276</t>
  </si>
  <si>
    <t>Review of the core surveys to possibly include modules/questions/items that can be potentially added to generate SDG indicators for Transportation and Infrastructure Statistics</t>
  </si>
  <si>
    <t>Improved access to public transport</t>
  </si>
  <si>
    <t>Department of Transportation, Department of Public Works and Highways (DPWH), Philippine Statistical System, Legislative Bodies and other stakeholders</t>
  </si>
  <si>
    <t>PSA, DOTr</t>
  </si>
  <si>
    <t>12.2.1.7.277</t>
  </si>
  <si>
    <t>Generation of statistics for tier 2 and tier 3 SDG indicators including alternative indicators related to Transport and Infrastructure Statistics</t>
  </si>
  <si>
    <t>Department of Public Works and Highways, Philippine Statistical System, Legislative Bodies and other stakeholders</t>
  </si>
  <si>
    <t>PSA, DPWH, and members of the IAC on SDGs</t>
  </si>
  <si>
    <t>12.2.1.8.278</t>
  </si>
  <si>
    <t>Availability of aggregated report of MMARAS according to the following: by LGU, by type of vehicle, and by major thoroughfares.</t>
  </si>
  <si>
    <t>Annual report</t>
  </si>
  <si>
    <t>Generation of statistics on road accidents in Metro Manila</t>
  </si>
  <si>
    <t>MMDA/PSA</t>
  </si>
  <si>
    <t>MMDA</t>
  </si>
  <si>
    <t>Annual</t>
  </si>
  <si>
    <t>12.2.2.9.279</t>
  </si>
  <si>
    <t>Generation of road crash data into the Data for Road Incident Visualization Evaluation and Reporting (DRIVER) System</t>
  </si>
  <si>
    <t>Availability of timely, comprehensive, and reliable data on road crash</t>
  </si>
  <si>
    <t>Enhanced DRIVER System</t>
  </si>
  <si>
    <t>Generation of timely and accurate data</t>
  </si>
  <si>
    <t>DOTr, LRO, DPWH, and DILG</t>
  </si>
  <si>
    <t>12.2.2.10.280</t>
  </si>
  <si>
    <t>Development of GIS Mapping Dashboard of ICT Infrastructure Indicators for publishing in the ICT Knowledge Portal</t>
  </si>
  <si>
    <t>DICT/PSA/Planning Offices/Researchers</t>
  </si>
  <si>
    <t>12.2.2.11.281</t>
  </si>
  <si>
    <t>Availability of national transportation data.</t>
  </si>
  <si>
    <t>National Transportation Database</t>
  </si>
  <si>
    <t>Database for transportation data will be available for usage of concerned entities.</t>
  </si>
  <si>
    <t>DOTr/PSA/Planning Offices/Researchers</t>
  </si>
  <si>
    <t>DOTr, PPPC</t>
  </si>
  <si>
    <t>Gaps in data sharing arrangements among data users and data producers</t>
  </si>
  <si>
    <t>Memorandum of Agreement strengthening the data sharing arrangements between data users and data producers.</t>
  </si>
  <si>
    <t>Arrangements on data sharing will be determined.</t>
  </si>
  <si>
    <t>12.2.4.13.283</t>
  </si>
  <si>
    <t>Data templates and updated indicators</t>
  </si>
  <si>
    <t>12.2.6.14.284</t>
  </si>
  <si>
    <t>Development of technical concepts for ICT infrastructure in cooperation with the International Telecommunications Union (ITU)</t>
  </si>
  <si>
    <t>Availability of accurate, reliable, and internationally comparable statistics</t>
  </si>
  <si>
    <t>Development of the centralized database e.g., Integrated Transportation Information System (ITIS) for transport-related statistics</t>
  </si>
  <si>
    <t>Availability of a centralized transport database that will automate/digitalize the collection, processing and dissemination of transport and infrastructure statistics to address data fragmentation, accuracy and quality</t>
  </si>
  <si>
    <t>Establishment and development of the Integrated Transportation Information System, which includes the creation of a centralized database that consolidates and organizes transport-related data</t>
  </si>
  <si>
    <t>DOTr/PSA/Planning Offices/Academe and Researchers</t>
  </si>
  <si>
    <t>13.0.1.1.285</t>
  </si>
  <si>
    <t>13. Security, Justice and Peace Statistics</t>
  </si>
  <si>
    <t>Expansion and Full Implementation of National Justice Information System (NJIS)</t>
  </si>
  <si>
    <t>Lack of system interconnectivity linking the different statistical information databases of criminal justice agencies</t>
  </si>
  <si>
    <t>Enhanced government capacity to deter crimes, track down criminals, monitor criminality and administer justice</t>
  </si>
  <si>
    <t>DOJ</t>
  </si>
  <si>
    <t>Continuing activity</t>
  </si>
  <si>
    <t>Expansion and Full Implementation of Crime Information Reporting and Analysis System (CIRAS)/Enhanced e-Blotter System</t>
  </si>
  <si>
    <t>Need for continuous enhancement of existing administrative reporting systems of criminal justice agencies</t>
  </si>
  <si>
    <t>For quick identification of crime hot spots where high police visibility and resources are required to curb criminality</t>
  </si>
  <si>
    <t>PNP</t>
  </si>
  <si>
    <t>13.0.1.3.287</t>
  </si>
  <si>
    <t>Expansion and Full Implementation of e-Courts System (Version 2.0)</t>
  </si>
  <si>
    <t>Need for web-based case management information system aligned with the High Court’s Strategic Plan for Judicial Innovations (SPJI) 2022-2027</t>
  </si>
  <si>
    <t>SCP</t>
  </si>
  <si>
    <t>The activity is aligned with the SPJI 2022-2027, the High Court’s plan of action to address institutional challenges using four guiding principles: the Judiciary’s delivery of justice will be (1) timely and fair, (2) transparent and accountable, (3) equal and inclusive, and (4) technology adaptive. Steered by these guidelines, the Court targets three major outcomes: efficiency, innovation, and access.</t>
  </si>
  <si>
    <t>13.0.1.4.288</t>
  </si>
  <si>
    <t>Development of a Methodology to Generate Human Rights-related Indicators</t>
  </si>
  <si>
    <t>CHRP</t>
  </si>
  <si>
    <t>Part of the ongoing collaboration between CHRP and the PSA related to the implementation of the MOU executed between the two agencies on the operationalization of human rights-based approach to data and indicators towards regular compilation and monitoring of SDGs Tier 2 indicators (16.1.2 and 16.10.1)</t>
  </si>
  <si>
    <t>13.0.3.5.289</t>
  </si>
  <si>
    <t>Revisiting and Enhancing the Statistical Framework for Security, Justice and Peace Sector</t>
  </si>
  <si>
    <t>Need to allocate statistical responsibilities among government agencies by designating the statistics to be collected by them; and
Need to reflect changes in the structure over time, i.e., emerging statistical information demands such as alternative dispute resolution, transnational crimes, among others</t>
  </si>
  <si>
    <t>PSA Board Resolution on, "Approving and Adopting the Official Statistical Framework for Security, Justice and Peace Sector"</t>
  </si>
  <si>
    <t>Approved and adopted official statistical framework for security, justice and peace sector</t>
  </si>
  <si>
    <t>PSA in collaboration with IACSJPS member agencies</t>
  </si>
  <si>
    <t>July - Dec 2023</t>
  </si>
  <si>
    <t>Re-programmed for PSDP 2023-2029 
Included in the work program of the IACSJPS for 2023</t>
  </si>
  <si>
    <t>13.0.3.6.290</t>
  </si>
  <si>
    <t>Mapping/Inventory of Available Security, Justice and Peace Statistics and Indicators</t>
  </si>
  <si>
    <t>13.0.3.7.291</t>
  </si>
  <si>
    <t>Updating and Expansion of the List of Commonly Used Terms in Statistical Work for Security, Justice and Peace Sector</t>
  </si>
  <si>
    <t>Need to come up with official concepts and definitions for statistical purposes for security, justice and peace sector to harmonize and standardize terminologies used for consistency and comparability in the generation of official statistics across national and international boundaries</t>
  </si>
  <si>
    <t>PSA Board Resolution on, "Approving and Adopting the Official Concepts and Definitions for Statistical Purposes for Security, Justice and Peace Sector"</t>
  </si>
  <si>
    <t>Approved and adopted official concepts and definitions for statistical purposes for security, justice and peace sector</t>
  </si>
  <si>
    <t>Oct 2023-
 May 2024</t>
  </si>
  <si>
    <t xml:space="preserve">Improvement of the generation of relevant, timely, and quality statistics to address recent developments and emerging statistical demands
</t>
  </si>
  <si>
    <t>13.0.3.8.292</t>
  </si>
  <si>
    <t xml:space="preserve">Formulation of Official Concepts and Definitions for Statistical Purposes for Security, Justice and Peace Sector </t>
  </si>
  <si>
    <t xml:space="preserve">Improvement of the generation of relevant, timely, and quality statistics to address recent developments and emerging statistical demands
</t>
  </si>
  <si>
    <t>13.0.3.9.293</t>
  </si>
  <si>
    <t>Need to monitor the pace of progress so as to assess the country’s performance vis-à-vis in achieving the 2030 Agenda for Sustainable Development</t>
  </si>
  <si>
    <t>Updated SDG Watch-Philippines; and SDG Database on Philippine Indicators</t>
  </si>
  <si>
    <t>Jan 2023-
 Dec 2029</t>
  </si>
  <si>
    <t>13.0.3.10.294</t>
  </si>
  <si>
    <t>Maintenance and Updating of the Philippine Crime Index (PCI)</t>
  </si>
  <si>
    <t>Need to come up with a common classification framework for data on crime that are collected at various stages of the criminal justice process and across different data sources</t>
  </si>
  <si>
    <t>For codification and indexation of all crimes and its corresponding penalties</t>
  </si>
  <si>
    <t>13.0.4.11.295</t>
  </si>
  <si>
    <t>Expansion and Re-Engineering of the SCP Statistical Reports Division</t>
  </si>
  <si>
    <t>Need for increased budget allocation of agencies tasked to produce and compile crime and criminal justice data</t>
  </si>
  <si>
    <t>A capacitated SCP capable of handling statistical activities more effectively and efficiently</t>
  </si>
  <si>
    <t>Enhanced institutional capacity of SCP to undertake statistical activities</t>
  </si>
  <si>
    <t>SRD-OCA</t>
  </si>
  <si>
    <t>13.0.5.12.296</t>
  </si>
  <si>
    <t>13.0.6.13.297</t>
  </si>
  <si>
    <t>Need to enhance knowledge and capacity of the Philippine Statistical System (PSS) on internationally recommended standards, methodologies and best practices</t>
  </si>
  <si>
    <t>Strengthened relations and networking with the international statistical community</t>
  </si>
  <si>
    <t>Partnership and collaboration with other agencies through MOA/MOU as follows:
(a) with UN-OHCHR on the development of a methodology to generate human rights indicators towards regular compilation and monitoring of SDGs Tier 2 indicators (16.1.2 and 16.10.1; and 
(b) with DND, OPAPRU and PNP on data sharing</t>
  </si>
  <si>
    <t>13.0.6.14.298</t>
  </si>
  <si>
    <t>PSA in collaboration with UNODC and concerned agency respondents (DOJ, PNP, SCP, BJMP, BuCor and OMB)</t>
  </si>
  <si>
    <t>The UN-CTS is an annual undertaking conducted by the UNODC to collect data on the incidence of reported crime and operations of criminal justice systems with a view to improving the knowledge of global trends on crime and criminal justice. 
The Philippines, thru the IACSJPS, is one of the regular participants of the survey compiling crime and criminal justice statistics by requesting the concerned IAC member agencies and other relevant institutions to accomplish the regular sections as well as special modules of the UN-CTS 2-part questionnaire.</t>
  </si>
  <si>
    <t>14.0.1.1.299</t>
  </si>
  <si>
    <t>14. Governance Statistics</t>
  </si>
  <si>
    <t>Development of National Governance Index (NGI) - Data scoping and mining of governance statistical data</t>
  </si>
  <si>
    <t>Lack of information in available Governance statistics/indicators</t>
  </si>
  <si>
    <t>List of Governance indicators</t>
  </si>
  <si>
    <t>NGI Score measured</t>
  </si>
  <si>
    <t>Provides overall picture of the governance situation in the country including standardized concepts, definitions and indicators</t>
  </si>
  <si>
    <t>PSA, NEDA in coordination with the IAC</t>
  </si>
  <si>
    <t>14.0.1.2.300</t>
  </si>
  <si>
    <t>Development of National Governance Index (NGI) - Development of a Statistical Framework on Governance Statistics</t>
  </si>
  <si>
    <t>Absence of a statistical framework on governance</t>
  </si>
  <si>
    <t>Philippine Governance Statistics Operational Framework</t>
  </si>
  <si>
    <t>14.0.1.3.301</t>
  </si>
  <si>
    <t>Development of National Governance Index (NGI) - Establishment of methodology on NGI</t>
  </si>
  <si>
    <t>Need for a National Governance Index (NGI)</t>
  </si>
  <si>
    <t>14.0.1.4.302</t>
  </si>
  <si>
    <t>Development of National Governance Index (NGI) - Formulation of official concepts and operational definitions and indicators</t>
  </si>
  <si>
    <t>No official concepts and definition</t>
  </si>
  <si>
    <t>Official list of concepts and definitions</t>
  </si>
  <si>
    <t>14.0.1.5.303</t>
  </si>
  <si>
    <t>Conduct of research/study towards generation of SDG Tier 3 indicators on governance
Inclusion of questions on Access to Government Services in establishments in ASPBI (SDG 16.5.2)</t>
  </si>
  <si>
    <t>Need to address data gaps on SDG Tier 3 indicators on governance</t>
  </si>
  <si>
    <t>Methodology for SDG 16.5.2</t>
  </si>
  <si>
    <t>SDG 16.5.2 measured</t>
  </si>
  <si>
    <t>SDG indicators monitoring and for policy formulation related to bribery</t>
  </si>
  <si>
    <t>OMB, PSA  in coordination with the IAC</t>
  </si>
  <si>
    <t>Proposed to be included in the ASPBI on 2025.
Budget will still to be determined, especially as ASPBI will be increasing the sample respondents in 2025</t>
  </si>
  <si>
    <t>14.0.1.6.304</t>
  </si>
  <si>
    <t>Sustained and continued generation of statistics through the Client Satisfaction Measurement Report</t>
  </si>
  <si>
    <t>Need for regular generation of SDG  Tier 2 indicators on governance</t>
  </si>
  <si>
    <t xml:space="preserve">Methodology for SDG 16.6.2 </t>
  </si>
  <si>
    <t>SDG 16.6.2 measured</t>
  </si>
  <si>
    <t>SDG indicators monitoring and for policy formulation related to customer satisfaction in government transactions</t>
  </si>
  <si>
    <t>ARTA</t>
  </si>
  <si>
    <t>ARTA recommends that the Client Satisfaction Measurement  (CSM) Reports that are submitted by government agencies based on the ARTA Memorandum Circular No. 2022-05 or the   Guidelines on the Implementation of the Harmonized Client Satisfaction Measurement, is more aligned with the target indicator rather than the results of the Report Card Survey.</t>
  </si>
  <si>
    <t>14.0.1.7.305</t>
  </si>
  <si>
    <t>Institutionalization of questions in existing activities for the generation of corruption indicators in the APIS or other household-based surveys (SDG 16.5.1.p1)</t>
  </si>
  <si>
    <t>Data for SDG 16.5.1.p1</t>
  </si>
  <si>
    <t>SDG 16.5.1.p1 measured</t>
  </si>
  <si>
    <t>14.0.1.8.306</t>
  </si>
  <si>
    <t>Generation of Volunteering Work/ Volunteerism Statistics through Inclusion of Module on Volunteer Work as rider to Labor Force Survey</t>
  </si>
  <si>
    <t>Need to address data gaps to support evidence-based decision and policy making to achieve more effective governance towards
  - Increased people's participation
  - Strengthened partnerships
Absence of organized technology-based system of collecting, processing and validating statistics on volunteerism especially on the sub-national level disaggregation
Lack of processed and validated data on volunteering work or volunteerism statistics at a national and municipal level and household level
Lack of locally standardized measurement of volunteer work.</t>
  </si>
  <si>
    <t>Volunteerism statistics in the Philippines</t>
  </si>
  <si>
    <t>Extent and impact of volunteerism</t>
  </si>
  <si>
    <t>National and local legislative measures on volunteerism
Valuing the contribution of volunteers and/or citizens participation to development in the promotion of the whole of society approach
Mainstreaming of volunteerism in sector/ national and local development plans.</t>
  </si>
  <si>
    <t>PNVSCA, PSA and PSRTI</t>
  </si>
  <si>
    <t>PNVSCA has attended the briefing and orientation on FY 2024 Statistical Budget Preparation on 28 February 2023. In line with this, PNVSCA has submitted a Statistical Budget Proposal for FY 2024 to include relevant and valid volunteerism-related questions in the LFS.  Specifically, a Module on Volunteer Work (MVW) shall be developed and administered in order to gather relevant volunteering data in the labor force. Through MVW, it can be a source of volunteering data from the household level.
The said budget proposal was recommended by the PSA where it is to be presented to the Interagency Committee on Philippine Statistical System Resources (IACPSSR) for approval and endorsement to the PSA Board.</t>
  </si>
  <si>
    <t>14.0.1.9.307</t>
  </si>
  <si>
    <t>Conduct of rider module on the use of PhilID in the various relevant surveys or censuses of PSA (i.e. LFS, APIS, CAF, CBMS, etc.)</t>
  </si>
  <si>
    <t>Limited statistics on the usage of PhilID</t>
  </si>
  <si>
    <t>Statistics on the usage of PhilID</t>
  </si>
  <si>
    <t>Extent of usage of PhilID</t>
  </si>
  <si>
    <t>Inputs on the improvements of PhilSys operations, including authentication services</t>
  </si>
  <si>
    <t>Rider questions include the following:
Household Level
Question 1: Did __ undergo PhilSys registration, which involves collection of demographic and biometric information?
Question 2: Has _ already had his/her PhillD card?
Question 3: How did receive his/her PhillD card?
Question 4: Has _ already had his/her ePhillD?
Question 5: How did _ get his/her ePhillD?
lndividual Level
Question 1: What type of PhillD do you have?
Question 2: After having your PhillD, have you ever used it?
Question 3: What are your reasons for not yet using your PhillD since having it?
Question 4: For what reason/transaction/s did you use your PhiilD?
Question 5: Did you undergo authentication when you used your PhillD in any institution/agency?
Question 6: What lD do you frequently use during your transactions?
Question 7: How useful is your PhillD to you?</t>
  </si>
  <si>
    <t>14.0.2.10.308</t>
  </si>
  <si>
    <t>Establishment of portal on election statistics</t>
  </si>
  <si>
    <t>Absence of a one-stop portal on election statistics</t>
  </si>
  <si>
    <t>Portal containing relevant and in-demand election statistics</t>
  </si>
  <si>
    <t>Easy access to available election statistics</t>
  </si>
  <si>
    <t>Input for policy formulation</t>
  </si>
  <si>
    <t>COMELEC and UNDP</t>
  </si>
  <si>
    <t>Fund lodged under UNDP</t>
  </si>
  <si>
    <t>15.0.1.1.309</t>
  </si>
  <si>
    <t>15. Environment and Natural Resources Statistics</t>
  </si>
  <si>
    <t>Enhancement of the DENR Statistical Reporting System</t>
  </si>
  <si>
    <t>Outdated policies on SRS; Revision of Statistical Forms to reflect the changes in the policy</t>
  </si>
  <si>
    <t>Revised DENR Administrative Order on Statistical Reporting System policies</t>
  </si>
  <si>
    <t>Addressed the changing/additional data requirements</t>
  </si>
  <si>
    <t>DENR - to update the governing policy according to its current needs</t>
  </si>
  <si>
    <t>DENR</t>
  </si>
  <si>
    <t>Budget for CY 2023 Workshop/Training</t>
  </si>
  <si>
    <t>15.0.1.2.310</t>
  </si>
  <si>
    <t>Integrated data collection of disaster-related statistics following the Sendai Framework for Disaster Risk Reduction</t>
  </si>
  <si>
    <t>Needed for PDP Indicator/SDG Indicator 1.5.1: Number of deaths, missing persons and directly affected persons attributed to disasters per 100,000 population</t>
  </si>
  <si>
    <t>Availability of data on the number of deaths, missing, and affected persons</t>
  </si>
  <si>
    <t>Standardization and Integrity of Disaster Information</t>
  </si>
  <si>
    <t>Policy development/ enhancement (Government agencies, lawmakers, academe, NGOs, Developmental Stakeholders, and Private Sector)</t>
  </si>
  <si>
    <t>NDRRMC, 
(OCD, DSWD, DILG, LGUs)</t>
  </si>
  <si>
    <t xml:space="preserve">Systematic data collection/integration </t>
  </si>
  <si>
    <t>15.0.1.3.311</t>
  </si>
  <si>
    <t>Regular compilation of Greenhouse Gas Inventories following the IPCC Guidelines</t>
  </si>
  <si>
    <t>Provides information on the total GHG emissions of the country, disaggregated by sector</t>
  </si>
  <si>
    <t>Information on the total GHG as well as the share of the different sectors</t>
  </si>
  <si>
    <t>Provides baseline information as guide in formulating sectoral mitigation measures</t>
  </si>
  <si>
    <t>EO 174 agencies (CCC, DA, PSA, DENR, DOE, DOTr)</t>
  </si>
  <si>
    <t>15.0.1.4.312</t>
  </si>
  <si>
    <t>Compilation of financing data on climate change through Climate Change Expenditure Tagging (CCET)</t>
  </si>
  <si>
    <t>Needed for PDP Indicator: Public expenditure in climate change increased:
- As percentage share of the national budget (%)
- As percentage share of the total annual investment program (%)</t>
  </si>
  <si>
    <t>Information on the amount of climate change expenditure by the government</t>
  </si>
  <si>
    <t>Provides information on the government's allocation and spending on climate change adaptation and mitigation</t>
  </si>
  <si>
    <t>CCC, DBM, DILG</t>
  </si>
  <si>
    <t>15.0.1.5.313</t>
  </si>
  <si>
    <t>Incorporate natural capital accounts in the government system, particularly in national economic accounts, development planning, and policy making</t>
  </si>
  <si>
    <t>Environment and natural resource accounts (using SEEA-CF) and ecosystem accounts (using SEEA-EA)</t>
  </si>
  <si>
    <t>Natural capital-adjusted macroeconomic accounts, green GDP, comprehensive wealth</t>
  </si>
  <si>
    <t>Policy development (Lawmakers, NGAs, private sector, NGOs, development partners)</t>
  </si>
  <si>
    <t>PSA, DENR, NEDA</t>
  </si>
  <si>
    <t>15.0.1.6.314</t>
  </si>
  <si>
    <t>Natural Capital Accounting (NCA) for Forestry Procedural Guidelines</t>
  </si>
  <si>
    <t>Data assessment, collection, consolidation, and compilation for the development of natural capital accounts for forestry</t>
  </si>
  <si>
    <t>Roll-out of the procedural guidelines on Natural Capital Accounting (NCA) for Forestry conducted</t>
  </si>
  <si>
    <t>Natural Capital Accounts of Forestry in the Philippines</t>
  </si>
  <si>
    <t>15.0.1.7.315</t>
  </si>
  <si>
    <t>Forest Resources Assessment (FRA)</t>
  </si>
  <si>
    <t>Process that collects, analyzes, manages and makes available information about forest resources, their management and uses for the country</t>
  </si>
  <si>
    <t>National capacities of the forestry institutions to plan and implement forest inventory projects at the national level reinforced and consolidated.
 National inventory of forests and trees outside forest resources initiated and monitoring system of these resources set up and materialized in the covered areas by the survey.
 National information system on forest and trees outside forests and knowledge on the state and changes of resources for future management and updating of baseline information developed. Website with inventory finding and reports, training material and field manual created.</t>
  </si>
  <si>
    <t>Updated data to be used in the submission of Philippine FRA reports to FAO and other international reporting commitments, e.g., National Communication to the UNFCCC and the Sustainable Development Goals (SDG).</t>
  </si>
  <si>
    <t>15.0.1.8.316</t>
  </si>
  <si>
    <t>Adoption and implementation of the Lawin Forest and Biodiversity Protection System</t>
  </si>
  <si>
    <t>Enhanced the transparency and accountability of forest and biodiversity monitoring, as well as promote the participation of local communities in forest and biodiversity conservation</t>
  </si>
  <si>
    <t>Improved forest and biodiversity protection, Enhanced forest and biodiversity data, enhanced capacity for forest and biodiversity monitoring and management, improved community engagement and participation and enhanced enforcement of forest and biodiversity laws.</t>
  </si>
  <si>
    <t>Improved management and protection of forest and forestland</t>
  </si>
  <si>
    <t xml:space="preserve">Continuous implementation;
Includes hiring of technical personnel, forest protection officers, as well as conduct of patrolling to all the Regions of the Country
</t>
  </si>
  <si>
    <t>15.0.1.9.317</t>
  </si>
  <si>
    <t>Conduct of land cover change analysis</t>
  </si>
  <si>
    <t>Provides critical information for monitoring and managing land use and land cover change, guiding land use planning, and conserving ecosystems and biodiversity</t>
  </si>
  <si>
    <t>Forest Cover Change Analysis Report</t>
  </si>
  <si>
    <t>Improved management of forestland</t>
  </si>
  <si>
    <t>Every 5 years</t>
  </si>
  <si>
    <t>15.0.1.10.318</t>
  </si>
  <si>
    <t>Implementation of the Enhanced Forest Information System (eFIS)</t>
  </si>
  <si>
    <t>Addresses issues related to forest management and conservation, including forest monitoring, inventory, planning, protection, and biodiversity conservation</t>
  </si>
  <si>
    <t>Improved forest management and conservation, including forest monitoring, inventory, planning, protection, and biodiversity conservation</t>
  </si>
  <si>
    <t>Includes hiring of technical personnel, forest protection officers, as well as conduct of patrolling to all the Regions of the Country</t>
  </si>
  <si>
    <t>15.0.1.11.319</t>
  </si>
  <si>
    <t>Development of a one-stop shop national ENR database containing both non-spatial and spatial data</t>
  </si>
  <si>
    <t>Data silos particularly spatial data across the different ENR sectors; One of the Presidential Directives of PBBM</t>
  </si>
  <si>
    <t>Effective implementation of ENR policies and programs of the Department through data-driven policy and decision-making.</t>
  </si>
  <si>
    <t>DENR - for science-grounded and holistic ENR planning, policy- and decision-making
External stakeholders - easier access to ENR spatial information; data visualization</t>
  </si>
  <si>
    <t>15.0.1.12.320</t>
  </si>
  <si>
    <t>Development of Natural Capital Accounting Database Management System</t>
  </si>
  <si>
    <t>Measurement of declining stocks and degrading environmental conditions that affect the economy</t>
  </si>
  <si>
    <t xml:space="preserve">1. Institutionalize data collection for NCA within DENR
2. Natural Capital Accounting Database Manage System (NCA DBMS) developed
3. Mainstream the use of NCA Database Management System in resource mapping, monitoring and accounting
</t>
  </si>
  <si>
    <t>Ensure NCA data and information are readily accessible for use of various stakeholders, such as academe, LGUs, NGOs, NGAs, etc., in research, planning, policy-making and/or decision-making</t>
  </si>
  <si>
    <t xml:space="preserve"> PSA – lead agency
Executive Branch – NEDA, DENR, DA, DOE, DILG, DOF, CHED PIDS, other government
Legislative Branch – Senate, House of Representatives
Local governments
Civil society and NGOs
Private business sector
International agencies
Academic and research institutions</t>
  </si>
  <si>
    <t>DENR, PSA, NEDA</t>
  </si>
  <si>
    <t>15.0.1.13.321</t>
  </si>
  <si>
    <t>Capacity development on the System of Environmental-Economic Accounting (SEEA) Central Framework, SEEA-Ecosystem Accounting, and Framework for the Development of Environment Statistics</t>
  </si>
  <si>
    <t>Limited skills and/or knowledge in the compilation of ecosystems account</t>
  </si>
  <si>
    <t xml:space="preserve">Enhance the knowledge of various stakeholders such as academe, LGUs, NGOs and NGAs in the use of the ecosystem account in research, planning, policy- and decision-making </t>
  </si>
  <si>
    <t>DENR, PSA - increased capacities in the compilation of environment and ecosystem accounts</t>
  </si>
  <si>
    <t>PSA, DENR</t>
  </si>
  <si>
    <t>16.0.4.1.322</t>
  </si>
  <si>
    <t>16. Statistical Capacity Development</t>
  </si>
  <si>
    <t>Need to capacitate agencies in utilizing modern technology and equipment/tools in the conduct of statistical capacity development on data collection, processing, analysis and dissemination</t>
  </si>
  <si>
    <t>Cost effective online/virtual/ hybrid training workshops with wider reach of participants</t>
  </si>
  <si>
    <t>Improved statistical human resources responsive to prevailing and emerging challenges and demands</t>
  </si>
  <si>
    <t>Statistical capacity development for human resources in PSS</t>
  </si>
  <si>
    <t>PSA, PSRTI, SUCs and HEIs offering statistical trainings</t>
  </si>
  <si>
    <t>2023 to 2029</t>
  </si>
  <si>
    <t xml:space="preserve">*Regular Activity
</t>
  </si>
  <si>
    <t>16.0.4.2.323</t>
  </si>
  <si>
    <t>Formulation and implementation of training programs to encourage and capacitate researchers on the use of open-source statistical software (e.g. R, Phyton, Tableau) for statistical computing and graphics</t>
  </si>
  <si>
    <t>Lack of trained personnel on the use of open-source statistical software for statistical computing and graphics</t>
  </si>
  <si>
    <t>Developed statistical training modules on the Introduction to Data Science, Data Analytics Using Phyton, etc.</t>
  </si>
  <si>
    <t>Utilization of open-source statistical softwares for statistical computing and graphics</t>
  </si>
  <si>
    <t>Guide on the generation of evidence-based statistics by national and local planners</t>
  </si>
  <si>
    <t>16.0.4.3.324</t>
  </si>
  <si>
    <t>Conduct of regular statistical training courses based on the PSS needs assessment made</t>
  </si>
  <si>
    <t>Lack of statisticians or trained personnel on data collection, processing and data analytics in both statistical and non-statistical agencies</t>
  </si>
  <si>
    <t>Trained personnel on basic and advanced statistics such as Database Management, Basic Statistics, and Data Visualization</t>
  </si>
  <si>
    <t>Improved statistical human resources to dissect policies and implement use of statistics for improving the policy-making process and decision-making</t>
  </si>
  <si>
    <t>Ensure generation of evidence-based statistics by national and local planners</t>
  </si>
  <si>
    <t>2024 to 2029</t>
  </si>
  <si>
    <t>16.0.4.4.325</t>
  </si>
  <si>
    <t>Conduct of Sustainable Development Goals (SDG) Seminar Series</t>
  </si>
  <si>
    <t>Need to capacitate agencies in modernizing data collection, processing, analysis and dissemination of the SDG-related data</t>
  </si>
  <si>
    <t>Trained personnel on the local government units (LGUs) in modernizing data collection, processing, analysis and dissemination of the SDG-related data</t>
  </si>
  <si>
    <t>Support the LGUs in the performance of its function for the full devolution of Programs, Activities, and Projects (PAPs)</t>
  </si>
  <si>
    <t>More evidence-based planning, program implementation and informed decisions at the local level</t>
  </si>
  <si>
    <t>16.0.4.5.326</t>
  </si>
  <si>
    <t>Statistical Assistance Program to National Government Agencies (NGAs) and Local Government Units (LGUs)</t>
  </si>
  <si>
    <t>Need to capacitate planning/monitoring units in National Government Agencies (NGAs) and LGUs on appropriate procedures to generate official statistics</t>
  </si>
  <si>
    <t>Capacitated planning/monitoring units in NGAs and LGUs through an assistance program that would review their existing data procedures and suggest possible improvements</t>
  </si>
  <si>
    <t>Improved statistical manpower in government units</t>
  </si>
  <si>
    <t>Statistical capacity development for human resources</t>
  </si>
  <si>
    <t xml:space="preserve">*To cover 2 regions per cluster
*Regular Activity
</t>
  </si>
  <si>
    <t>16.0.4.6.327</t>
  </si>
  <si>
    <t>Implementation of the Training and Certification Program - Data Collection National Certification (NC) II for Data Collector/Enumerator</t>
  </si>
  <si>
    <t>Lack of trained personnel on field data collection, processing and data analytics</t>
  </si>
  <si>
    <t>Upgraded skills and increased number of trained personnel of field data collection, processing and data analytics</t>
  </si>
  <si>
    <t>More efficient data collection, processing and data analytics</t>
  </si>
  <si>
    <t>Ensure availability of skilled field personnel for data collection, processing and data analytics</t>
  </si>
  <si>
    <t>PSA, TESDA</t>
  </si>
  <si>
    <t>Complimentary Training Courses for the Members of the Regional Statistics Committee (RSC)</t>
  </si>
  <si>
    <t>Need to capacitate the members of the RSCs on appropriate procedures to generate official statistics</t>
  </si>
  <si>
    <t>Trained members of the RSCs in modernizing data collection, processing, analysis and dissemination of official statistics</t>
  </si>
  <si>
    <t>16.0.4.8.329</t>
  </si>
  <si>
    <t>Capacity Building Program for Bangsamoro Autonomous Region in Muslim Mindanao (BARMM)</t>
  </si>
  <si>
    <t>Need to capacitate planning/monitoring units at the national and local level agencies on proper methods for producing official statistics.</t>
  </si>
  <si>
    <t>Four-module ladderized program aimed to strengthen the data analytical skills of the region’s technical staff for enhanced evidence-based decision-making.</t>
  </si>
  <si>
    <t>Development of key competencies and equip technical staff with the necessary statistical knowledge and tools to develop in-depth policy analysis of economic data in support of the various ministries of the regional government.</t>
  </si>
  <si>
    <t>Ensure sound statistical analysis carrying out an in-depth policy analysis</t>
  </si>
  <si>
    <t>2025 to 2026</t>
  </si>
  <si>
    <t>Database Management Using MS Excel and Data Visualization Using Infographics will be conducted in 2025, while the succeeding 2 training courses will be: (1) Statistics for Program and Project Monitoring and Evaluation and Techniques; and (2) Technical Writing Course on Statistical Report to be conducted in 2026.</t>
  </si>
  <si>
    <t>16.0.4.9.330</t>
  </si>
  <si>
    <t>Capacity Building Program on Data Analytics for Evidence-Based Decision-Making for the Staff of the Senate of the Philippines</t>
  </si>
  <si>
    <t>Three-year ladderized capacity building program to capacitate personnel on data analytics</t>
  </si>
  <si>
    <t>Equip the Senate Technical Staff with the necessary statistical knowledge and tools to develop in-depth policy analysis of economic data in support of the various committees in the Senate</t>
  </si>
  <si>
    <t>Ensure generation of evidence-based statistics</t>
  </si>
  <si>
    <t>2024 to 2026</t>
  </si>
  <si>
    <t xml:space="preserve">This statistical capacity-building program for the technical staff of the Senate is proposed as a special project under PSRTI’s agency budget. Commencement of activities under this project will be the signing of a Memorandum of Agreement between the two agencies. </t>
  </si>
  <si>
    <t>16.0.4.10.331</t>
  </si>
  <si>
    <t>Capacity Building on Basic Statistics and Economic Statistics for the Diplomats of the Department of Foreign Affairs</t>
  </si>
  <si>
    <t>Need to capacitate personnel on proper methods for producing official statistics</t>
  </si>
  <si>
    <t>Participants gained knowledge and appreciation on the basic statistics and economic statistics</t>
  </si>
  <si>
    <t>Accurate and quality data reporting of official statistics</t>
  </si>
  <si>
    <t>16.0.4.11.332</t>
  </si>
  <si>
    <t>Regional Orientation on Data Management and Information Technology</t>
  </si>
  <si>
    <t>Need to ensure data accuracy on reporting and generation of education statistics</t>
  </si>
  <si>
    <t>Trained Regional and Division Planning Officers on the proper reporting of new data elements and functionalities of the information systems</t>
  </si>
  <si>
    <t>Accurate and quality data reporting in the LIS and BEIS</t>
  </si>
  <si>
    <t>Generation of timely, accurate, and relevant statistics</t>
  </si>
  <si>
    <t>16.0.4.12.333</t>
  </si>
  <si>
    <t>Continuous conduct of leadership, technical, and communication training programs based on need of PSA in support to career development and succession plans</t>
  </si>
  <si>
    <t>Need to strengthen the training and research arm of the personnel to expand its services at the subnational level</t>
  </si>
  <si>
    <t>Increase number of statistical experts</t>
  </si>
  <si>
    <t>Improved quality of statistics and statistical services</t>
  </si>
  <si>
    <t>Address the growing demand for more statistical information</t>
  </si>
  <si>
    <t>*Regular Activity</t>
  </si>
  <si>
    <t>16.0.4.13.334</t>
  </si>
  <si>
    <t>Provision of scholarships, grants and partnership with academic institution on degree programs in Statistics (MS, PhD, Diploma)</t>
  </si>
  <si>
    <t>Lack of statistical professionals to lead researches addressing data gaps and priority initiatives in the PSDP
Lack of statisticians on data collection, processing and data analytics</t>
  </si>
  <si>
    <t>Researches on PSDP priority areas conducted
Increased number of students pursuing Statistics courses</t>
  </si>
  <si>
    <t>More information on PSDP priority areas generated
Improved quality of statistics and statistical services</t>
  </si>
  <si>
    <t>PSRTI
CHED</t>
  </si>
  <si>
    <t>16.0.4.14.335</t>
  </si>
  <si>
    <t>Provision of scholarships and grants to employees to enroll on the following graduate and/or PhD programs:
     • Statistics
     • Economics
     • Population and Demography
     • Mathematics</t>
  </si>
  <si>
    <t>Lack of statistical professionals to lead researches addressing data gaps</t>
  </si>
  <si>
    <t>Increased number of statistical professionals in various fields to address data gaps</t>
  </si>
  <si>
    <t>Prepare employees to be the new leaders of the organization</t>
  </si>
  <si>
    <t>*5 scholars per year
*Regular Activity</t>
  </si>
  <si>
    <t>16.0.4.15.336</t>
  </si>
  <si>
    <t>Training for Official Statisticians</t>
  </si>
  <si>
    <t>16.0.4.16.337</t>
  </si>
  <si>
    <t>PSAI Annual Conference</t>
  </si>
  <si>
    <t>Strengthening of partnership and networking with PSS agencies to gain new strategies and techniques in capacity building in relation to monitoring the SDGs, sectoral plans, etc.</t>
  </si>
  <si>
    <t>Compilation of statistical paper presentations and conduct of brief statistical training courses</t>
  </si>
  <si>
    <t>Improved statistical human resources and services</t>
  </si>
  <si>
    <t>Promote and encourage statistics enthusiast to conduct statistical researches</t>
  </si>
  <si>
    <t>PSAI</t>
  </si>
  <si>
    <t>16.0.4.17.338</t>
  </si>
  <si>
    <t>SDG Stakeholders Forum - Indicators' Research Direction</t>
  </si>
  <si>
    <t>Need to identify SDG Tier 2 indicators to be proposed for Tier 1</t>
  </si>
  <si>
    <t>New nationally classified Tier 1 SDG Indicators</t>
  </si>
  <si>
    <t>Participation of stakeholders in the operationalization of newly classified Tier 1 SDG Indicators</t>
  </si>
  <si>
    <t>Policy researchers and planning units for agency agenda setting</t>
  </si>
  <si>
    <t>PSRTI, PSA, NEDA</t>
  </si>
  <si>
    <t>2025 to 2029</t>
  </si>
  <si>
    <t>16.0.4.18.339</t>
  </si>
  <si>
    <t>PSRTI Research Forum</t>
  </si>
  <si>
    <t>Need to showcase new research studies for SDG indicators with no methodologies</t>
  </si>
  <si>
    <t>Research papers on SDGs using localized methodologies and various statistical research studies that use innovative data sources or methodologies for the betterment of the PSS</t>
  </si>
  <si>
    <t>Developed localized SDG indicators
 Improved statistical methodologies for PSS</t>
  </si>
  <si>
    <t>Promote statistical research and SDG indicator localization</t>
  </si>
  <si>
    <t>16.0.4.19.340</t>
  </si>
  <si>
    <t>Researches/Studies on Big Data and Sampling Methodology:</t>
  </si>
  <si>
    <t>1. Need to integrate emerging data sources to complement official statistics through the use of big data
2. SDG Indicator 2.4.1 Proportion of agricultural area under productive and sustainable agriculture
3. PDP Indicator: Travel time (decreased) via land per key corridor (hours)</t>
  </si>
  <si>
    <t>Formulated new estimation procedures</t>
  </si>
  <si>
    <t>Development of novel methods that complement official statistics through the use of big data</t>
  </si>
  <si>
    <t>Adopt new estimation procedures to complement official statistics through the use of big data</t>
  </si>
  <si>
    <t xml:space="preserve">Strengthening of the data ecosystem to include enhancement of administrative-based data, citizen-generated data and big data as possible sources of official statistics
</t>
  </si>
  <si>
    <t>16.0.4.19a.340</t>
  </si>
  <si>
    <t>1.Simulation on the impact of the inclusion of Least Accessible Areas in household surveys</t>
  </si>
  <si>
    <t>16.0.4.19b.340</t>
  </si>
  <si>
    <t>2. Analysis of closed businesses in 2022 based on List of Establishment</t>
  </si>
  <si>
    <t>16.0.4.19c.340</t>
  </si>
  <si>
    <t>3. Processing the data to estimate inflation by quintile</t>
  </si>
  <si>
    <t>16.0.4.20.341</t>
  </si>
  <si>
    <t>Technical Capacity Advancement on Big Data and Statistical Mapping</t>
  </si>
  <si>
    <t>Need to address data gaps through innovative means and provide better data visualization for the Philippine Statistical System</t>
  </si>
  <si>
    <t>New estimation procedures and data visualization templates</t>
  </si>
  <si>
    <t>Development of novel methods that complement official statistics and sustainable development goals through the use of big data with improved visualization through statistical mapping</t>
  </si>
  <si>
    <t>Capacitated statistical manpower on processing and analysis of big data and presentation of results through statistical mapping</t>
  </si>
  <si>
    <t>16.0.4.21.342</t>
  </si>
  <si>
    <t>Development of Statistical Training Modules</t>
  </si>
  <si>
    <t>Need to address emerging statistical needs</t>
  </si>
  <si>
    <t>Continuous enhancement on current training courses and development of new courses</t>
  </si>
  <si>
    <t>Address emerging demands on statistical capacity-building programs of agencies belonging to the Philippine Statistical System (PSS)</t>
  </si>
  <si>
    <t>16.0.6.22.343</t>
  </si>
  <si>
    <t>Strengthening partnerships and linkages with the international community to gain experiences and best practices in undertaking trainings or capacity development activities for the development of quality and comprehensive statistics including Sustainable Development Goals (SDGs) and other related concerns.</t>
  </si>
  <si>
    <t>Need to strengthen linkages with the international statistical community in order to provide statistical trainings and to implement best practices in statistical capacity development</t>
  </si>
  <si>
    <t>Participation on international training workshops and conferences</t>
  </si>
  <si>
    <t>Gained country experiences on new strategies and techniques</t>
  </si>
  <si>
    <t>Adopt new strategies and techniques on statistical capacity development based on international practices</t>
  </si>
  <si>
    <t>PSA, PSRTI, Academe</t>
  </si>
  <si>
    <t xml:space="preserve">*Regular Activity
</t>
  </si>
  <si>
    <t>17.0.1.1.344</t>
  </si>
  <si>
    <t>17. Statistical Information Management and Dissemination</t>
  </si>
  <si>
    <t>Formulation of policy and implementation plans to standardize the file formats, data structure, and codes to link the databases/websites in a single data portal</t>
  </si>
  <si>
    <t>Inconsistent data dissemination practices among government agencies</t>
  </si>
  <si>
    <t>Policy and Implementation Plan in creating single data portal</t>
  </si>
  <si>
    <t>Data files will be widely accessible and  interoperable and facilitate data sharing and database management
Enables integration/combination of datasets for
researcher, academe, analyst, NGAs and private sectors</t>
  </si>
  <si>
    <t>Data files will be widely accessible and  interoperable and facilitate data sharing and database management
Enables integration/combination of datasets for
researcher, academe, analyst, NGAs and private sectors</t>
  </si>
  <si>
    <t>DICT, PSA</t>
  </si>
  <si>
    <t>17.0.1.2.345</t>
  </si>
  <si>
    <t xml:space="preserve">Formulation of a  Data Dissemination and Communication Policy on Official Statistics to include provisions on data interoperability and data sharing </t>
  </si>
  <si>
    <t>Updated guidelines on data dissemination and communication</t>
  </si>
  <si>
    <t>Interoperability of information and database systems
 Quick and easy access to data for policy and research</t>
  </si>
  <si>
    <t>PSS</t>
  </si>
  <si>
    <t>17.0.2.3.346</t>
  </si>
  <si>
    <t xml:space="preserve">Development and use of Application Programming Interface (API) </t>
  </si>
  <si>
    <t>Need to improve interoperability, efficiency in data dissemination, reporting, and sharing</t>
  </si>
  <si>
    <t>API</t>
  </si>
  <si>
    <t>Promote efficiency in data dissemination and data sharing among Data Users and Producers from the Public and Private Sectors</t>
  </si>
  <si>
    <t>17.0.2.4.347</t>
  </si>
  <si>
    <t>Enhancement / Improvement of data portals to include data visualizations, story telling, story maps, interactivity, GIS features</t>
  </si>
  <si>
    <t>less appreciation and understanding of data by users</t>
  </si>
  <si>
    <t>Enhanced/Improved data portals</t>
  </si>
  <si>
    <t>Better appreciation of users to data</t>
  </si>
  <si>
    <t>17.0.3.5.348</t>
  </si>
  <si>
    <t>Setting Data ecosystem for government and private sector</t>
  </si>
  <si>
    <t>Address digital divide between businesses and government services in terms of accessibility of data</t>
  </si>
  <si>
    <t>Data Ecosystem to support the PSS</t>
  </si>
  <si>
    <t>Provide the PSS with a solid foundation on capturing and analyzing data across  sources and users in the government and private sector</t>
  </si>
  <si>
    <t>17.0.1.6.349</t>
  </si>
  <si>
    <t>Establishment of additional Infrastructure  to optimally host the data repository</t>
  </si>
  <si>
    <t>Need for new hardware/software relevant to improving the capacity of government agencies in performing its statistical functions</t>
  </si>
  <si>
    <t xml:space="preserve">additional hardware and software </t>
  </si>
  <si>
    <t>Decision makers in the government will have remote access to data anytime; in emergency cases, personnel will have access to data</t>
  </si>
  <si>
    <t>17.0.1.7.350</t>
  </si>
  <si>
    <t xml:space="preserve">Establishing a strong IT security mechanism  (hacking, physical, environment, etc.)
</t>
  </si>
  <si>
    <t>Need to secure databases and data portals; need to monitor and manage security threats</t>
  </si>
  <si>
    <t xml:space="preserve">IT Security Mechanism or guidelines
</t>
  </si>
  <si>
    <t>Provide confidence to data owners in storing, processing, and disseminating data</t>
  </si>
  <si>
    <t>DICT/PSA</t>
  </si>
  <si>
    <t>17.0.3.8.351</t>
  </si>
  <si>
    <t>Formulation of Joint Memorandum Circular among government agencies regarding the development and implementation of single data portal</t>
  </si>
  <si>
    <t>Difficulty in compiling datasets. Limited access to different government portals. Need to eliminate redundancy of data portal</t>
  </si>
  <si>
    <t xml:space="preserve">Joint memorandum for the creation of government single data portal </t>
  </si>
  <si>
    <t>To develop and implement a single data portal for all government agencies and private sector that will integrate/ combine/harmonize datasets for researchers, academe, analysts, NGAs and private sector</t>
  </si>
  <si>
    <t>17.0.3.9.352</t>
  </si>
  <si>
    <t xml:space="preserve">Formulation and issuance of Memorandum Circular enjoining and encouraging LGUs to share data to national government agencies towards mainstreaming the BPLS data into regular statistics </t>
  </si>
  <si>
    <t xml:space="preserve">Challenges in integration and utilization of data generated from local business registration systems </t>
  </si>
  <si>
    <t>Joint memorandum for LGU</t>
  </si>
  <si>
    <t>Data-sharing agreement between LGUs and NGA</t>
  </si>
  <si>
    <t xml:space="preserve">Data-sharing agreement between LGUs and NGA
</t>
  </si>
  <si>
    <t xml:space="preserve">PSA, DILG
</t>
  </si>
  <si>
    <t>17.0.3.10.353</t>
  </si>
  <si>
    <t>Establishment of data governance framework</t>
  </si>
  <si>
    <t xml:space="preserve">Need for guidelines to ensure that data and information from PSS are to be used and managed correctly and consistently 
</t>
  </si>
  <si>
    <t>Philippine Statistical Data Governance Framework</t>
  </si>
  <si>
    <t xml:space="preserve">Guidelines to ensure that data and information from PSS are to be used and managed correctly and consistently 
</t>
  </si>
  <si>
    <t>17.0.4.11.354</t>
  </si>
  <si>
    <t>Capacity development on data science and data analytics</t>
  </si>
  <si>
    <t>Need to address skills gap of IT Personnel and other technical personnel</t>
  </si>
  <si>
    <t>Well-equipped IT personnel to develop solutions and applications necessary in carrying out the statistical development activities</t>
  </si>
  <si>
    <t>More and better quality statistics for policy and research</t>
  </si>
  <si>
    <t xml:space="preserve">Well-equipped IT personnel to develop solutions and applications necessary in carrying out the statistical development activities
</t>
  </si>
  <si>
    <t>17.0.4.12.355</t>
  </si>
  <si>
    <t xml:space="preserve">Need to narrow skills gap of government agencies in handling and analyzing big data; need to integrate prescriptive and predictive analytics in government agencies
</t>
  </si>
  <si>
    <t xml:space="preserve">Provide knowledge to data owners/users in storing and processing, and analyzing big data 
</t>
  </si>
  <si>
    <t xml:space="preserve">PSRTI
</t>
  </si>
  <si>
    <t>17.0.5.13.356</t>
  </si>
  <si>
    <t>Increasing challenges of field data collection
 Need for mote timely data from censuses, surveys and other data collection activities</t>
  </si>
  <si>
    <t>Innovative technology and applications adopted in key statistical activities</t>
  </si>
  <si>
    <t>Improved statistical business process for key activities</t>
  </si>
  <si>
    <t xml:space="preserve">To promote accessible and automated data collection portals that reduces conduct of face-to-face surveys and manual inputting and processing of data To facilitate data gathering activities of government agencies
</t>
  </si>
  <si>
    <t>17.0.5.14.357</t>
  </si>
  <si>
    <t xml:space="preserve">Conduct research on the use of CATI for censuses and surveys
</t>
  </si>
  <si>
    <t xml:space="preserve">Need for non-traditional data collection approach
</t>
  </si>
  <si>
    <t xml:space="preserve">Promote efficiency in collecting data real-time
</t>
  </si>
  <si>
    <t>Capacity development through participation and engagement in local and international conferences, trainings, workshops, and meetings on data management and dissemination and other related concerns</t>
  </si>
  <si>
    <t>Need to come-up up with reports to the international meetings and conferences on data management and dissemination</t>
  </si>
  <si>
    <t>Well-informed personnel on the experiences and best practices shared by counterparts in data management and dissemination</t>
  </si>
  <si>
    <t>Better and more comprehensive data shared among member states</t>
  </si>
  <si>
    <t xml:space="preserve">Better and more comprehensive data shared among  member states
</t>
  </si>
  <si>
    <t>18. Civil Registration and Vital Statistics</t>
  </si>
  <si>
    <t>Improved the vital statistics through conduct of birth registration assistance project for marginalized sector including Muslim Filipinos and Indigenous Peoples (IPs):</t>
  </si>
  <si>
    <t>Increase level of birth registration of all Filipinos including foundlings by 99.5% aligned to Civil Registration and Vital Statistics (CRVS) Decade 2015-2024/Low level of birth registration particularly the marginalized population/Resistance of Local Civil Registrars in supporting the project/Expansion of coverage of registered populations at risk of statelessness within the Philippine context</t>
  </si>
  <si>
    <t>-Number of mobile registration conducted
-Number of clients applying for registration assisted 
- BRAP target: 2,000,000 births registered
-Sabah target: 200,000
-estimated number of unregistered Filipinos residing abroad</t>
  </si>
  <si>
    <t>Increased birth registration and improved birth statistics</t>
  </si>
  <si>
    <t>Provides legal identity to the persons of Concerned and to avail social benefits as a Filipino citizen/policy formulation for policy maker</t>
  </si>
  <si>
    <t xml:space="preserve"> Birth registration assistance project</t>
  </si>
  <si>
    <t xml:space="preserve"> Registration of unregistered Filipinos in Sabah</t>
  </si>
  <si>
    <t>18.0.1.3.361</t>
  </si>
  <si>
    <t xml:space="preserve"> Conduct of study to determine the estimated number of unregistered Filipinos residing abroad</t>
  </si>
  <si>
    <t>Improved generation of vital statistics through use of new techniques and technologies:</t>
  </si>
  <si>
    <t>Increase birth including foundlings, marriage and death registration of all Filipinos aligned to Civil Registration and Vital Statistics (CRVS) Decade 2015-2024/Low level of birth, marriage and death registration/Variation on the integration of current PHILCRIS and PhilSys to Civil Registry System-Information Technology Project Phase 2 (CRS-ITP2) system/Delayed submission and generation of vital statistics/ incomplete/garbage data generated from the database/No PHILCRIS for PFSP in CRS-ITP2 System/Generation of statistics for cities/municipalities statistics on number of petitions/increasing errors in the registration of vital events/slow processing of petitions/Authentication and verification of Certificate of Registration of Authority to Solemnize Marriage (CRASM)/Obsolete Solemnizing Officers Information System/Incomplete data of Solemnizing Officers</t>
  </si>
  <si>
    <t xml:space="preserve">Adoption of new techniques and technologies increased:
-Developed  e-PhilCRIS System
-Strengthened database of registered population
-Developed Virtual Viewing Facility for authentication of civil registry documents as required by R.A. 11909
-Developed Petition Process Automation System
-Developed e-SOIS
-Updated IRIS system
</t>
  </si>
  <si>
    <t>-Enhanced customer experience in Civil Registration and PhilSys through use of new techniques and technologies.
 -Increase level of birth, marriage and death registration
 -Timely submission and generation of vital statistics
 -Complete and relevant data generated from the database
 -Authentication system for National ID
 -Authentication system for the implementation of permanent validity of civil registry documents (birth, marriage and death) under R.A. 11909 
 -Online authentication system developed and implemented
 -Efficient processing of petitions under R.A. 9048 and R.A. 10172
 -Authentication and verification system for registered Solemnizing Officers
 -More improved generation of causes of death</t>
  </si>
  <si>
    <t>Uses - Efficient and effective civil registration processes and generation of quality and relevant vital statistics/Authentication of National ID/Authentication and validation of issued civil registry documents/Efficient processing of petitions under R.A. 9048 and R.A. 10172/Generation of statistics of cities/municipalities with highest number of errors in the registration of vital events/Conduct Capacity Building for Cities/Municipalities with highest number of errors in the registration of vital events/Authentication, validation and verification of issued CRASM/Requirement in court to support cases for bigamy, annulment, nullity of marriage, dissolution of marriage/Contribute to the improvement of mortality statistics/
 Users - CRVS stakeholders/local civil registrars/Shari'a Circuit/District Registrars/health officers/researchers and policy makers
 /Consul General/Consul/Vice Consul//Solemnizing Officers/Courts/RSSOs/PSOs/DOH/WHO</t>
  </si>
  <si>
    <t>18.0.1.5.363</t>
  </si>
  <si>
    <t xml:space="preserve"> Development of an ePHILCRIS for foreign registered vital events at Philippine Foreign Service Posts (PFSPs)</t>
  </si>
  <si>
    <t xml:space="preserve"> Development of Virtual Viewing Facility for the implementation of permanent validity of civil registry documents (birth, marriage and death) under Republic Act No. 11909 (R.A. 11909)</t>
  </si>
  <si>
    <t xml:space="preserve"> Digitalization of Republic Act 9048 No. (R.A. 9048) and Republic Act No. 10172 (R.A. 10172) petition processing</t>
  </si>
  <si>
    <t>18.0.1.8.366</t>
  </si>
  <si>
    <t xml:space="preserve"> Development of Enhanced Solemnizing Officers Information System (e-SOIS)</t>
  </si>
  <si>
    <t>18.0.1.9.367</t>
  </si>
  <si>
    <t xml:space="preserve"> Continuous updating of IRIS system for cause of death processing</t>
  </si>
  <si>
    <t xml:space="preserve">Establish the following official methodologies to improve generation of vital statistics: </t>
  </si>
  <si>
    <t>Need to establish an official methodology
- based on the use of data from CRVS and come up with annual estimates
- for estimating MMR at subnational levels
Need for more accurate statistics</t>
  </si>
  <si>
    <t>- level of birth completeness
 - level of death completeness
 - proportion of children under 5 years of age whose births have been registered with a civil authority, by age
 - maternal mortality ratio
 - crude birth rate
 - crude death rate
 - infant mortality rate
 - under-five mortality rate
 - total fertility rate
 - cause-specific mortality rates</t>
  </si>
  <si>
    <t>- Improved birth statistics
 - Improved death statistics
 - Better estimation of the proportion of children under 5 years of age
 - Better estimation of maternal mortality ratio
 - More accurate fertility and mortality indicators
 - More accurate maternal mortality rate
 -More accurate cause-specific maternal mortality rate</t>
  </si>
  <si>
    <t>Use - Contribute to the improvement of birth statistics/mortality statistics/Eliminate data overlap and data gap to comply with international commitment/Serves as basis for maternal and child health policies and programs/Used to assess effectiveness of the health system
Users - Department of Health (DOH), World Health Organization (WHO), Policy makers and other stakeholders</t>
  </si>
  <si>
    <t>18.0.1.10.368</t>
  </si>
  <si>
    <t>18.0.1.11.369</t>
  </si>
  <si>
    <t>18.0.1.12.370</t>
  </si>
  <si>
    <t>18.0.1.13.371</t>
  </si>
  <si>
    <t>18.0.1.14.372</t>
  </si>
  <si>
    <t>18.0.1.15.373</t>
  </si>
  <si>
    <t>18.0.1.16.374</t>
  </si>
  <si>
    <t>18.0.1.17.375</t>
  </si>
  <si>
    <t>Statistical advocacy programs on CRVS at the national, regional and provincial level</t>
  </si>
  <si>
    <t>Number of LGUs with improved performance in civil registration activities increased/Advocacy on Civil Registration and Vital Statistics Implementation Strategies through Digital Information/Lack of data appreciation on generated vital statistics</t>
  </si>
  <si>
    <t>Partnership for civil registration strengthened:
-Annual conduct of national, regional and provincial data forum on CRVS
-Number of incentives provided to stakeholders
-Number of CRVS Committees organized
-Number of dialogue/meetings/forum conducted
- Annual conduct of National Convention on CRVS
Policies to establish legal frameworks for civil registration set and implemented:
-Amended Act 3753 or CRVS Law</t>
  </si>
  <si>
    <t>Improved civil registration services:
 -Informed CRVS stakeholders on the use of vital statistics data and importance of civil registration policies and procedures
 Strengthened civil registration laws and policies to address emerging issues:
 -Responsive rules and regulations for an efficient and effective civil registration processes and generation of quality and relevant vital statistics</t>
  </si>
  <si>
    <t>Dissemination of the recent developments on CRVS/Provide updates on recent laws, policy issuances and procedures as well as data appreciation for vital statistics/Updates on the Civil Registration System Information Technology Project II (CRS-ITP2)/local civil registrars/Consul General/Consul/Vice Consul/Solemnizing Officers/Members of the academe/Statisticians, and other stakeholders</t>
  </si>
  <si>
    <t>PSA, DILG (LGU), DFA, Shari'a Circuit/District Registrar, House of Representatives</t>
  </si>
  <si>
    <t>a)  Conduct of national, regional and provincial data forum on civil registration and vital statistics</t>
  </si>
  <si>
    <t>b)  Conduct of National Convention on Civil Registration for Solemnizing Officers, Civil Registrars and other stakeholders</t>
  </si>
  <si>
    <t>18.0.3.21.378</t>
  </si>
  <si>
    <t>c) Passage of Philippine CRVS Omnibus Bill</t>
  </si>
  <si>
    <t>18.0.4.22.379</t>
  </si>
  <si>
    <t xml:space="preserve">Capacity development on CRVS
a)  Conduct of trainings/ workshops on CRVS such as Medical Terminology Training (for improvement of cause of death statistics), Analysis of National Causes of Death for Action (ANACONDA), International Classification of Diseases (ICD-11), IRIS
b)  Conduct of trainings/ workshops on RA 11909, RA 11642, RA 11767 and other related to civil registration laws and procedures
</t>
  </si>
  <si>
    <t>Improving Civil Registration and Vital Statistics Implementation Strategies through Digital Information/Lack of data appreciation on generated vital statistics</t>
  </si>
  <si>
    <t>ANACONDA - conduct of training when there is an updated in the system, including COVID-19 cause of death 
ICD-11 Annual conduct of training
IRIS - there is a need to conduct training only when there is an update in the system</t>
  </si>
  <si>
    <t>Familiarization and utilization of the system will be the advantage of coders and stakeholders of vital statistics</t>
  </si>
  <si>
    <t>Updating CRVS stakeholders on policies, procedures and data dissemination</t>
  </si>
  <si>
    <t>IRIS - an automatic system for coding multiple causes of death and for the selection of the underlying cause of death</t>
  </si>
  <si>
    <t>18.0.3.23.380</t>
  </si>
  <si>
    <t>Implementation of contingency plan in case of pre-termination of contract
a) Provision of budget for additional manpower, equipment and other resources in preparation of the take over of the project by the PSA
b) Provision of budget for knowledge transfer of IT component of the project
c) Provision of additional plantilla of IT personnel for the CRS-ITP2 implementation</t>
  </si>
  <si>
    <t xml:space="preserve">Continuity of the CRS-ITP2 project
</t>
  </si>
  <si>
    <t>Comprehensive contingency plan for the continuation of the business operation in the event that the Concessionaire Agreement will be terminated earlier than its expiration period or after the project be handed over to PSA</t>
  </si>
  <si>
    <t xml:space="preserve">Ensure the continuity of the business operations by the time the Concessionaire Agreement will be terminated earlier than its expiration period or after the project will be handed over to PSA
</t>
  </si>
  <si>
    <t>Reduce the risk, fasten the recovery, and ensure the smooth execution of the business operation of the PSA Civil Registration Service/Regional Statistics Services Offices/Provincial Statistics Offices/Other stakeholders</t>
  </si>
  <si>
    <t>19. Local Statistics Development</t>
  </si>
  <si>
    <t>Compilation of the Core Regional Indicators (CoRe-Is)</t>
  </si>
  <si>
    <t>Socio-economic statistics; Environment and multi-domain statistics found in the RDP Results Matrix; Lack of statistical indicators available to stakeholders.</t>
  </si>
  <si>
    <t>Availability of sex-disaggregated data whenever appropriate and with provincial disaggregation.</t>
  </si>
  <si>
    <t xml:space="preserve">Readily available set of region-specific indicators useful to monitor progress and tracking of development. </t>
  </si>
  <si>
    <t>Monitoring of the attainment of the 2030 Agenda, Ambisyon 2040; Policy and program formulation.</t>
  </si>
  <si>
    <t>PSA RSSO</t>
  </si>
  <si>
    <t>All regions</t>
  </si>
  <si>
    <t>Compilation of the annual Regional Sustainable Development Goals (SDG) Watch</t>
  </si>
  <si>
    <t>Socio-economic statistics; Environment and multi-domain statistics found in the RDP Results Matrix;
Lack of statistical indicators available to stakeholders.</t>
  </si>
  <si>
    <t xml:space="preserve">Updated Regional SDG Watch
Availability of indicators at the regional level </t>
  </si>
  <si>
    <t>Updated monitoring system in tracking the attainment of the 2030 Agenda, Ambisyon 2040; basis for policy and program formulation.</t>
  </si>
  <si>
    <t>SRC SDG Committee, PSA</t>
  </si>
  <si>
    <t>Compilation of Provincial Product Accounts</t>
  </si>
  <si>
    <t>PDP Chapter 7: Reinvigorate Services 
Gross value-added growth rate in services sector improved (%) by province and HUC
Provide lower disaggregation of
economic statistics</t>
  </si>
  <si>
    <t>Gross Domestic Product at the provincial and Highly Urbanized Cities (HUCs) level
Provincial Gross Value Added by Industry</t>
  </si>
  <si>
    <t>Generation of timely and relevant socio-economic  statistics at the local level basis for policy and program implementation in the province</t>
  </si>
  <si>
    <t>Vital tool for an evidence-based decision making towards improvement of economic programs for the provincial level and HUC levels
RLAs, LGUs</t>
  </si>
  <si>
    <t>2023 Community-Based Monitoring System (CBMS)</t>
  </si>
  <si>
    <t xml:space="preserve">Lack of an organized technology-based system of collecting, processing and validating necessary disaggregated data that may be used for planning, program implementation and impact monitoring at the local level while empowering communities to participate in the process. </t>
  </si>
  <si>
    <t>Data on CBMS</t>
  </si>
  <si>
    <t>Generate relevant statistics at higher levels that will complement and supplement the local level data</t>
  </si>
  <si>
    <t>Local-level statistics development</t>
  </si>
  <si>
    <t>For cross referencing 
Check CBMS Chapter</t>
  </si>
  <si>
    <t xml:space="preserve">Harmonization of LGUs List of Business Registers and PSA List of Establishments </t>
  </si>
  <si>
    <t>No. of Business Establishments/ Inconsistency in the List of Business Registers/Establishments between PSA and LGUs</t>
  </si>
  <si>
    <t>Harmonized List of Business Establishments</t>
  </si>
  <si>
    <t xml:space="preserve">More reliable business registers and statistical information </t>
  </si>
  <si>
    <t>PSA, DILG, LGUs</t>
  </si>
  <si>
    <t>Integration of statistics on Persons Deprived of Liberty (PDL) from various source agencies</t>
  </si>
  <si>
    <t xml:space="preserve">No consolidated data on  Persons Deprived of Liberty (PDL). 
PDP Chapter 13: Ensure Peace and Security and Enhance Administration of Justice
• Congestion rate in BJMP correction facilities 
a.1 Facilities with male PDL
a.2 Facilities with female PDL
• Participation rate of BJMP PDLs in reformation programs 
</t>
  </si>
  <si>
    <t xml:space="preserve">Congestion rate in BJMP correction facilities 
a.1 Facilities with male PDL
a.2 Facilities with female PDL
'Participation rate of BJMP PDLs in reformation programs 
'PDLs released through BJMP's Paralegal Program 
Decent correctional facilities
PDL and personnel custodial and escort ratio 
Morbidity and mortality of PDL in BJMP
Communicable Disease and Non-communicable disease in BJMP
</t>
  </si>
  <si>
    <t>Complete data on Persons Deprived of Liberty (PDL)</t>
  </si>
  <si>
    <t>RA 10707
(Probation Law of 1976)
Regional Development Plan (RDP) Monitoring/ Regional Development Report (RDR) Preparation
BJMP - CDS - MC133</t>
  </si>
  <si>
    <t>Region V, VIII</t>
  </si>
  <si>
    <t>Updating of the Enhanced Basic Education Information System (EBEIS), Learners Information System (LIS) including Alternative Learning System (ALS) and Higher Education Management Information System (HEMIS)</t>
  </si>
  <si>
    <t>SDG Goal 4: Ensure inclusive and equitable quality education and promote lifelong learning opportunities for all</t>
  </si>
  <si>
    <t xml:space="preserve">Education statistics, Education sector performance indicators, and profile of public and private schools, learning centers and other education service providers
</t>
  </si>
  <si>
    <t>Generation of timely education statistics for the analysis on the progress and trends in the growth and development of education system.</t>
  </si>
  <si>
    <t>RLAs, LGUs</t>
  </si>
  <si>
    <t>DepEd, CHED</t>
  </si>
  <si>
    <t>All Regions</t>
  </si>
  <si>
    <t xml:space="preserve">PSDP 2018-2023 </t>
  </si>
  <si>
    <t>19.0.1.8.385</t>
  </si>
  <si>
    <t>Enhancement/Updating of Registry System for Basic Sectors in Agriculture (RSBSA)</t>
  </si>
  <si>
    <t>Data issues on registered farmers in
RSBSA</t>
  </si>
  <si>
    <t>Electronic compilation
of basic information of farmers, farm
laborers, and fisherfolks including their
agricultural activities, demographic,
and socio-economic characteristics.</t>
  </si>
  <si>
    <t>Data will serve as basis in identifying beneficiaries for implementing various
programs such as providing production input and financial assistance, insurance services, and other interventions that cater to farmers and fisherfolks.</t>
  </si>
  <si>
    <t>DA, Farmers, Policy-makers</t>
  </si>
  <si>
    <t>DA, LGUs</t>
  </si>
  <si>
    <t>Regions IVA, V and CAR</t>
  </si>
  <si>
    <t>Digitalization/updating of the database system of the Registry of Barangay Inhabitants and Migrants (RBIM)</t>
  </si>
  <si>
    <t>Lack of local government unit (LGU)-level internal and international migration data</t>
  </si>
  <si>
    <t>Local level data on population and migration</t>
  </si>
  <si>
    <t>More lower level data on migration</t>
  </si>
  <si>
    <t>Basis for an
evidence-based planning
and policy by
LGUs</t>
  </si>
  <si>
    <t>POPCOM</t>
  </si>
  <si>
    <t>Region VIII, CAR</t>
  </si>
  <si>
    <t>Compilation of Tourism Subnational Satellite Accounts</t>
  </si>
  <si>
    <t>No available disaggregated data</t>
  </si>
  <si>
    <t>Availability of local disaggregated data
Updated Regional Visitor Arrivals Reports</t>
  </si>
  <si>
    <t>reliable tourism industry performance reported</t>
  </si>
  <si>
    <t>Measuring tourism industry performance appropriate for policy and program planning at the subnational level
 Users: DOT, LGUs, PGUs, NGAs, Investors</t>
  </si>
  <si>
    <t>Establishment of Statistical Information Centers in LGUs and institutionalization of Data Enclaves</t>
  </si>
  <si>
    <t>Need to serve all data requests more efficiently</t>
  </si>
  <si>
    <t>More innovative information structures established in the region</t>
  </si>
  <si>
    <t>More accessible statistical information to public</t>
  </si>
  <si>
    <t>Efficient delivery of statistical products and services to stakeholders</t>
  </si>
  <si>
    <t>CAR, Region I, II, IVA,</t>
  </si>
  <si>
    <t>Strengthening local level statistical coordination through establishment/creation of statistical committees, subcommittees, interagency committees (IACs), Technical/Sectoral Working Groups (T/SWGs)
• Provincial/City Statistics Committees
• Subcommittee on SDG Monitoring
• Subcommittee on Local Level Statistics
• Sub-National Inter-Agency Committee on Civil Registration and Vital Statistics (IACCRVS)
• Technical Working Group on Tourism Statistics</t>
  </si>
  <si>
    <t>Absence of Interagency Committees (IACs)/ Task Forces (TFs)/ Technical Working Groups (TWGs) and Sectoral Working Groups (SWGs) to address emerging statistical issues at the local level</t>
  </si>
  <si>
    <t>Established statistical committees; resolved issues at the local level</t>
  </si>
  <si>
    <t>Well coordinated local statistical system</t>
  </si>
  <si>
    <t>Address statistical issues at the local level</t>
  </si>
  <si>
    <t>RSC</t>
  </si>
  <si>
    <t>Advocacy on the adoption/implementation of:
• Standard statistical classification systems
•  Statistical Survey Review and Clearance System (SSRCS) at the regional/local level
• System of Designated Statistics (SDS)</t>
  </si>
  <si>
    <t>• Non-adoption/Limited use of standard classification system such as PSIC by concerned agencies/LGUs
• Lack of awareness on the Statistical Survey Review and Clearance System (SSRCS) by RLAs/LGUs
• System of Designated Statistics not fully adopted/implemented.  Some data are not generated per timelines</t>
  </si>
  <si>
    <t>• NGAs and LGUs adopting standard classification system in their information/reporting system
• NGAs and LGUs adopting Statistical Survey Review and Clearance System (SSRCS) 
• NGAs and LGUs adopting the System of Designated Statistics (SDS)</t>
  </si>
  <si>
    <t>Harmonized, standardized and comparable data; Better coordination of government statistical activities; Relevant, timely, accurate and responsive designated statistics</t>
  </si>
  <si>
    <t>Generation of critical data for decision-making of the government and private sector</t>
  </si>
  <si>
    <t>Conduct of capacity development program for LGUs on the adoption of standard classification systems</t>
  </si>
  <si>
    <t>Need to harmonize and ensure comparability of national and local statistics through the use of standard classification systems and other statistical standards
Macroeconomic indicators with PSIC as disaggregation; Labor and employment indicators with PSIC and PSOC and disaggregation; Establishment statistics with PSIC and PSOC as disaggregation; Education statistics using PSCED as disaggregation</t>
  </si>
  <si>
    <t>Number of LGUs provided with capacity development programs on statistical classification systems
 Number of capacity development activities conducted; Better understanding and use of statistical classification systems in maintenance of administrative recording systems</t>
  </si>
  <si>
    <t>Strengthened coordination with LGUs on the adoption of Statistical Classification Systems
 High quality data from partner RLAs and LGUs</t>
  </si>
  <si>
    <t>Ensure and facilitate the adoption of Statistical Classification Systems for the generation and data sharing of comparable statistics at the local and national level</t>
  </si>
  <si>
    <t>Cross-referenced from Chapter 1: Management and Coordination of the PSS 
 2024=8,946
 2025=9,840
 2026=10,824
 2027=11,907
 2028=13,097
 2029=14,408</t>
  </si>
  <si>
    <t>Strengthening statistical capacity of LGUs for the  Institutionalization of Integrated Business Permit Licensing System (i-BPLS)</t>
  </si>
  <si>
    <t xml:space="preserve">Proportion of LGUs compliant to Business Permit and Licensing System (BPLS) standards;
</t>
  </si>
  <si>
    <t>Integrated Business Permit Licensing System (i-BPLS), RSC Resolution</t>
  </si>
  <si>
    <t>Automated and streamlined processes for business, registration, renewal, closure, and pivot; 
Reducing regulatory burdens on businesses and individuals</t>
  </si>
  <si>
    <t>LGUs</t>
  </si>
  <si>
    <t>DICT, LGUs</t>
  </si>
  <si>
    <t>Capacity development activities, i.e., use of data management and presentation, infographics, data analysis, among others, to RSC members and LGUs</t>
  </si>
  <si>
    <t>Need for continued capacity building and training for personnel handling statistics
Improvement in statistical report generation and consolidation of agencies</t>
  </si>
  <si>
    <t>Relevant statistics generated; Improved data analysis</t>
  </si>
  <si>
    <t xml:space="preserve">Ensuring effective and efficient delivery of government statistical services in the PSS thru enhanced knowledge and skills in data management, presentation of data and analysis </t>
  </si>
  <si>
    <t>RLAs/LGUs</t>
  </si>
  <si>
    <t>PSA, PSRTI, RSC</t>
  </si>
  <si>
    <t>Cross-referenced from Chapter 16
RSCs
*In collaboration with PSRTI and other training institutions.
All regions, RSCs
*In collaboration with PSRTI and other training institutions.</t>
  </si>
  <si>
    <t>PSA (RSSOs)</t>
  </si>
  <si>
    <t xml:space="preserve">Cross-referenced from Chapter 11.1: Macroeconomic Statistics.
This is part of the activities of PPA in capacitating the LGUs in producing data for provincial accounts.
</t>
  </si>
  <si>
    <t xml:space="preserve">Forging strong partnership and coordination with data sources to enable digitization towards improved Domestic Trade Statistics </t>
  </si>
  <si>
    <t xml:space="preserve">No record/data relating to domestic trade; Inconsistent coastwise manifest data. </t>
  </si>
  <si>
    <t>Improved domestic trade statistics via Air and Water</t>
  </si>
  <si>
    <t>Domestic trade programs and policies</t>
  </si>
  <si>
    <t>PSA, DOTr, PPA, Civil Aeronautics Board and Civil Aviation Authority of the Philippines</t>
  </si>
  <si>
    <t>20. Community-Based Monitoring System Statistics</t>
  </si>
  <si>
    <t>Conduct of the 2023 Community-Based Monitoring System (CBMS) in selected LGUs</t>
  </si>
  <si>
    <t>Issue being addressed: Inadequate local level statistics for use in local development plans
Key priorities:
Generation of city/municipal statistics on:
Household
• Demographic characteristics
• Education and literacy
• Community and political participation
• Economic characteristics
• Food security
• Financial inclusion
• Health
• Climate change and disaster risk management
• Crime victimization
• Social protection programs
• Water, sanitation, and hygiene
• Housing characteristics
• Geographic information
Presence, location and status of:
• Service institutions and facilities
• Disaster risk reduction and management facilities and resources
• Government projects
• Natural resources</t>
  </si>
  <si>
    <t xml:space="preserve">Statistics about households and cities/municipalities/barangays  </t>
  </si>
  <si>
    <t xml:space="preserve">Updating of sources of data for local level indicator systems
Setting up of local databases
Updating of list of target beneficiaries for social protection programs
Statistical capacity development for LGUs that are actively engaged in CBMS
Monitoring of status of government projects </t>
  </si>
  <si>
    <t>Uses: For local level planning and program implementation; comprehensive poverty analysis; identification of target beneficiaries for social protection programs
Users: LGUs, NEDA, DSWD, national government agencies (NGAs) with social protection programs, PSA and 
Who will benefit: Persons in marginalized sectors</t>
  </si>
  <si>
    <t>LGUs and PSA in partnership with DILG and DICT</t>
  </si>
  <si>
    <t>20.0.1.1a.392</t>
  </si>
  <si>
    <t xml:space="preserve">Synchronized Conduct of the Community-Based Monitoring System
-Household data collection
-Mapping of households
-Barangay/LGU data collection and coordination
-Data processing
-Data review
-Data turnover
</t>
  </si>
  <si>
    <t>2025 CBMS will be integrated in implementation with the 2025 Census of Population.
Operation on Geotagging and Processing of Service Institutions and Infrastructure and Government Projects is included in the estimated budget.</t>
  </si>
  <si>
    <t>1) PSA</t>
  </si>
  <si>
    <t>2) HUCs</t>
  </si>
  <si>
    <t>20.0.1.2.393</t>
  </si>
  <si>
    <t>PSA Integrated Mapping and Geodatabase using CBMS and other geospatial data</t>
  </si>
  <si>
    <t>Key priorities:
Generation and regular updating of location data of households, housing units, buildings, establishments, and structures, as well as government projects and natural resources</t>
  </si>
  <si>
    <t>Updated base maps and location data useful for map-based data collection initiatives</t>
  </si>
  <si>
    <t xml:space="preserve">Inputs to maps about the barangays, cities and municipalities
Possible integration of geospatial data with other government data to aid in disaster risk reduction and management efforts
</t>
  </si>
  <si>
    <t>Uses: For updating enumeration area maps; recording geographic location and status of service institutions and facilities, government projects and natural resources
Users: DENR, DOST, NDRRMC, LGUs and other NGAs with social protection, infrastructure and environmental programs
Who will benefit: Persons and establishments, especially those located in highly vulnerable areas</t>
  </si>
  <si>
    <t>PSA and LGUs in partnership with DILG and DICT</t>
  </si>
  <si>
    <t>Data on Natural Resources will be requested from the DENR
Budget for Meetings and Workshops only</t>
  </si>
  <si>
    <t>20.0.2.3.394</t>
  </si>
  <si>
    <t>Publication of local level statistics about cities and municipalities from data gathered from the CBMS</t>
  </si>
  <si>
    <t>Press release and other publications relating to the data collected from the CBMS
Anonymized microdata
Dataset needed for targeting beneficiaries of social protection programs</t>
  </si>
  <si>
    <t>Sectoral insights about households, barangays/cities/municipalities provided to LGUs and NGAs with social protection programs
Evidence-based planning and program formulation and monitoring of programs for poverty reduction/alleviation
Research on status of cities and municipalities to various data users
Safe-keeping of CBMS data gathered from households and barangay</t>
  </si>
  <si>
    <t>20.0.2.4.395</t>
  </si>
  <si>
    <t>Establishment of the National CBMS Databank and CBMS Portal</t>
  </si>
  <si>
    <t xml:space="preserve">Issue being addressed: Lack of/inadequate local-level statistics and information
Key priorities:
Secured National CBMS Databank
Provision of data needed by city/municipal LGUs 
Guided technical assistance for non-technical users of CBMS data </t>
  </si>
  <si>
    <t>Widened dissemination of CBMS statistics to various data users
Safe-keeping of CBMS data
Monitoring of access to CBMS data and statistics by the PSA</t>
  </si>
  <si>
    <t>20.0.2.5.396</t>
  </si>
  <si>
    <t>Institutionalization of CBMS data sharing protocol</t>
  </si>
  <si>
    <t>Issue being addressed: 
Need to ensure optional and appropriate use of CBMS data
Key priorities:
Established CBMS data sharing protocol with consideration of various types of stakeholders</t>
  </si>
  <si>
    <t>Research on status of cities and municipalities  
Evidence-based planning and programs for poverty reduction/alleviation</t>
  </si>
  <si>
    <t>Uses: For local level planning and program implementation; comprehensive poverty analysis; identification of target beneficiaries for social protection programs
Users: LGUs, NEDA, DSWD, national government agencies (NGAs) with social protection programs, PSA and 
Who will benefit: Persons in marginalized sectors</t>
  </si>
  <si>
    <t xml:space="preserve">2023-2029
</t>
  </si>
  <si>
    <t>20.0.2.6.397</t>
  </si>
  <si>
    <t>Conduct of advocacy programs in CBMS</t>
  </si>
  <si>
    <t>Issue being addressed: Inadequate public knowledge about the new CBMS; need to promote adherence of LGUs to CBMS implementation</t>
  </si>
  <si>
    <t>Social media cards
Press releases on CBMS activities
Roadshows, press conferences, forums for stakeholders</t>
  </si>
  <si>
    <t>Increase in public knowledge about the new CBMS
Increase in allocation of resources for CBMS activities</t>
  </si>
  <si>
    <t>Use: For public knowledge about CBMS; and inclusion of CBMS as one of the indicators in local government performance monitoring
Users: General public
Who will benefit: General public, PSA, LGUs, DILG</t>
  </si>
  <si>
    <t>PSA, DILG</t>
  </si>
  <si>
    <t xml:space="preserve">Advocacy on the utilization of statistics for the formulation and implementation of policies and programs 
</t>
  </si>
  <si>
    <t>20.0.3.7.398</t>
  </si>
  <si>
    <t>Strengthening the implementation of the CBMS through coordination of the CBMS Council and its Technical Working Groups (TWGs)</t>
  </si>
  <si>
    <t>Issue being addressed: Need to facilitate cooperation and institute policies for standard implementation of the CBMS</t>
  </si>
  <si>
    <t>CBMS Council resolutions that serve as basis for:
• Overseeing performance of implementing units
• Setting guidelines on CBMS data sharing
• Interagency cooperation and cost-sharing
• Addressing concerns in CBMS implementation</t>
  </si>
  <si>
    <t>Standard implementation of CBMS across cities and municipalities
Use of CBMS data sharing by NGAs with social protection programs</t>
  </si>
  <si>
    <t>Uses: For guided implementation of CBMS, and accountability in the use of CBMS data
Users: PSA, DICT, DILG LGUs, NEDA, DSWD, and other NGAs with social protection programs
Who will benefit: LGUs and NGAs</t>
  </si>
  <si>
    <t>PSA, DILG and DICT, CBMS Council resource agencies and members of the TWGs</t>
  </si>
  <si>
    <t>Conduct of the CBMS Trainings 
-Operational (data collection, mapping, data processing)
-LGU
1) PSA
2) HUCs</t>
  </si>
  <si>
    <t>Issues being addressed: 
• Different standards being implemented in local level data collection activities
• Inadequate local level statistical capacity</t>
  </si>
  <si>
    <t>Trained CBMS hired personnel and LGU staff on CBMS standard protocols and other statistical procedures
Improved local level knowledge about official statistical concepts and definitions, standards and classification systems</t>
  </si>
  <si>
    <t>Increase in local level statistical capacity, particularly on:
• Data collection
• Data processing and tabulation
• Data analysis
• Database management
• Mapping using CBMS data
Increase in local level interest on statistics</t>
  </si>
  <si>
    <t>Uses: For guided implementation of CBMS using standard protocols
Users: PSA, DICT, DILG, LGUs, PSRTI and CBMS hired personnel, and possibly, SUCs/private universities and colleges
Who will benefit: LGUs and CBMS hired personnel</t>
  </si>
  <si>
    <t>PSA, DICT, DILG, PSRTI, LGUs</t>
  </si>
  <si>
    <t>20.0.4.9.400</t>
  </si>
  <si>
    <t>Establishment of CBMS e-Learning Portal</t>
  </si>
  <si>
    <t>• Limited resources for face-to-face training programs
Opportunity: Use of technology to deliver training and capacity building programs that can complement face-to-face training</t>
  </si>
  <si>
    <t>20.0.5.10.401</t>
  </si>
  <si>
    <t>Setting up of local CBMS Databank</t>
  </si>
  <si>
    <t>Issue being addressed: Use of CBMS for identifying social protection program beneficiaries at the local level</t>
  </si>
  <si>
    <t>Local CBMS databanks</t>
  </si>
  <si>
    <t>Updating of local databases and registries to include CBMS data
Identification of beneficiaries for local level programs and projects</t>
  </si>
  <si>
    <t>Uses: For providing data to update LGU databases
Users: LGUs
Who will benefit: Persons in marginalized sectors</t>
  </si>
  <si>
    <t>LGU Desktop PCs, Meetings, technical assistance in setting up CBMS databank in LGUs</t>
  </si>
  <si>
    <t>20.0.6.11.402</t>
  </si>
  <si>
    <t>Development of guidelines on CBMS data sharing with NGAs with social protection programs</t>
  </si>
  <si>
    <t>Data sharing agreement between CBMS Council and NGAs
NGAs' updated registries of beneficiaries for social protection programs</t>
  </si>
  <si>
    <t>Allocation of resources to areas and sectors that are deprived
Monitoring of effectiveness of social protection programs
Possible improved quality of life in cities and municipalities</t>
  </si>
  <si>
    <t>Uses: For accountability in the use of CBMS data, and ensuring proper handling and use of CBMS data
Users: PSA, DICT, DILG, LGUs, and NGAs
Who will benefit: Persons in marginalized sectors</t>
  </si>
  <si>
    <t>PSA, DILG, DICT and NGAs</t>
  </si>
  <si>
    <t>Meeting</t>
  </si>
  <si>
    <t>20.0.6.12.403</t>
  </si>
  <si>
    <t>Compilation of statistics that respond to Sustainable Development Goals (SDGs) and Philippine commitment to the Inclusive Data Charter</t>
  </si>
  <si>
    <t>Issues being addressed: Lack of locally disaggregated statistics on SDGs and statistics disaggregated by sex, age, disability status, among others</t>
  </si>
  <si>
    <t>Local level statistics and reports on SDGs</t>
  </si>
  <si>
    <t>Monitoring of SDGs at the local level
Research on the use of CBMS data to address SDG data gaps</t>
  </si>
  <si>
    <t>Uses: For local level monitoring of key indicators of development
Users: PSA, NEDA, LGUs, and NGAs
Who will benefit: Persons in marginalized sectors</t>
  </si>
  <si>
    <t>21.0.6.1.404</t>
  </si>
  <si>
    <t>21. Partnerships and International Cooperation</t>
  </si>
  <si>
    <t xml:space="preserve">Promotion of Statistical Development in the Brunei Darussalam-Indonesia-Malaysia-Philippines East ASEAN Growth Area (BIMP-EAGA)        
</t>
  </si>
  <si>
    <t>21.0.1.1a.404</t>
  </si>
  <si>
    <t xml:space="preserve">a. Development and maintenance of BIMP-EAGA Core Indicator System 	
</t>
  </si>
  <si>
    <t>no PDP indicator</t>
  </si>
  <si>
    <t>Indicator system to monitor the performance of the subregion</t>
  </si>
  <si>
    <t xml:space="preserve">Data as basis for policy development
</t>
  </si>
  <si>
    <t>21.0.2.1b.404</t>
  </si>
  <si>
    <t>b. Preparation of Statistical Information Brief</t>
  </si>
  <si>
    <t xml:space="preserve">annual Statistical Information Brief
</t>
  </si>
  <si>
    <t xml:space="preserve">Provides economic data about BIMP-EAGA member-countries
</t>
  </si>
  <si>
    <t>21.0.6.2.405</t>
  </si>
  <si>
    <t>Inventory and monitoring of foreign assisted projects on statistics such as partnership with the following development partners:
- UNHCR
- UNSD
- ADB
- Bloomberg Philanthropies
- FAO</t>
  </si>
  <si>
    <t xml:space="preserve">Status report of foreign-funded projects on statistics
</t>
  </si>
  <si>
    <t>Documented best practices, maximized resources</t>
  </si>
  <si>
    <t>21.0.6.3.406</t>
  </si>
  <si>
    <t>Strengthened capacity of PSS personnel</t>
  </si>
  <si>
    <t>Enhanced knowledge and competence of PSS personnel on internationally-recommended standards, methodologies and best practices</t>
  </si>
  <si>
    <t>subject to availability of funds</t>
  </si>
  <si>
    <t>21.0.6.4.407</t>
  </si>
  <si>
    <t>Promotion of international cooperation in statistics through participation in activities of the United Nations, ASEAN, and development partners</t>
  </si>
  <si>
    <t>Representation in the sessions of  the United Nations Statistical Commission, ESCAP, the ACSS Committee, BIMP-EAGA and other international events</t>
  </si>
  <si>
    <t>Visibility of the Philippines in the global statistical system  through the sharing of experiences, practices, and expertise in statistics</t>
  </si>
  <si>
    <t>21.0.6.5.408</t>
  </si>
  <si>
    <t xml:space="preserve">Strengthening mechanism to monitor international statistical commitments </t>
  </si>
  <si>
    <t xml:space="preserve">Documentation of emerging trends and topics </t>
  </si>
  <si>
    <t>Compliance to national quality assurance framework</t>
  </si>
  <si>
    <t>21.0.6.6.409</t>
  </si>
  <si>
    <t>Strengthening support to the ASEAN Community Statistical System (ACSS)</t>
  </si>
  <si>
    <t>21.0.6.6a.409</t>
  </si>
  <si>
    <t>a. Annual advocacy event</t>
  </si>
  <si>
    <t>Awareness and issues resolved/addressed</t>
  </si>
  <si>
    <t>Information dissemination and better coordination</t>
  </si>
  <si>
    <t>21.0.6.6b.409</t>
  </si>
  <si>
    <t>b. Adoption of coordination mechanisms to address data gaps</t>
  </si>
  <si>
    <t>Annual progress report</t>
  </si>
  <si>
    <t>Better data support</t>
  </si>
  <si>
    <t>21.0.6.6c.409</t>
  </si>
  <si>
    <t>c. Mainstreaming of ACSS annual activities in budget planning</t>
  </si>
  <si>
    <t>Increased proportion of relevant activities in AWP implemented at national level</t>
  </si>
  <si>
    <t>21.0.6.6d.409</t>
  </si>
  <si>
    <t>d. Monitoring of the Code of Practice implementation</t>
  </si>
  <si>
    <t>Improved  institutional arrangements, outputs, and processes</t>
  </si>
  <si>
    <t>21.0.6.7.410</t>
  </si>
  <si>
    <t>Mainstreaming of ASEAN-Help-ASEAN Framework activities</t>
  </si>
  <si>
    <t>Comprehensive work plan</t>
  </si>
  <si>
    <t>Improved statistical development among ASEAN member-states</t>
  </si>
  <si>
    <t>21.0.6.8.411</t>
  </si>
  <si>
    <t xml:space="preserve">Strengthening mutual cooperation on statistics </t>
  </si>
  <si>
    <t>Sustained and enhanced international linkages and partnerships</t>
  </si>
  <si>
    <t>Management of the application and implementation for bilateral and multilateral international cooperation projects</t>
  </si>
  <si>
    <t>22.0.1.1.412</t>
  </si>
  <si>
    <t>22. Sustainable Development Goals Monitoring</t>
  </si>
  <si>
    <t xml:space="preserve">Review and updating of the Philippine SDG Indicator Framework 
</t>
  </si>
  <si>
    <t>Ensure continuous policy relevance and enhance the statistical quality of the indicator set</t>
  </si>
  <si>
    <t>Refined List of Philippine SDG Indicators</t>
  </si>
  <si>
    <t>Improve indicator framework/generation of data for SDG indicators towards the estimation of the Philippines' stand in the achievement of the SDGs to serve as input in planning and program development</t>
  </si>
  <si>
    <t>Philippine Statistics System, Legislative Bodies and other stakeholders</t>
  </si>
  <si>
    <t>PSA/members of the Inter-Agency Committees/members of the SDG-Indicators Focal points</t>
  </si>
  <si>
    <t>22.0.1.2.413</t>
  </si>
  <si>
    <t>Review of the core surveys to possibly include modules/questions/items that can potentially address data gaps on SDG monitoring</t>
  </si>
  <si>
    <t>Addressing data gaps in terms of the following:
-Tier 2 or 3 SDG Indicators
-Missing disaggregation</t>
  </si>
  <si>
    <t>Methodology/ies for regular generation of the SDG indicators of tier 2 and 3 indicators including alternative SDG indicators</t>
  </si>
  <si>
    <t>PSA/Inter-Agency Committee/Technical Committee</t>
  </si>
  <si>
    <t>Please note that the SDG indicator/s proposed to be generated should at least have two (2) data points and the 2030 numerical target to be included in the pace of progress</t>
  </si>
  <si>
    <t>22.0.1.3.414</t>
  </si>
  <si>
    <t>Conduct of researches and methodological studies to address the data requirements of the SDGs</t>
  </si>
  <si>
    <t>More and continuing researches that may be considered to address the data gap in SDG monitoring</t>
  </si>
  <si>
    <t>Researches and methodological studies that may be considered to address the data gap in SDG monitoring</t>
  </si>
  <si>
    <t>22.0.1.4.415</t>
  </si>
  <si>
    <t>Explore the use of the Leave No One Behind Analysis in the SDG indicators</t>
  </si>
  <si>
    <t>PSA and members of SDG Indicators Focal Points</t>
  </si>
  <si>
    <t>22.0.2.5.416</t>
  </si>
  <si>
    <t>Enhancement of National Reporting Platform for Philippine SDGs</t>
  </si>
  <si>
    <t xml:space="preserve">Although the dissemination and communication techniques to increase appreciation on SDGs is already in placed, continuous enhancement is needed to ensure that the SDG monitoring is relevant and effective </t>
  </si>
  <si>
    <t>Enhanced National Reporting Platform for Philippine SDGs</t>
  </si>
  <si>
    <t>Stronger dissemination and communication strategies for better understanding and identification of trends and patterns that will serve as useful input for evidence-based decision making</t>
  </si>
  <si>
    <t>22.0.2.6.417</t>
  </si>
  <si>
    <t>Enhancement of data visualization strategies on SDGs</t>
  </si>
  <si>
    <t>Developed SDG dashboard database</t>
  </si>
  <si>
    <t>22.0.2.7.418</t>
  </si>
  <si>
    <t>Compilation of comprehensive metadata of SDG indicators through the development of Handbook on SDG Monitoring</t>
  </si>
  <si>
    <t>There is a need to increase user understanding and rational use of statistics</t>
  </si>
  <si>
    <t xml:space="preserve">Handbook on SDG Monitoring </t>
  </si>
  <si>
    <t>PSA and Data Source Agencies</t>
  </si>
  <si>
    <t>22.0.2.8.419</t>
  </si>
  <si>
    <t>Use of the EPIC tool in the preparation of the SDG Regional Catch-Up Plans</t>
  </si>
  <si>
    <t>Need to diagnose gaps in existing SDG-related government programs and in the formulation of new programs or project that will fill those gaps</t>
  </si>
  <si>
    <t>SDG indicators that will serve as inputs in the preparation of the SDG Regional Catch-Up Plans</t>
  </si>
  <si>
    <t>SDG Regional Catch-Up Plans that are developed based on available SDG data</t>
  </si>
  <si>
    <t>NEDA,PSA and other implementing agencies</t>
  </si>
  <si>
    <t>22.0.3.9.420</t>
  </si>
  <si>
    <t xml:space="preserve">Review and updating of the National Data Flow and Reporting Mechanism (NDFRM) of the Philippine Sustainable Development Goals Indicators 
</t>
  </si>
  <si>
    <t xml:space="preserve">National and sub-national agency data sources, and other users of SDG statistics will guided on how to better collaborate and coordinate to improve the transmission, validation and communication of data and statistics on SDG </t>
  </si>
  <si>
    <t>Data source agencies, Philippine Statistical System (PSS) and other stakeholders</t>
  </si>
  <si>
    <t>22.0.4.10.421</t>
  </si>
  <si>
    <t>Conduct of capacity building activities on the monitoring of the SDGs among LGUs
-SDG Seminar Series 4: Data Visualization using Infographics</t>
  </si>
  <si>
    <t>Capacity building activities on the monitoring of the SDGs among data procedures, providers including the LGUs</t>
  </si>
  <si>
    <t>LGUs will have better appreciation of the of the SDGs and be able to use them in producing IEC materials related to their plans and programs</t>
  </si>
  <si>
    <t>22.0.5.11.422</t>
  </si>
  <si>
    <t>Review of the Core Regional SDG Indicators (CoRe-SDGI) in consideration of the developments in the Philippine SDG Indicator Framework</t>
  </si>
  <si>
    <t>Monitoring of the SDGs at the sub-national level, consistent with the Philippine SDG indicator framework</t>
  </si>
  <si>
    <t>Refined list of CoRe-SDGIs consistent with the Philippine SDG Indicator Framework</t>
  </si>
  <si>
    <t>Generation of continuously updated and a more accurate regional SDG situational report</t>
  </si>
  <si>
    <t>Philippine Statistical System (PSS) and other stakeholders</t>
  </si>
  <si>
    <t>PSA, Data Source Agencies/members of the SDG Indicators Focal points</t>
  </si>
  <si>
    <t>22.0.5.12.423</t>
  </si>
  <si>
    <t>Assessment of the Community Based Monitoring System (CBMS) as potential source for the monitoring of SDG indicators at the local level</t>
  </si>
  <si>
    <t>Sub-national SDG indicator framework</t>
  </si>
  <si>
    <t>Monitoring of sub-national SDG indicators</t>
  </si>
  <si>
    <t>22.0.6.13.424</t>
  </si>
  <si>
    <t>Coordination with international agencies on the metadata for Tiers 2 and 3 SDG indicators</t>
  </si>
  <si>
    <t>Need for technical assistance from the development partners to generate statistics for tier 2 and 3 SDG indicators</t>
  </si>
  <si>
    <t>Active participation on technical and consultation workshops on the development of methodologies</t>
  </si>
  <si>
    <t>Enhancement in SDG monitoring.
Localized concepts, definition</t>
  </si>
  <si>
    <t>PSA, Relevant IAC, PSA, SDG Indicator Focal Points</t>
  </si>
  <si>
    <t>22.0.6.14.425</t>
  </si>
  <si>
    <t>Capacity development through participation and engagement in local and international conferences, trainings, workshops, and meetings for the development of quality and comprehensive statistics including Sustainable Development Goals (SDGs) and other related concerns</t>
  </si>
  <si>
    <t>Need for more international cooperation for statistical capacity building</t>
  </si>
  <si>
    <t>participation in expert group meetings, and workshops on international data exchange, database and data documentation development</t>
  </si>
  <si>
    <t>Philippine Statistical System (PSS)</t>
  </si>
  <si>
    <t>HIGH</t>
  </si>
  <si>
    <t>MEDIUM</t>
  </si>
  <si>
    <t>LOW</t>
  </si>
  <si>
    <t>.</t>
  </si>
  <si>
    <t>02.1.1.1.36</t>
  </si>
  <si>
    <t>Review of the Functional Literacy, Education and Mass Media Survey (FLEMMS) methodology: revisiting the definition of functional literacy, review its questionnaire and assess the frequency of its conduct.</t>
  </si>
  <si>
    <t>02.3.1.1a.66</t>
  </si>
  <si>
    <t>02.3.1.1b.66</t>
  </si>
  <si>
    <t>Generation of projected population at the national, regional, provincial, and city/municipal level with 2025 population as base</t>
  </si>
  <si>
    <t>2025 census-based population projections at sub-national levels</t>
  </si>
  <si>
    <t>Uses: program planning and policy-making 
 Users: National government agencies (NGAs), legislative bodies, local government units (LGUs), academe, non-governmental organizations, private sector</t>
  </si>
  <si>
    <t xml:space="preserve">Mid-decade Census of Population
</t>
  </si>
  <si>
    <t xml:space="preserve">2023-2025;
</t>
  </si>
  <si>
    <t>a. Development and pretesting of questionnaire/ instruments and instructional materials</t>
  </si>
  <si>
    <t xml:space="preserve">2024;
</t>
  </si>
  <si>
    <t>Development of Framework for Estimating the Housing Needs for the Period of 2023-2028
• Review and updating of existing methodology on housing need estimates
• Conduct of study to estimate housing needs 
• Release of the framework in estimating the housing needs</t>
  </si>
  <si>
    <t>Conduct of household-based and establishment-based surveys related to labor and employment indicators - Survey on Overseas Filipino (SOF)</t>
  </si>
  <si>
    <t>To conduct overall review of the SOF to increase its reliability, relevance and timeliness F21:P21</t>
  </si>
  <si>
    <t>Transformed Survey on Overseas Filipinos</t>
  </si>
  <si>
    <t>02.3.1.13.432</t>
  </si>
  <si>
    <t xml:space="preserve">Preparatory Activities for the 2030 Census of Population and Housing (2030 CPH) </t>
  </si>
  <si>
    <t>• Population count at the barangay level
 • Demographic and socio-economic characteristics of the population
 • Households by housing characteristics
 • Various social development indicators on education and employment</t>
  </si>
  <si>
    <t>Decennial inventory of the total population with demographic, socio-economic and housing characteristics</t>
  </si>
  <si>
    <t>Uses: Program planning, allocation of resources and revenues, and creation/conversion of political and administrative units
 Users: NGAs, legislative bodies, LGUs, academe, non-governmental organizations, private sector</t>
  </si>
  <si>
    <t>2028-2029</t>
  </si>
  <si>
    <t>02.3.1.13a.432</t>
  </si>
  <si>
    <t>a. Development and pretesting of questionnaire/ instruments and instructional materials for the 2030 CPH</t>
  </si>
  <si>
    <t>02.3.1.13b.432</t>
  </si>
  <si>
    <t>02.3.1.13c.432</t>
  </si>
  <si>
    <t>c. Development of data collection system using Computer-Assisted Personal Interviewing (CAPI) for 2030 CPH</t>
  </si>
  <si>
    <t>02.3.1.13d.432</t>
  </si>
  <si>
    <t>d. Conduct of Pilot Census</t>
  </si>
  <si>
    <t>02.3.1.13e.432</t>
  </si>
  <si>
    <t>e. Procurement of Equipment, Supplies and Materials</t>
  </si>
  <si>
    <t>Annual operation, including visits</t>
  </si>
  <si>
    <t>- For more efficient 
   use of resources;  
   more focused 
   interventions and      
   targeting
- For better    
  convergence 
  and provision of 
  social protection 
  interventions</t>
  </si>
  <si>
    <t xml:space="preserve">Need to address data gaps towards regular generation and monitoring of SDG indicators classified as Tiers 2 and 3 
SDG  1.3.1 Proportion of population covered by social protection floors/systems, by sex, distinguishing children, unemployed persons, older persons, persons with disability, pregnant women, newborns, work-injury victims and the poor and the vulnerable 
</t>
  </si>
  <si>
    <t>Development of official concepts and definitions for vulnerable sector, informal sector and social protection floor.</t>
  </si>
  <si>
    <t>No official country-specific concepts and definitions yet on vulnerable sector, informal sector, social protection floor, and near poor</t>
  </si>
  <si>
    <t>Review and update the existing methodology on Social Protection Budget Tagging</t>
  </si>
  <si>
    <t xml:space="preserve">No effective tagging of public expenditures on SP programs </t>
  </si>
  <si>
    <t>To improve the alignment of the SP Budget Tagging methodology with the Philippine Social Protection definition and Operational Framework and Strategy</t>
  </si>
  <si>
    <t xml:space="preserve">Enhancement of the management and harmonization of the PSS to uphold the promotion of quality statistics 
</t>
  </si>
  <si>
    <t>03.2.3.8.426
(14.0.1.11.426)</t>
  </si>
  <si>
    <t>Integration of PhilSys to other government databases</t>
  </si>
  <si>
    <t>Number of integrated Relying Parties to the Philippine Identification System (PhilSys) increased</t>
  </si>
  <si>
    <t>Number of integrated government systems</t>
  </si>
  <si>
    <t>Improved business transactions and transparency on authentication activities</t>
  </si>
  <si>
    <t>PSA, Relying parties and audit agencies</t>
  </si>
  <si>
    <t>PSA, DICT , all govt agencies</t>
  </si>
  <si>
    <t>April 2023 
onwards</t>
  </si>
  <si>
    <t xml:space="preserve">Official integration of CRS was on go live April 2023 while DICT egov app was integrated  last July 2023. </t>
  </si>
  <si>
    <t>Uses: 
1) Development of programs that could help  transition employment from informal to formal and provision of better social protection services
2) Development of  more targeted programs particularly those affected by shocks/crises
Users: Department of Labor and Employment, National Anti-Poverty Commission, National Economic and Development Authority, other concerned agencies</t>
  </si>
  <si>
    <t>SDG Indicator 8.7.1
“Proportion and number of children 5-17 years engaged in child labor by sex”
Need for comparable estimates on child labor statistics based on national laws and international standards such as the 20th ICLS Resolution to amend the 18th ICLS Resolution concerning child labor</t>
  </si>
  <si>
    <t>PSA; DOLE; NYC; NCACL; CWC</t>
  </si>
  <si>
    <t>Uses: 
 1) Formulation of key policies and interventions to eradicate child labor
 Users: Department of Labor and Employment, National Anti-Poverty Commission, National Council Against Child Labor, National Economic and Development Authority, other concerned agencies</t>
  </si>
  <si>
    <t>October 2024; October 2025; October 2026</t>
  </si>
  <si>
    <t xml:space="preserve"> -Integrated Survey on Labor and Employment</t>
  </si>
  <si>
    <t>Need for the regular conduct of the ISLE to generate required indicators in the SDG/PDP
 SDG Indicator 8.8.1 “Frequency rates of fatal and non-fatal occupational injuries, by sex and migrant status”
 Chapter 4 - Percentage of total number of establishments (%) provided with technical assistance that installed or enhanced productivity performance-based incentive schemes</t>
  </si>
  <si>
    <t>Institutionalization of ISLE as one of the designated statistics</t>
  </si>
  <si>
    <t>Addressed issues concerning the lack of fund source for the regular conduct of the survey
 Regular release of indicators included in the PDP and SDG</t>
  </si>
  <si>
    <t>NEDA - The published version of PDP 2023-2028 reflects actual data and targets on the indicator “Percentage of the total number of establishments (%) provided with technical assistance that installed or enhanced productivity performance-based incentive schemes.” The figures are based on the administrative data of DOLE-NWPC. Hence, the designation of ISLE as the source for the succeeding data would require revisions on the actual figures and targets once implemented.
 Meanwhile, SDG indicators 8.8.1.1 to 8.8.1.4 have already been proposed by the NEDA SDG secretariat as additional indicators to the expanded PDP-RM of Chapter 4, for approval of the Planning Committee on Labor Market Policies.</t>
  </si>
  <si>
    <t>Measurement of school-to-work transition of high school graduates, and college graduates thru the LFS, and TESDA graduates from administrative data</t>
  </si>
  <si>
    <t>Need to have an updated data on the employment, working conditions, wage and other benefits given to domestic workers</t>
  </si>
  <si>
    <t>To assess working conditions of domestic workers and compliance to R.A. 10361 “Batas Kasambahay”
Proposed replacement:
"Improved productivity and full compliance to the minimum wage policy for domestic workers."</t>
  </si>
  <si>
    <t>NWPC, PSA</t>
  </si>
  <si>
    <t>October 2024 and every two (2) years thereafter</t>
  </si>
  <si>
    <t>Need to address data gaps on digital/ platform workers</t>
  </si>
  <si>
    <t>Use:
1) Promotes transparency and accountability by making labor and employment data easily accessible to all 
Users: General public and other concerned agencies</t>
  </si>
  <si>
    <t>Measurement of green jobs at the National / Philippine Context</t>
  </si>
  <si>
    <t>Need to address data gaps on green jobs in establishments and households</t>
  </si>
  <si>
    <t>Approved Board Resolution - Methodology of Measuring Green Jobs with Decent Work Dimension</t>
  </si>
  <si>
    <t>Measurement of green jobs in household and establishments</t>
  </si>
  <si>
    <t>ILO, DOLE, PSA</t>
  </si>
  <si>
    <t>Conduct of pilot surveys on the Measurement of Green Jobs in Establishments and Households Surveys in collaboration with partner agency</t>
  </si>
  <si>
    <t>Number of employed and establishments with green jobs</t>
  </si>
  <si>
    <t>Use:
 1) Support to the monitoring of the implementation of Republic Act No. 10771 otherwise known as Green Jobs Act to incentivize business enterprises that implemented green jobs
 Users: Department of Labor and Employment, Department of Trade and Industry and other concerned agencies under R.A. 10771</t>
  </si>
  <si>
    <t>2023
(March)</t>
  </si>
  <si>
    <t>2023
-January
-March</t>
  </si>
  <si>
    <t>2023
(September to November)</t>
  </si>
  <si>
    <t>2024-2025
(continuing)</t>
  </si>
  <si>
    <t>2023
AI Models/Predictions- (January to December 2023)
Ground Truthing- (May and December 2023)</t>
  </si>
  <si>
    <t>2025-2029
(continuing)</t>
  </si>
  <si>
    <t>2023-2029 (continuing)</t>
  </si>
  <si>
    <t>2023-2029
(continuing)</t>
  </si>
  <si>
    <t>2024-2025 
(continuing)</t>
  </si>
  <si>
    <t>2023-2024
(continuing)</t>
  </si>
  <si>
    <t>2023-2029
(quarterly)</t>
  </si>
  <si>
    <t>2023-2029
(monthly)</t>
  </si>
  <si>
    <t>2024-2029
(May of every year)</t>
  </si>
  <si>
    <t>2023-2029
(November of every year)</t>
  </si>
  <si>
    <t>2023-2029 (September of every year)</t>
  </si>
  <si>
    <t>2023 
(for Central Office- March, June, October, November)
2024
(February to April)</t>
  </si>
  <si>
    <t>2024 - 2029
 annual nationwide
 conduct of the survey every 2nd Quarter</t>
  </si>
  <si>
    <t xml:space="preserve">Budget for 2024 includes Pilot Survey
Succeeding budget is for nationwide survey only for estimated 920 samples </t>
  </si>
  <si>
    <t>Meeting to be scheduled in 2nd Quarter during the TWG-TIGS meeting</t>
  </si>
  <si>
    <t>Online training 
(No budget required)</t>
  </si>
  <si>
    <t>2024, 2029
(every five years)</t>
  </si>
  <si>
    <t>2023, 2025 - 2028
(annual)</t>
  </si>
  <si>
    <t>06.0.1.10.153</t>
  </si>
  <si>
    <t xml:space="preserve">2025, 2027, 2029
</t>
  </si>
  <si>
    <t xml:space="preserve">Conducted every 2 years (2025, 2027 &amp; 2029)
Preparatory activities (July to December of 2024, 2026 &amp; 2028) </t>
  </si>
  <si>
    <t>06.0.1.11.154</t>
  </si>
  <si>
    <t>monthly
release every 40 days after reference month</t>
  </si>
  <si>
    <t>2023 - 2029
 either every June or July of the year</t>
  </si>
  <si>
    <t>2023 - 2029
 IMTSWG meeting every July or August (yearly)</t>
  </si>
  <si>
    <t>06.0.1.14.429</t>
  </si>
  <si>
    <t>Tourism Characteristic Industries</t>
  </si>
  <si>
    <t>Availability of supply from tourism industries that will meet the consumption of goods and services of visitors</t>
  </si>
  <si>
    <t>Inputs in the compilation of the Philippine Tourism Satellite Account (PTSA)</t>
  </si>
  <si>
    <t>Provide the PSA data for developing the national accounts of the Philippines, particularly the investments in the construction industry provided by the private  sector and the government in the PPP projects
Allow other oversight agencies to manage and control government spending and contingent liabilities</t>
  </si>
  <si>
    <t>January to December 2023</t>
  </si>
  <si>
    <t>January to December 2025</t>
  </si>
  <si>
    <t>3rd Quarter 2024 (tentative)</t>
  </si>
  <si>
    <t>Monthly, 2023-2029</t>
  </si>
  <si>
    <t>Annual, 2nd Quarter</t>
  </si>
  <si>
    <t>3rd Quarter 2024</t>
  </si>
  <si>
    <t>11.2.1.19.251</t>
  </si>
  <si>
    <t>11.2.1.20.252</t>
  </si>
  <si>
    <t>11.2.1.21.253</t>
  </si>
  <si>
    <t>a. Statistical tables to be submitted to PSA-MAS every month
 b. Statistical tables to be submitted to PSA-MAS every quarter
 c. Statistical Tables to be submitted to PSA-MAS every year</t>
  </si>
  <si>
    <t>Based on approved building permits on new constructions and additions, alterations and repairs of existing residential buildings, and other structures which are proposed to be constructed in the different cities/municipalities of the country.
 The budget is included in the day-to-day workload of the concerned PSA units/division</t>
  </si>
  <si>
    <t>Census and Annual Survey of Philippine Business and Industry for Transportation Sector (Section H)
  a. Annual Survey of Philippine Business and Industry (ASPBI)
  b. Census of Philippine Business and Industry (CPBI)</t>
  </si>
  <si>
    <t>a. 2023, 2025, 2026, 2027, 2028
 b. 2024, 2029</t>
  </si>
  <si>
    <t>Access to accurate and up-to-date data in support of evidence based policy development and decision making
 Improved monitoring and evaluation
 Up-to-date Statistics data in support to agency report, PR, SONA, and evidence based policy development and decision making</t>
  </si>
  <si>
    <t>DICT
 PSA</t>
  </si>
  <si>
    <t>2023
 2025, 2027</t>
  </si>
  <si>
    <t>Annual generation of data needed for updating the following:
 a. Road and Bridge Inventory Data
 b. Road Traffic Information Application
 c. Road and Bridge Information Application</t>
  </si>
  <si>
    <t>Annual*
 *The deadline for submission of data gathered for the year is in every October of every year of conduct. While the posting on DPWH Atlas is every March of the following year.</t>
  </si>
  <si>
    <t>https://www.dpwh.gov.ph/dpwh/projects/infrastructure
 https://www.dpwh.gov.ph/dpwh/DPWH_ATLAS/index.htm
 https://dpwh.maps.arcgis.com/home/index.html
 This is included in the regular workload of the concerned units. No additional budget is required</t>
  </si>
  <si>
    <t>Statistics on physical and social infrastructure
 SDG indicator 11.2.1 Proportion of population that has convenient access to public transport, by sex, age and persons with disabilities</t>
  </si>
  <si>
    <t>Establishment of methodology and regular generation of SDG indicator of 11.2.1 Proportion of population that has convenient access to public transport or alternative indicator
 Assessment of the country's status on achievement of Target 11.2: By 2030, provide access to safe, affordable, accessible and sustainable transport systems for all, improving road safety, notably by expanding public transport systems for all, improving road safety, notably by expanding public transport, with special attention to the needs of those in vulnerable situations, women, children, persons with disabilities and older persons</t>
  </si>
  <si>
    <t>Development of methodology and regular generation of SDG indicator 9.1.1 Proportion of the rural population who live within 2 km of an all-season road.</t>
  </si>
  <si>
    <t>Budget is inlcuded in the SDG total budget</t>
  </si>
  <si>
    <t>Preparation of Metro Manila Accident Recording and Analysis System Annual Report
 a. by LGU
 b. by type of Vehicle
 c. by major thoroughfares 
 Note: MMARAS is a consolidation of reports from the local precincts in MM LGUs; based on PNP Police Reports</t>
  </si>
  <si>
    <t>This is included in the regular workload of the concerned units. No additional budget is required</t>
  </si>
  <si>
    <t>2. Dissemination and utilization of statistics</t>
  </si>
  <si>
    <t>Proportion of population covered by a mobile
 network, by technology
 Fixed Internet broadband subscriptions per 100
 inhabitants, by speed
 Telecommunications Tower Operation and Location Data</t>
  </si>
  <si>
    <t>Interactive Visualizations
 Integrated ICT data in layered visualized maps used for planning purposes.</t>
  </si>
  <si>
    <t>DICT/PSA/Planning Offices/Researchers-Access to up-to-date data and increased data awareness
 -Improved decision making through the use of clear and concise visual representation of geospatial data</t>
  </si>
  <si>
    <t>Maximizing use of ICT, i.e., online data portal and reporting systems, to improve accessibility and utilization of data</t>
  </si>
  <si>
    <t>Development of National Transportation Database</t>
  </si>
  <si>
    <t>Establishment of a National Transportation Database under DOTr to manage transportation data and information.
 The budget is included in another SDP</t>
  </si>
  <si>
    <t>Establishment/strengthening of institutional data sharing arrangements and their implementation among data compilers (users) and data sources/counterpart agencies (producers) through memorandum of agreement towards a more regular, timely, and effective data collection/exchange process.</t>
  </si>
  <si>
    <t>Strengthening institutional linkages between the national and local governments for the generation and utilization of local and national statistics</t>
  </si>
  <si>
    <t>Capacity development on ICT infrastructure statistics
 -Workshop on the Development of Data Templates and Processing of Data for the ICT Infrastructure statistics</t>
  </si>
  <si>
    <t>-Increased technical skills
 -Enhanced data quality
 -Better data management</t>
  </si>
  <si>
    <t>-Increased international cooperation
 -Improved monitoring and evaluation
 -Better policy design</t>
  </si>
  <si>
    <t>12.2.1.15.427</t>
  </si>
  <si>
    <t>DOTr, DOST, 
 UP-NCTS</t>
  </si>
  <si>
    <t xml:space="preserve">2023 (onwards)
</t>
  </si>
  <si>
    <t>Automated judicial system in the Philippines</t>
  </si>
  <si>
    <t>Effective and efficient judicial system</t>
  </si>
  <si>
    <t>For reduced court staff's administrative workload; for easy access to case information of lawyers and litigants; and for increased public access to information
SCP, oversight agencies, international organizations, general public</t>
  </si>
  <si>
    <t>Need to address data gaps towards regular compilation and monitoring of SDGs Tier 2 indicators under Goal 16. Peace, Justice and Strong Institutions</t>
  </si>
  <si>
    <t xml:space="preserve">PSA Board Resolution on, "Approving and Adopting the Methodology in Estimating SDG 16.10.1" 
PSA Board Resolution on, "Approving and Adopting the Methodology in Estimating SDG 16.1.2" 
PSA Board Resolution on, "Approving and Adopting the Methodology in Estimating SDG 16.b.1" 
</t>
  </si>
  <si>
    <t>Approved and adopted methodology in estimating SDG 16.10.1 
Approved and adopted methodology in estimating SDG 16.1.2 
Approved and adopted methodology in estimating SDG 16.b.1</t>
  </si>
  <si>
    <t>CHR, OHCHR, NGAs, LGUs, NGOs, CSOs</t>
  </si>
  <si>
    <t xml:space="preserve">Q3 2023 - 
Q4 2024;
Q1 2024 - 
Q2 2025;
Q1-Q4 2024
</t>
  </si>
  <si>
    <t>Re-programmed for PSDP 2023-2029 
Included in the work program of the IACSJPS for 2023
Estimated budget is for meals served during meetings only (PhP50,000 per year x 7 years)</t>
  </si>
  <si>
    <t>In aid of policy formulation, program planning and decision making on matters related to security, justice and peace sector
Policymakers, program planners, oversight agencies, criminal justice institutions</t>
  </si>
  <si>
    <t xml:space="preserve">Harmonized and standardized terms adopted in policy formulation, program planning and decision making
Policymakers, program planners, oversight agencies, criminal justice institutions
</t>
  </si>
  <si>
    <t xml:space="preserve">Approved and adopted refined list of indicators for monitoring in the Philippines </t>
  </si>
  <si>
    <t xml:space="preserve">In support of the global commitment to peaceful, just and inclusive societies
Policy makers, program planners, oversight agencies, criminal justice institutions, international organizations </t>
  </si>
  <si>
    <t xml:space="preserve">Development of legal frameworks on data sharing through forging of Memorandum of Understanding (MOU) with the Bangsamoro Human Rights Commission (BHRC) </t>
  </si>
  <si>
    <t>Signed Memorandum of Understanding (MOU) between the CHR and the BHRC</t>
  </si>
  <si>
    <t>Shared info on alleged human rights violations/conflict-related deaths in the Philippines by region</t>
  </si>
  <si>
    <t>For data quality in terms of accuracy, timeliness, accessibility, consistency, comparability, relevance and completeness
CHR, BHRC, OHCHR, NGAs, LGUs, NGOs, CSOs</t>
  </si>
  <si>
    <t>CHR in collaboration with BHRC</t>
  </si>
  <si>
    <t>Collaborative undertaking with DND-AFP, DILG-PNP and OPAPRU on data sharing</t>
  </si>
  <si>
    <t>Need to address data gaps towards regular compilation and monitoring of SDGs Tier 2 indicators under Goal 16. Peace, Justice and Strong Institutions; and
Need to monitor the pace of progress so as to assess the country’s performance vis-à-vis in achieving the 2030 Agenda for Sustainable Development</t>
  </si>
  <si>
    <t>Signed Memorandum of Understanding (MOU) between the CHR, DND-AFP, DILG-PNP and OPAPRU</t>
  </si>
  <si>
    <t xml:space="preserve">Shared info on alleged human rights violations/conflict-related deaths in the Philippines </t>
  </si>
  <si>
    <t>For data quality in terms of accuracy, timeliness, accessibility, consistency, comparability, relevance and completeness
CHR, OHCHR, DND-AFP, DILG-PNP, OPAPRU, LGUs, NGOs, CSOs, oversight agencies</t>
  </si>
  <si>
    <t>CHR in collaboration with DND-AFP, DILG-PNP and OPAPRU</t>
  </si>
  <si>
    <t>Philippine Report on UN-CTS
Consolidated Philippine Report on UN-CTS</t>
  </si>
  <si>
    <t>13.0.1.15.430</t>
  </si>
  <si>
    <t>Crime Victimization Survey (CVS)</t>
  </si>
  <si>
    <t xml:space="preserve">Need to address data gaps on unreported crimes or those incidents not captured by police records; and
Need to address the data requirements of  PDP and SDGs related to the generation of the indicator, "proportion of families that feel safe walking alone the area they live at night" </t>
  </si>
  <si>
    <t>Better assessment and monitoring of actual crime situation in the Philippines</t>
  </si>
  <si>
    <t>Improved peace and order situation in the country</t>
  </si>
  <si>
    <t>The CVS results will identify regions with high crime incidence and will serve as bases in the formulation of policies to improve crime prevention, protection of victims and police services.
NGAs, LGUs, NGOs, CSOs, oversight agencies, international organizations, general public</t>
  </si>
  <si>
    <t>2026-2027</t>
  </si>
  <si>
    <t xml:space="preserve">The CVS aims to provide data on victimization risks, reasons for reporting and non-reporting of crimes, people's perception of safety in the community, citizens' trust in the police, and other information that will aid in policy formulation and provision of appropriate intervention programs. </t>
  </si>
  <si>
    <t xml:space="preserve">The budget is for 2024 only. Forward estimates not yet indicated since the PENCAS is yet to be approved into law. </t>
  </si>
  <si>
    <t xml:space="preserve">Activity is included under PENCAS
</t>
  </si>
  <si>
    <t xml:space="preserve">Development of database is included in the PENCAS budget
</t>
  </si>
  <si>
    <t>Capacity building activities for the development of environmental accounts and statistics are included in the PENCAS budget</t>
  </si>
  <si>
    <t>2023-2029
(every Nov)</t>
  </si>
  <si>
    <t>2023-2029
(every Jun)</t>
  </si>
  <si>
    <t>Please note that the SDG indicator/s proposed to be generated should at least have two (2) data points and the 2030 numerical target to be included in the pace of progress. Specific activities and budget are reflected in relevant sector.</t>
  </si>
  <si>
    <t>Deskwork</t>
  </si>
  <si>
    <t>22.0.1.15.431</t>
  </si>
  <si>
    <t>SDG monitoring (preparation of summary statistical tables on SDG indicators by goals including pace of progress)</t>
  </si>
  <si>
    <t>Provide complete picture of progress toward the SDGs</t>
  </si>
  <si>
    <t>Assessment of how the country fare on the achievement of the SDGs</t>
  </si>
  <si>
    <t>Highlights goals, targets and indicators where further action is required</t>
  </si>
  <si>
    <t>Philippine Statistical System, Legislative Bodies and other stakeholders</t>
  </si>
  <si>
    <t>Code</t>
  </si>
  <si>
    <t>2023-2024;</t>
  </si>
  <si>
    <t>10.0.1.5a.198</t>
  </si>
  <si>
    <t>10.0.1.5b.198</t>
  </si>
  <si>
    <t>10.0.1.5c.198</t>
  </si>
  <si>
    <t>10.0.1.7.200</t>
  </si>
  <si>
    <r>
      <rPr>
        <b/>
        <sz val="12"/>
        <color theme="1"/>
        <rFont val="Arial"/>
      </rPr>
      <t xml:space="preserve">Orig SDPs 
</t>
    </r>
    <r>
      <rPr>
        <i/>
        <sz val="8"/>
        <color theme="1"/>
        <rFont val="Arial"/>
      </rPr>
      <t>(Less cross-ref)</t>
    </r>
  </si>
  <si>
    <t>All SDPs</t>
  </si>
  <si>
    <t>Orig SDPs (Less cross-ref)</t>
  </si>
  <si>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</si>
  <si>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</si>
  <si>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</si>
  <si>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</si>
  <si>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</si>
  <si>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</si>
  <si>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</si>
  <si>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</si>
  <si>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</si>
  <si>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</si>
  <si>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</si>
  <si>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</si>
  <si>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</si>
  <si>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</si>
  <si>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</si>
  <si>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</si>
  <si>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</si>
  <si>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</si>
  <si>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</si>
  <si>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</si>
  <si>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</si>
  <si>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</si>
  <si>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</si>
  <si>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</si>
  <si>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</si>
  <si>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</si>
  <si>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</si>
  <si>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r>
      <rPr>
        <b/>
        <sz val="12"/>
        <color theme="1"/>
        <rFont val="Arial"/>
      </rPr>
      <t xml:space="preserve">Orig SDPs 
</t>
    </r>
    <r>
      <rPr>
        <i/>
        <sz val="8"/>
        <color theme="1"/>
        <rFont val="Arial"/>
      </rPr>
      <t>(Less cross-ref)</t>
    </r>
  </si>
  <si>
    <t>Use:
1) Classifying work according to international standards for better program/policy interventions
2) Adoption of the methodology on the new concept of work in program/policy interventions
Users: Department of Labor and Employment, National Economic and Development Authority, Philippine Statistics Authority, and other concerned agencies
Member agencies of the IACLPS</t>
  </si>
  <si>
    <t>01.0.2.9.9</t>
  </si>
  <si>
    <t>Enhancement of PSA Data Archive (PSADA): overall webpage enhancement, continuous updating of content-metadata and microdata, continuing capacity building of staff for documentation and webpage maintenance and improvement</t>
  </si>
  <si>
    <t>To measure contribution of green jobs to the economy; Evaluation of policies on labor market and the impact of economic activity related to environmental protection and natural resource management</t>
  </si>
  <si>
    <t>Strengthening/Establishing and improving the local statistical planning and coordination structures (RSCs/PSCs/CiSCs/IACs/ TWGs, Coordination Boards)</t>
  </si>
  <si>
    <t>Need to strengthen the coordination role of PSA to make the PSS more responsive to the emerging demands and challenges on the statistical system 
(e.g., SDGs, global competitiveness, data revolution, Big Data, etc.)</t>
  </si>
  <si>
    <t xml:space="preserve">Promotion of Statistical Development in the Brunei Darussalam-Indonesia-Malaysia-Philippines East ASEAN Growth Area 
(BIMP-EAGA)        
</t>
  </si>
  <si>
    <t>Birth registration completeness level at national, regional and provincial areas</t>
  </si>
  <si>
    <t>Death registration completeness level at national, regional and provincial areas</t>
  </si>
  <si>
    <t>Estimation of the proportion of children under 5 years of age whose births have been registered with a civil authority that is comparable with the Census estimate</t>
  </si>
  <si>
    <t>Estimation of Maternal Mortality Ratio (MMR) at regional and provincial levels</t>
  </si>
  <si>
    <t>Generation of the crude birth and death rates adjusted for completeness of registration</t>
  </si>
  <si>
    <t>Generation of infant mortality rate, under 5 mortality rate, total fertility rate adjusted for under-registration</t>
  </si>
  <si>
    <t>Conduct of study on misclassification of maternal deaths</t>
  </si>
  <si>
    <t>Conduct of study on redistribution of ill-defined/garbage causes of death</t>
  </si>
  <si>
    <t>PSA, DILG (LGUs), DFA/
DICT/
RTC/Religious Sect/other stakeholders</t>
  </si>
  <si>
    <t>PSA/DILG(LGU) Department of Foreign Affairs (DFA)-Philippine Foreign Service Posts (PFSPs)</t>
  </si>
  <si>
    <r>
      <t xml:space="preserve">01.0.4.26.26
</t>
    </r>
    <r>
      <rPr>
        <i/>
        <sz val="12"/>
        <color rgb="FF000000"/>
        <rFont val="Arial"/>
        <family val="2"/>
      </rPr>
      <t>(19.0.4.14.26)</t>
    </r>
  </si>
  <si>
    <r>
      <t xml:space="preserve">01.0.4.27.399
</t>
    </r>
    <r>
      <rPr>
        <i/>
        <sz val="12"/>
        <color rgb="FF000000"/>
        <rFont val="Arial"/>
        <family val="2"/>
      </rPr>
      <t>(20.0.4.8.27.399)</t>
    </r>
  </si>
  <si>
    <r>
      <t xml:space="preserve">02.1.1.2.199
</t>
    </r>
    <r>
      <rPr>
        <i/>
        <sz val="12"/>
        <color rgb="FF000000"/>
        <rFont val="Arial"/>
        <family val="2"/>
      </rPr>
      <t>(10.0.1.6.199)</t>
    </r>
  </si>
  <si>
    <r>
      <t xml:space="preserve">02.1.1.5.40
</t>
    </r>
    <r>
      <rPr>
        <i/>
        <sz val="12"/>
        <color rgb="FF000000"/>
        <rFont val="Arial"/>
        <family val="2"/>
      </rPr>
      <t>(03.1.1.5.40)</t>
    </r>
    <r>
      <rPr>
        <sz val="12"/>
        <color rgb="FF000000"/>
        <rFont val="Arial"/>
        <family val="2"/>
      </rPr>
      <t xml:space="preserve">
</t>
    </r>
  </si>
  <si>
    <r>
      <t xml:space="preserve">02.1.1.14.111
</t>
    </r>
    <r>
      <rPr>
        <i/>
        <sz val="12"/>
        <color rgb="FF000000"/>
        <rFont val="Arial"/>
        <family val="2"/>
      </rPr>
      <t>(05.0.1.5.111)</t>
    </r>
  </si>
  <si>
    <r>
      <t xml:space="preserve">02.2.1.2.54
</t>
    </r>
    <r>
      <rPr>
        <i/>
        <sz val="12"/>
        <color rgb="FF000000"/>
        <rFont val="Arial"/>
        <family val="2"/>
      </rPr>
      <t>(19.0.1.7.54)</t>
    </r>
  </si>
  <si>
    <t>Statistical mapping of higher education data using ArcGIS</t>
  </si>
  <si>
    <t xml:space="preserve">PSRTI, TWG on Housing Statistics, DHSUD, </t>
  </si>
  <si>
    <r>
      <t xml:space="preserve">02.3.1.12.428
</t>
    </r>
    <r>
      <rPr>
        <i/>
        <sz val="12"/>
        <color rgb="FF000000"/>
        <rFont val="Arial"/>
        <family val="2"/>
      </rPr>
      <t>(04.0.1.16.428)</t>
    </r>
  </si>
  <si>
    <r>
      <t xml:space="preserve">03.1.1.5.40
</t>
    </r>
    <r>
      <rPr>
        <i/>
        <sz val="12"/>
        <color rgb="FF000000"/>
        <rFont val="Arial"/>
        <family val="2"/>
      </rPr>
      <t>(02.1.1.5.40)</t>
    </r>
  </si>
  <si>
    <t>For more evidence-based interventions, particularly for vulnerable, disadvantaged and marginalized groups.</t>
  </si>
  <si>
    <t>PDP Chapter 5 to 7 Targets on sectoral labor productivity:
-Growth in AFF labor productivity increased
-Labor productivity in industry increased
-Labor productivity in manufacturing increased
-Labor productivity growth in services improved
Need to update the methodology for the measurement and generation of estimates for labor productivity</t>
  </si>
  <si>
    <t>Interagency Committee on Labor and Productivity Statistics (IACLPS); 
PSA; DOLE; NWPC; NEDA</t>
  </si>
  <si>
    <t>Informal Employment Statistics
-Adoption of the Methodology on Measuring Informal Employment at the national context</t>
  </si>
  <si>
    <t>Informal Employment Statistics
-Generation of statistics on informal employment based on the approved methodology</t>
  </si>
  <si>
    <t>IACLPS; IACES (DepEd/CHED; PSA; TESDA)</t>
  </si>
  <si>
    <t>Capacity Development through participation and engagement in local and international conferences, trainings, workshops, and meetings for the development of quality and comprehensive labor statistics including Sustainable Development Goals (SDGs) and other related concerns
- 19th International Conference of Labour Statisticians' (ICLS) New Concept of Work at the national context</t>
  </si>
  <si>
    <t>Need to build capacity on the new concept of work for better appreciation
Various PDP and SDG indicators which are sourced from the LFS</t>
  </si>
  <si>
    <r>
      <t xml:space="preserve">04.0.1.16.428
</t>
    </r>
    <r>
      <rPr>
        <i/>
        <sz val="12"/>
        <color rgb="FF000000"/>
        <rFont val="Arial"/>
        <family val="2"/>
      </rPr>
      <t>(02.3.1.12.428)</t>
    </r>
  </si>
  <si>
    <r>
      <t xml:space="preserve">05.0.1.5.111
</t>
    </r>
    <r>
      <rPr>
        <i/>
        <sz val="12"/>
        <color rgb="FF000000"/>
        <rFont val="Arial"/>
        <family val="2"/>
      </rPr>
      <t>(02.1.1.14.111)</t>
    </r>
  </si>
  <si>
    <t>2023 - 2024
(Q1 2024)</t>
  </si>
  <si>
    <t>2023 - 2029
(Monthly)</t>
  </si>
  <si>
    <t>Dissemination Forum of International Trade Statistics (IMTS)</t>
  </si>
  <si>
    <r>
      <t xml:space="preserve">07.0.5.7.163
</t>
    </r>
    <r>
      <rPr>
        <i/>
        <sz val="12"/>
        <color rgb="FF000000"/>
        <rFont val="Arial"/>
        <family val="2"/>
      </rPr>
      <t>(19.0.1.10.163)</t>
    </r>
  </si>
  <si>
    <t>January 2024 to December 2025</t>
  </si>
  <si>
    <t>On-going.
The new ITRS will provide the necessary data support for the compilation of more disaggregated FDI data.
The new ITRS is included under the budget of the IT Infrastructure and Operations Department (ITIOD) of the BSP. The target for implementation is Q1 2024.</t>
  </si>
  <si>
    <t xml:space="preserve">The available PPPC data cannot be utilized for the BSP's FDI compilation as it lacks the needed details. As such, the BSP requested for the list of PPP projects with identified foreign direct investment for inclusion as survey respondents to the CDIS.
In April 2023, letters of request to participate in the CDIS were sent to companies confirmed to have FDIs, based on the PPPC submission. Updating of CDIS respondents is done on an annual basis. </t>
  </si>
  <si>
    <t>The country has a total of 19 IPAs. Only 12 out of 19 IPAs compile and monitor data on AI but only 10 submit data to PSA.
This enhancement activity started in 2022 and enabled additional three IPAs to submit its AI data.
Online bilateral meetings with two IPAs are to be scheduled in 2023.</t>
  </si>
  <si>
    <t>Development and monitoring of a comprehensive business register 
 - Generation of data out of the business register</t>
  </si>
  <si>
    <r>
      <t xml:space="preserve">10.0.1.6.199
</t>
    </r>
    <r>
      <rPr>
        <i/>
        <sz val="12"/>
        <color rgb="FF000000"/>
        <rFont val="Arial"/>
        <family val="2"/>
      </rPr>
      <t xml:space="preserve">(02.1.1.2.199)
</t>
    </r>
  </si>
  <si>
    <r>
      <t xml:space="preserve">10.0.1.9.286
</t>
    </r>
    <r>
      <rPr>
        <i/>
        <sz val="12"/>
        <color rgb="FF000000"/>
        <rFont val="Arial"/>
        <family val="2"/>
      </rPr>
      <t>(13.0.1.2.286)</t>
    </r>
  </si>
  <si>
    <r>
      <t xml:space="preserve">11.1.1.10.222
</t>
    </r>
    <r>
      <rPr>
        <i/>
        <sz val="12"/>
        <color rgb="FF000000"/>
        <rFont val="Arial"/>
        <family val="2"/>
      </rPr>
      <t>(19.0.1.3.222)</t>
    </r>
  </si>
  <si>
    <r>
      <t xml:space="preserve">11.1.1.18.230
</t>
    </r>
    <r>
      <rPr>
        <i/>
        <sz val="12"/>
        <color rgb="FF000000"/>
        <rFont val="Arial"/>
        <family val="2"/>
      </rPr>
      <t>(19.0.4.17.230)</t>
    </r>
  </si>
  <si>
    <t>Statistical data comes from quarterly reports submitted by the concessionaires to the MWSS-CO and RO.
Data has been generated on a quarterly basis and submitted to the Supreme Court since 2018 up to present and is readily available.
No budget required since it is part of the reporting requirements of the MWSS Concessionaires.</t>
  </si>
  <si>
    <t>PSA, NEDA</t>
  </si>
  <si>
    <t>DOE, PSA</t>
  </si>
  <si>
    <r>
      <t xml:space="preserve">13.0.1.2.286
</t>
    </r>
    <r>
      <rPr>
        <i/>
        <sz val="12"/>
        <color rgb="FF000000"/>
        <rFont val="Arial"/>
        <family val="2"/>
      </rPr>
      <t>(10.0.1.9.286)</t>
    </r>
  </si>
  <si>
    <t xml:space="preserve">Review of SDGs Indicators for Monitoring in the Philippines under Goal 16. Peace, Justice and strong Institutions </t>
  </si>
  <si>
    <t>Capacity Development through participation and engagement in local and international conferences, trainings, workshops, and meetings for the development of quality and comprehensive security, justice and peace statistics including Sustainable Development Goals (SDGs) and other related concerns
•  Accomplishment of the United Nations Survey on Crime Trends and Operations of the Criminal Justice Systems (UN-CTS)</t>
  </si>
  <si>
    <r>
      <t xml:space="preserve">14.0.1.11.426
</t>
    </r>
    <r>
      <rPr>
        <i/>
        <sz val="12"/>
        <color rgb="FF000000"/>
        <rFont val="Arial"/>
        <family val="2"/>
      </rPr>
      <t>(03.2.3.8.426)</t>
    </r>
  </si>
  <si>
    <t>Development and compilation of natural resource accounts and ecosystem accounts at the national and sub-national level through the institutionalization of the Philippine Ecosystem and Natural Capital Accounting System (PENCAS)</t>
  </si>
  <si>
    <r>
      <t xml:space="preserve">16.0.4.7.328
</t>
    </r>
    <r>
      <rPr>
        <i/>
        <sz val="12"/>
        <color rgb="FF000000"/>
        <rFont val="Arial"/>
        <family val="2"/>
      </rPr>
      <t>(19.0.4.16.328)</t>
    </r>
    <r>
      <rPr>
        <sz val="12"/>
        <color rgb="FF000000"/>
        <rFont val="Arial"/>
        <family val="2"/>
      </rPr>
      <t xml:space="preserve">
</t>
    </r>
  </si>
  <si>
    <r>
      <t xml:space="preserve">19.0.1.3.222
</t>
    </r>
    <r>
      <rPr>
        <i/>
        <sz val="12"/>
        <color rgb="FF000000"/>
        <rFont val="Arial"/>
        <family val="2"/>
      </rPr>
      <t>(11.1.1.10.222)</t>
    </r>
  </si>
  <si>
    <r>
      <t xml:space="preserve">19.0.1.4.392
</t>
    </r>
    <r>
      <rPr>
        <i/>
        <sz val="12"/>
        <color rgb="FF000000"/>
        <rFont val="Arial"/>
        <family val="2"/>
      </rPr>
      <t>(20.0.1.1.392)</t>
    </r>
  </si>
  <si>
    <r>
      <t xml:space="preserve">19.0.1.7.54
</t>
    </r>
    <r>
      <rPr>
        <i/>
        <sz val="12"/>
        <color rgb="FF000000"/>
        <rFont val="Arial"/>
        <family val="2"/>
      </rPr>
      <t>(02.2.1.2.54)</t>
    </r>
  </si>
  <si>
    <r>
      <t xml:space="preserve">19.0.1.10.163
</t>
    </r>
    <r>
      <rPr>
        <i/>
        <sz val="12"/>
        <color rgb="FF000000"/>
        <rFont val="Arial"/>
        <family val="2"/>
      </rPr>
      <t>(07.0.5.7.163)</t>
    </r>
  </si>
  <si>
    <r>
      <t xml:space="preserve">Check also with IAC on Tourism Stats
Moved to "Cross referenced"
</t>
    </r>
    <r>
      <rPr>
        <sz val="12"/>
        <color rgb="FF0000FF"/>
        <rFont val="Arial"/>
        <family val="2"/>
      </rPr>
      <t>Region XI separate budget</t>
    </r>
  </si>
  <si>
    <r>
      <t xml:space="preserve">19.0.4.14.26
</t>
    </r>
    <r>
      <rPr>
        <i/>
        <sz val="12"/>
        <color rgb="FF000000"/>
        <rFont val="Arial"/>
        <family val="2"/>
      </rPr>
      <t>(01.0.4.26.26)</t>
    </r>
  </si>
  <si>
    <r>
      <t xml:space="preserve">19.0.4.16.328
</t>
    </r>
    <r>
      <rPr>
        <i/>
        <sz val="12"/>
        <color rgb="FF000000"/>
        <rFont val="Arial"/>
        <family val="2"/>
      </rPr>
      <t>(16.0.4.7.328)</t>
    </r>
  </si>
  <si>
    <r>
      <t xml:space="preserve">19.0.4.17.230
</t>
    </r>
    <r>
      <rPr>
        <i/>
        <sz val="12"/>
        <color rgb="FF000000"/>
        <rFont val="Arial"/>
        <family val="2"/>
      </rPr>
      <t>(11.1.1.18.230)</t>
    </r>
  </si>
  <si>
    <r>
      <t xml:space="preserve">20.0.1.1.392
</t>
    </r>
    <r>
      <rPr>
        <i/>
        <sz val="12"/>
        <color rgb="FF000000"/>
        <rFont val="Arial"/>
        <family val="2"/>
      </rPr>
      <t>(19.0.1.4.392)</t>
    </r>
  </si>
  <si>
    <r>
      <t xml:space="preserve">20.0.4.8.27.399
</t>
    </r>
    <r>
      <rPr>
        <i/>
        <sz val="12"/>
        <color rgb="FF000000"/>
        <rFont val="Arial"/>
        <family val="2"/>
      </rPr>
      <t>(01.0.4.27.399)</t>
    </r>
  </si>
  <si>
    <t>Proportion of population covered by a mobile
 network, by technology
Fixed Internet broadband subscriptions per 100
inhabitants, by speed
Telecommunications Tower Operation and Location Data
Infrastructure Statistics from National ICT Household Survey
Infrastructure Statistics/Reports from the DICT Project Management Offices (PMO's)</t>
  </si>
  <si>
    <t>Statistical Tables, Infographics and Dashboards
Statistical Tables, Recommendations
Project Accomplishment Reports, Milestone Achieved</t>
  </si>
  <si>
    <t>The participation to international fora/meetings aims to capacitate the data producers/compilers.</t>
  </si>
  <si>
    <t>To conduct overall review of the SOF to increase its reliability, relevance and timeliness</t>
  </si>
  <si>
    <t>Use:
1) Generates valuable economic indicators and inputs to wage, income, productivity, price policies, wage fixing and collective bargaining;
2) Measures wage differences across occupations and industries;
3) Determines wage differentials and inequality in typically low wage and high wage occupations;
4) Serves as reference for investment decisions and in periodic adjustments of minimum wages; and
5) Provides inputs in compliance to Philippine commitment to Special Data Dissemination Standards (SDD) of the IMF
Users: DOLE, NEDA, PSA, International Monetary Fund and other concerned agencies</t>
  </si>
  <si>
    <t>Use:
1) Major source of information on labor and employment in the country. Specifically to monitor the changes in the employment status of persons in the working age population (employed, unemployed, and not in the labor force) during a specified period of time.
User: DOLE, NEDA, PSA, and other concerned agencies</t>
  </si>
  <si>
    <t>SDG Indicator 8.7.1
Proportion and number of children 5-17 years engaged in child labor by sex
 Need for comparable estimates on child labor statistics based on national laws and international standards such as the 20th ICLS Resolution to amend the 18th ICLS Resolution concerning child labor</t>
  </si>
  <si>
    <t>SDG Indicator 8.3.1 Proportion of informal employment in total employment, by sector and sex
Absence of official concept, definition and measurement on informal employment</t>
  </si>
  <si>
    <t>PSA and concerned agencies/
groups</t>
  </si>
  <si>
    <t>- Lack of information on available social 
   protection statistics/indicators
- Need for disaggregated data for most indicators, e.g., by province, by rural/urban, by ethnicity, by type of disability, by age, by sex</t>
  </si>
  <si>
    <t xml:space="preserve">MPI Estimates for selected municipalities </t>
  </si>
  <si>
    <t>Real-time higher education data that can be viewed by the administration anytime anywhere
Provision of statistical mapping to stakeholders in aid of legislation and policymaking</t>
  </si>
  <si>
    <t xml:space="preserve">ECCD and PSA   </t>
  </si>
  <si>
    <t>Availability of  new data.</t>
  </si>
  <si>
    <t xml:space="preserve">Need to review PSS censuses, surveys, and registers to assess their relevance to the demand of the stakeholders  </t>
  </si>
  <si>
    <t>Approved PSA Board Resolution on the adoption of operational and conceptual definitions and statistical classification systems  to measure the contribution of digital economy</t>
  </si>
  <si>
    <t>Harmonized LGU Business Registers in terms of statistical classification systems with the PSA listing of establishments, statistical business registers and provides reliable generation of Provincial Product Account</t>
  </si>
  <si>
    <t>Strengthening of the Philippine Statistical System</t>
  </si>
  <si>
    <t xml:space="preserve">Formulation and implementation of policies towards supporting the Universal Health Care Act for better and healthier Philippines
</t>
  </si>
  <si>
    <t>Researches that define the Filipinos nutritional status with reference to the malnutrition problem, its causes and effects;
Bases for the development of evidenced-base policy options, strategies and programs; PDP and SDG updating of indicators; Scaling Up Nutrition; WHO Report</t>
  </si>
  <si>
    <t>To monitor the prevalence of tuberculosis in the Philippines and track key indicators in tuberculosis control program</t>
  </si>
  <si>
    <t>Development and improvement of methodology for SDG indicators in Tiers 2 and 3 for Health and Nutrition</t>
  </si>
  <si>
    <t>To address data gaps for indicators in SDGs 1, 2, and 3 that are yet classified as Tiers 2 and 3, as follows:
 2.1.1 Prevalence of undernourishment
 2.2.3 Prevalence of anemia in women aged 15 to 49 years, by pregnancy status
 3.3.4 Hepatitis B incidence per 100,000 population
 3.3.5 Number of people requiring interventions against neglected tropical diseases
 3.5.1p1 Percentage of drug abuse cases or drug users who completed treatment
 3.b.1 Proportion of the target population covered by all vaccines included in their national programmed
 3.d.1 International Health Regulations (IHR) capacity and health emergency preparedness
 3.d.2 Percentage of bloodstream infections due to selected antimicrobial-resistant organisms</t>
  </si>
  <si>
    <t>DOH, NEDA, POPCOM, NNC, FNRI, PhilHealth, Health-related NGAs</t>
  </si>
  <si>
    <t>PhilHealth</t>
  </si>
  <si>
    <t>The result of the FLEMMS do not fully reflect the country's performance in international large-scale assessments.
Need to revisit the definition of functional literacy and review the FLEMMS questionnaire to include items that will capture 21st century competencies (i.e. computer and digital literacy, financial literacy)</t>
  </si>
  <si>
    <t>Delayed/incomplete submission of data from primary data sources, e.g. schools, institutions</t>
  </si>
  <si>
    <t>on-going development of cultural database as well as creation of artist registry</t>
  </si>
  <si>
    <t>[DepEd]Done. Select Central Office and Regional Office (Regional Statisticians, Quality Assurance Division Chiefs) personnel were capacitated on Key Performance Indicators last 25-28 April 2023, in two clusters.</t>
  </si>
  <si>
    <t xml:space="preserve">Harmonization of migration data through adoption of the Migrant Information Sheet (MIS) </t>
  </si>
  <si>
    <t>Better measurement of number of overseas Filipinos and more relevant data related to overseas Filipinos</t>
  </si>
  <si>
    <t>Use:
 1) Provide estimates on the number of overseas Filipinos including overseas workers and their socio-economic characteristics
 Users: General public and other concerned agencies</t>
  </si>
  <si>
    <t>More frequent release of data on income and expenditure related statistics such as the official poverty statistics that will be useful in crafting evidence-based plans and programs</t>
  </si>
  <si>
    <t xml:space="preserve">Approval and adoption of the updated official poverty statistics estimation methodology </t>
  </si>
  <si>
    <t xml:space="preserve">Advocate appropriate understanding and interpretation of official poverty statistics </t>
  </si>
  <si>
    <t xml:space="preserve">Demand for more frequent data collection of data of relevant poverty-related indicators for policy and programs formulation </t>
  </si>
  <si>
    <t xml:space="preserve">To monitor SDG 1 indicator on MPI and to use as inputs to target the multidimensionally poor Filipinos </t>
  </si>
  <si>
    <t>Ensure timely generation of relevant poverty statistics at the  municipal  and city level for policy and programs formulation for LGUs</t>
  </si>
  <si>
    <t>NPAC, NEDA, PSA, Technical Committee on Poverty Statistics</t>
  </si>
  <si>
    <r>
      <rPr>
        <b/>
        <sz val="12"/>
        <color rgb="FF000000"/>
        <rFont val="Arial"/>
        <family val="2"/>
      </rPr>
      <t xml:space="preserve">45K USD (Funded by UNICEF)
</t>
    </r>
    <r>
      <rPr>
        <sz val="12"/>
        <color rgb="FF000000"/>
        <rFont val="Arial"/>
        <family val="2"/>
      </rPr>
      <t xml:space="preserve">February 2023 - Consultant hired for the Development of SP Index 
February 20, 2023 - Onboarding meeting with Consultant 
March 7, 2023 - Draft inception report submitted for review
March 24, 2023 - Small group meeting among the consultant, PSA, UNICEF, and NEDA on the draft inception report
April 04, 2023 - Revised inception report
May 08, 2023 - Final inception report submitted
June 27, 2023 - Baseline assessment and the proposed SP index and indicators submitted
July 12, 2023 - Small group meeting among the consultant, PSA, UNICEF, and NEDA on baseline assessment and the proposed SP indicators
October 27, 2023 - Small group meeting among the consultant, PSA, and NEDA re Follow up on baseline assessment and the proposed SP indicators </t>
    </r>
  </si>
  <si>
    <t>- List of available social 
   protection statistics/   
   indicators
- List of statistics/ 
  indicators by required level of disaggregation</t>
  </si>
  <si>
    <t>Data gaps and duplication of statistics/statistical activities identified and resolved
Use of government resources maximized.
Required levels of disaggregation made available</t>
  </si>
  <si>
    <t>SDP cross-referenced in Chapter 4 – Labor and Employment Statistics
SDP:
Informal Employment Statistics
- Adoption of the Methodology on Measuring Informal Employment at the national context</t>
  </si>
  <si>
    <t>Child Labor Statistics
-Adoption of an Official Methodology to measure Child Labor Statistics</t>
  </si>
  <si>
    <t>Use: 
 1) Serve as critical inputs to studies on industry trends and practices, and as bases for the formulation of policies and programs on employment, conditions of work and industrial relations.
 Users: Department of Labor and Employment, National Economic Development Authority, Philippine Statistics Authority, and other concerned agencies</t>
  </si>
  <si>
    <t>Duration of school-to-work transition of high school graduates, and college graduates decreased and TESDA graduates from administrative data (in years)</t>
  </si>
  <si>
    <t>Approved Board Reso - Methodology on school-to-work transition of high school graduates, and college graduates</t>
  </si>
  <si>
    <t>Better monitoring of school to work transition for high school and college graduates</t>
  </si>
  <si>
    <t>Use: 
1) Provides statistical information on school to work transition of high school and college graduates, which are needed for national development planning and implementing programs for employment facilitation and career guidance
Users: Commission on Higher Education, Department of Education, Department of Labor and Employment, National Anti-Poverty Commission, National Economic and Development Authority, other concerned agencies</t>
  </si>
  <si>
    <t>Uses:
1)  Legislation that will provide support to employers as well as appropriate rights and protection and competitiveness of workers under R.A. 11927  "Philippine Digital Workforce Competitiveness Act"
2) Interventions to take advantage of the benefits (employment opportunities/job creation) while minimizing the downsides /disadvantages of this platform for the workers (job displacement)
Users: NEDA, DOLE, DICT, DOST and other concerned agencies</t>
  </si>
  <si>
    <t>Use:
1) Support to the monitoring and Implementation of Republic Act (RA) No. 11927 also know as Philippine Digital Workforce Competitiveness Act to identify the available skills and competencies, skills gaps and training needs, demographics of the Philippine workforce in digital technology and sectors, and the availability and access to digital platforms and ICT infrastructure
Users: DOLE, DTI, NEDA, PSA, and other concerned agencies</t>
  </si>
  <si>
    <t xml:space="preserve">Need to improve coverage and openness of labor and employment related indicators as part of the requirements of open data initiative
*Various PDP indicators which are sourced from the LFS;
*Labour Statistics Convention 160 and Recommendation 170;
*Source of labor market information/ indicators
</t>
  </si>
  <si>
    <t>Provincial, regional and national level data on production, area and number of bearing trees/ hills/vines.</t>
  </si>
  <si>
    <t>Conduct of capacity development activities e.g., operational training on the regular surveys and statistical activities, data review and validation at the provincial and regional levels, training on basic statistics, data management, analysis and dissemination, and data visualization like infographics and videographic</t>
  </si>
  <si>
    <t>Need to standardize the MSME classification (employment or assets)</t>
  </si>
  <si>
    <t>Generation of the Foreign Affiliates Statistics (FATS)</t>
  </si>
  <si>
    <t>Formulation of incentives for MSMEs</t>
  </si>
  <si>
    <t>Latest draft chapters of the MST Statistical Framework are subject for review and consultations to various groups. In addition, the framework is targeted to be launched in 2024.</t>
  </si>
  <si>
    <t>Conduct and Institutionalization of survey focusing on innovation activities of businesses, industries, and the government sector every three (3) years</t>
  </si>
  <si>
    <t>The 2021 Survey of Innovation Activities of Establishments (SIA) is currently being conducted by the PSA, in collaboration with the PIDS. The conduct of the survey is from 27 December 2022 to 31 March 2023.
The institutionalization of the survey will be part of the regular activities of the IAC.
Budget allotted is for representation expenses only.</t>
  </si>
  <si>
    <t>To serve as basis for setting R&amp;D directions and priority areas, as well as formulating better S&amp;T policies and programs</t>
  </si>
  <si>
    <t>Only DOST administrative-based data is available.
A national level on the collection of administrative-based STI data will be proposed.
The possibility of including this as a rider survey in the existing surveys will be assessed</t>
  </si>
  <si>
    <t>Orientation of survey enumerators is an activity under the conduct of the Survey of 2021-2022 R&amp;D Expenditures and Human Resources in Government, Higher Education, and Private Non-Profit Sectors
The budget for this activity is already included in the budget allotted for the conduct of the survey</t>
  </si>
  <si>
    <t>The PPP Center maintains a database of forms (Forms A, B, and C) submitted by implementing agencies, in accordance with DBM-PPPC Joint Memorandum Circular No. 2018 - 01.
Forms B and C indicate the projected and actual spending of both public and private sector on PPPs. Using these submitted forms as references, the PPPC generates Form D which contains a summary of the financial and physical accomplishments for each of the PPP projects.</t>
  </si>
  <si>
    <t xml:space="preserve">Statistics on Time spent on unpaid care and domestic work on Women and Men by demographic characteristics </t>
  </si>
  <si>
    <t>More appropriate and effective evidence-based programs on crime and violence will be crafted and implemented.</t>
  </si>
  <si>
    <t>Availability of more useful and relevant information on youth  that will serve as useful inputs in crafting evidence-based plans and programs</t>
  </si>
  <si>
    <t xml:space="preserve">Data will be used in Poverty Alleviation and reducing vulnerabilities of children </t>
  </si>
  <si>
    <t>This will help in policy and program development and/or enhancement.</t>
  </si>
  <si>
    <t>Enterprise level data could be beneficial to the conduct of establish-based surveys of the PSA, as well as in the generation of macroeconomic accounts e.g., full sequence of accounts.
PSA/BSP/NEDA and other agencies in the PSS</t>
  </si>
  <si>
    <t xml:space="preserve"> Still on-going. This started in 2018 with a Memorandum of Agreement on data sharing between PSA and SEC. In February 2021, the PSA signed the MOA and transmitted to SEC for approval and signature. However, the SEC has yet to send their comments on the said PSA signed MOA as of the moment.
No budget allotted for 2023, only coordination activities will be done.
No budget for 2026 to 2029, maintenance of database will be done.</t>
  </si>
  <si>
    <t xml:space="preserve">Upon availability of the 2023 Census of Philippine Business and Industry (CPBI) results
No budget allotted for 2025 and 2026, only deskwork will be done.
</t>
  </si>
  <si>
    <t>Upon availability of the 2023 CPBI and 2023 Input Output Survey of Philippine Business and Industry (IOSPBI)
No budget allotted for 2025 and 2026, only deskwork will be done.</t>
  </si>
  <si>
    <t>The BSP has been producing social accounting matrix for the financial sector
No budget allotted for 2026 and 2027, only deskwork will be done.</t>
  </si>
  <si>
    <t>Still on-going. This started in 2018 with a Memorandum of Agreement on data sharing between PSA and SEC. In February 2021, the PSA signed the MOA and transmitted to SEC for approval and signature. However, the SEC has yet to send their comments on the said PSA signed MOA.
No budget allotted for 2023, only coordination activities will be done.
No budget for 2026 to 2029, maintenance of database will be done.</t>
  </si>
  <si>
    <t>Presents information on macroeconomic statistics beyond Gross Domestic Product (e.g., net worth)</t>
  </si>
  <si>
    <t xml:space="preserve">No budget allotted for 2023 and 2024, only deskwork will be done. 
For 2026 to 2029, maintenance of database will be done. </t>
  </si>
  <si>
    <t xml:space="preserve">Presents information on macroeconomic statistics beyond Gross Domestic Product (e.g., net worth)
</t>
  </si>
  <si>
    <t>Budget is only allotted in 2023, it is proposed to be institutionalized or as a regular activity starting 2024.</t>
  </si>
  <si>
    <t>On-going. The PPA of Palawan was first released in 2017. As of 2022, nine (9) regions including 46 provinces and 17 highly-urbanized cities (HUCs) were covered.
Additional regions, provinces and HUCs will be added until 2024 and the generation of all PPA will be institutionalized by 2025.</t>
  </si>
  <si>
    <t xml:space="preserve">No budget allotted for 2025 and 2026, only deskwork will be done. </t>
  </si>
  <si>
    <t>Need to continuously update the parameters for specific sectors for the national, regional and provincial accounts estimation</t>
  </si>
  <si>
    <t>No budget allotted in 2023, only deskwork will be done.</t>
  </si>
  <si>
    <t>PSA-BSP bilateral meeting was held last February 2023 to determine the feasibility of the reconciliation of external accounts. As a result of the meeting, PSA will still study if the reconciliation will still push through given the difference in timing of data production and estimation procedures.                                  For the sectoral savings, it was noted that the BSP and PSA produce different sectoral savings as presented                                                          during the Sequence of Accounts workshop conducted by the IMF in February 2023.  Future bilateral meetings could be conducted to discuss the discrepancies.</t>
  </si>
  <si>
    <t>The macroeconomic indicators tables includes aggregate values of economic flows such as GDP, national income, expenditure and saving of household or government, inflation, exchange rate, import, and export data. This provides significant inputs for the measurement/computation/forecasting to create relevant policy measures for government</t>
  </si>
  <si>
    <t>The BSP will continue to produce property price statistics based on bank reports but will now be based on the refined methodology as per the IACPS and IMF's recommendation, specifically the use of fixed instead of variable weights. The refined RREPI is targeted to be implemented beginning the Q1 2023 report and released in July 2023. The RREPI series from Q1 2016 to Q4 2022 will be backtracked using the enhanced methodology. 
On the IACPS's recommendation to develop a more comprehensive measure of property price statistics by using data from other sources, the BSP is in coordination with the DOF BLGF given their ongoing RPIS project for the development of a nationwide database of property prices.</t>
  </si>
  <si>
    <t>Asian Development Bank (ADB), Worldbank, and others</t>
  </si>
  <si>
    <t>Informed decision-making in the implementation of MWSS water, sewerage, and sanitation infrastructure projects
Compliance to the SC continuing mandamus on the clean-up of Manila Bay
Improved tracking of SDG/PDP sectoral goals</t>
  </si>
  <si>
    <t>Capacity building on energy modelling</t>
  </si>
  <si>
    <t>The ASPBI is one of the designated statistical activities of the Philippine Statistics Authority (PSA). Data collected from the survey include employment, revenue, expense, capital expenditure and inventories.
 Budget is included in the CPBI/ASPBI total budget</t>
  </si>
  <si>
    <t>Budget is included in the NICTHS and SICT total budget</t>
  </si>
  <si>
    <t>Established methodology and regular generation of SDG indicator of 9.1.1 Proportion of the rural population who live within 2 km of an all-season road.
  Assessment of the country's status on achievement of target Target 9.1: Develop quality, reliable, sustainable and resilient infrastructure, including regional and transborder infrastructure, to support economic development and human well-being, with a focus on affordable and equitable access for all</t>
  </si>
  <si>
    <t>Improved infrastucture especially in rural areas.</t>
  </si>
  <si>
    <t>PSA, DILG (Approved Building Permit and Certificate of Completion)</t>
  </si>
  <si>
    <t>- Improved data accessibility 
 - Enhanced data quality 
 - Increased efficiency in data management 
 - Informed decision-making 
 - Facilitation of research and analysis in the field of transportation 
 - Improved monitoring and evaluation</t>
  </si>
  <si>
    <t>Security risk involved in conflict-affected  areas; and 
Missing data from Mindanao to complete the regional and national disaggregation of alleged human rights violations/conflict-related deaths in the Philippines</t>
  </si>
  <si>
    <t>Methodology for NGI</t>
  </si>
  <si>
    <t>Permanent inclusion of the Access to Government Services in the APIS is for approval by Usec. Claire Dennis S. Mapa through a Memorandum Order supported by the approved IACGovStat Resolution No.1 s.2022</t>
  </si>
  <si>
    <t>Establish, operate and maintain a national environment and natural resources database in DENR:
1. Improvement of the Compendium of ENR Statistics to include spatial data
2. Integrate data/information produced by the various ENR sectors and provide platform for management and public use
3. Develop data visualizations</t>
  </si>
  <si>
    <t>Develop a pool of specialists/trainers in the compilation of ecosystem account</t>
  </si>
  <si>
    <t>Adoption of modern technology e.g., eLearning platforms and equipment/tools in the conduct of statistical capacity development on data collection, processing, data analytics and dissemination, among others</t>
  </si>
  <si>
    <t>New studies to guide, measure the success and address items in the PSDP using innovative methodologies
Ensure generation of evidence-based statistics by national and local planners</t>
  </si>
  <si>
    <t>Capacity development on  Big data analytics in partnership with institutions of higher learning and other research and training institutions</t>
  </si>
  <si>
    <t xml:space="preserve">Continuous implementation and enhancement of innovative (paper-less) data collection activities/system applications (CAPI/CAWI, online questionnaires) </t>
  </si>
  <si>
    <t xml:space="preserve"> Digitalization of Philippine Civil Registration  and Vital Statistics (CRVS) System integrating PhilSys</t>
  </si>
  <si>
    <r>
      <t xml:space="preserve">On-going. The PPA of Palawan was first released in 2017. As of 2022, nine (9) regions including 46 provinces and 17 highly-urbanized cities (HUCs) were covered.
Additional regions, provinces and HUCs will be added until 2024 and the generation of all PPA will be institutionalized by 2025.
</t>
    </r>
    <r>
      <rPr>
        <sz val="12"/>
        <color rgb="FF0000FF"/>
        <rFont val="Arial"/>
        <family val="2"/>
      </rPr>
      <t>Only CAR gave additional budget not included in the CO Budget</t>
    </r>
  </si>
  <si>
    <t>BJMP/BuCor/ Municipal and Provincial Jails/DILG</t>
  </si>
  <si>
    <t>Responsive policies that address local trade issues</t>
  </si>
  <si>
    <t>CBMS Portal
Database of Masterfile and aggregated individual and community- level data collected from the conduct of the CBMS</t>
  </si>
  <si>
    <t>Issue being addressed: Use of CBMS for identifying social protection program beneficiaries</t>
  </si>
  <si>
    <t>Participation in events, acting as resource person/panel discussion,  exercised leadership in various high level meetings, chairmanship in meetings, paper presentation in international conferences, etc.</t>
  </si>
  <si>
    <t>The annual review and update of the Philippine SDG Indicator framework is in line with one of the provisions in the approved resolutions and adopted refined list of the Philippine SDG Indicator approved in February 2023
Please note that the SDG Indicator/s proposed to be generated should at least has/have two data points and able to indicate the 2030 numerical target to be included in the estimation of the pace of progress</t>
  </si>
  <si>
    <t>PSRTI, PSA, Relevant IAC/TC</t>
  </si>
  <si>
    <t xml:space="preserve">CBMS data sharing protocol 
CBMS data sharing agreements
</t>
  </si>
  <si>
    <t>Need to address the lack of disaggregated data among SDG indicators practically at the geographical and sectoral level, PWDs, IPs, by ethnicity, by age, by sex and by migrant status</t>
  </si>
  <si>
    <t>Identify the most vulnerable/further behind group on the achievement of the SDGs</t>
  </si>
  <si>
    <t>Need for better dissemination and communication strategies through optimal use of advanced technological infrastructure</t>
  </si>
  <si>
    <t>Recognizing developments in the Philippine SDG monitoring , there is an need to update the PSA Board Resolution on the national data flow and reporting mechanism</t>
  </si>
  <si>
    <t>Updated PSA Board Resolution on the reporting mechanism for monitoring of the SDGs</t>
  </si>
  <si>
    <t>Statistical capacity of human resources needs to be strengthened to able the generation of timely and relevant SDG statistics</t>
  </si>
  <si>
    <t>12.1.1.5.266</t>
  </si>
  <si>
    <t>Data files will be widely accessible and  interoperable and facilitate data sharing and database management
Enables integration/combination of datasets for researcher, academe, analyst, NGAs and private sectors</t>
  </si>
  <si>
    <t>Need to enhance public awareness on the changes in subnational political/administrative units in the Philippines 
regularly update the coding of geographic areas</t>
  </si>
  <si>
    <t>Need to enhance public awareness on the changes in subnational political/administrative units in the Philippines regularly update the coding of geographic areas</t>
  </si>
  <si>
    <t>Cross-reference</t>
  </si>
  <si>
    <t>Chapter 19</t>
  </si>
  <si>
    <t>Chapter 20</t>
  </si>
  <si>
    <t>Chapter 10</t>
  </si>
  <si>
    <t>Chapter 3.1</t>
  </si>
  <si>
    <t>Chapter 5</t>
  </si>
  <si>
    <t>Chapter 4</t>
  </si>
  <si>
    <t>Chapter 2.1</t>
  </si>
  <si>
    <t>Chapter 14</t>
  </si>
  <si>
    <t>Chapter 2.3</t>
  </si>
  <si>
    <t>Chapter 13</t>
  </si>
  <si>
    <t>Chapter 3.2</t>
  </si>
  <si>
    <t>Chapter 11.1</t>
  </si>
  <si>
    <t>Chapter 2.2</t>
  </si>
  <si>
    <t>Chapter 7</t>
  </si>
  <si>
    <t>Chapter 1</t>
  </si>
  <si>
    <t>Chapter 16</t>
  </si>
  <si>
    <t>Annex BR 02-20240129-02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</si>
</sst>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
    <numFmt numFmtId="165" formatCode="_-* #,##0.00_-;\-* #,##0.00_-;_-* &quot;-&quot;??.00_-;_-@"/>
    <numFmt numFmtId="166" formatCode="#,##0;\(#,##0\)"/>
    <numFmt numFmtId="167" formatCode="#,##0.00;\(#,##0.00\)"/>
    <numFmt numFmtId="168" formatCode="_-* #,##0_-;\-* #,##0_-;_-* &quot;-&quot;??_-;_-@"/>
    <numFmt numFmtId="169" formatCode="mmmm\ yyyy"/>
    <numFmt numFmtId="170" formatCode="0.00,"/>
  </numFmts>
  <fonts count="26" x14ac:knownFonts="1">
    <font>
      <sz val="10"/>
      <color rgb="FF000000"/>
      <name val="Arial"/>
      <scheme val="minor"/>
    </font>
    <font>
      <b/>
      <sz val="12"/>
      <color rgb="FF000000"/>
      <name val="Arial"/>
    </font>
    <font>
      <sz val="12"/>
      <color rgb="FF000000"/>
      <name val="Arial"/>
    </font>
    <font>
      <sz val="12"/>
      <color theme="1"/>
      <name val="Arial"/>
    </font>
    <font>
      <b/>
      <sz val="12"/>
      <color theme="1"/>
      <name val="Arial"/>
    </font>
    <font>
      <sz val="11"/>
      <color theme="1"/>
      <name val="Arial"/>
    </font>
    <font>
      <sz val="10"/>
      <name val="Arial"/>
    </font>
    <font>
      <sz val="10"/>
      <color theme="1"/>
      <name val="Arial"/>
    </font>
    <font>
      <sz val="12"/>
      <color rgb="FFFF0000"/>
      <name val="Arial"/>
    </font>
    <font>
      <sz val="10"/>
      <color theme="1"/>
      <name val="Arial"/>
      <scheme val="minor"/>
    </font>
    <font>
      <sz val="12"/>
      <color rgb="FF0000FF"/>
      <name val="Arial"/>
    </font>
    <font>
      <sz val="10"/>
      <color rgb="FF000000"/>
      <name val="Arial"/>
    </font>
    <font>
      <sz val="9"/>
      <color theme="1"/>
      <name val="Arial"/>
    </font>
    <font>
      <i/>
      <sz val="9"/>
      <color theme="1"/>
      <name val="Arial"/>
    </font>
    <font>
      <sz val="10"/>
      <color rgb="FF000000"/>
      <name val="Arial"/>
    </font>
    <font>
      <b/>
      <i/>
      <sz val="6"/>
      <color theme="1"/>
      <name val="Arial"/>
    </font>
    <font>
      <i/>
      <sz val="8"/>
      <color theme="1"/>
      <name val="Arial"/>
    </font>
    <font>
      <b/>
      <sz val="12"/>
      <color rgb="FF000000"/>
      <name val="Arial"/>
      <family val="2"/>
    </font>
    <font>
      <sz val="12"/>
      <color rgb="FF000000"/>
      <name val="Arial"/>
      <family val="2"/>
    </font>
    <font>
      <i/>
      <sz val="12"/>
      <color rgb="FF000000"/>
      <name val="Arial"/>
      <family val="2"/>
    </font>
    <font>
      <sz val="12"/>
      <color theme="1"/>
      <name val="Arial"/>
      <family val="2"/>
    </font>
    <font>
      <sz val="12"/>
      <color rgb="FFFF0000"/>
      <name val="Arial"/>
      <family val="2"/>
    </font>
    <font>
      <sz val="12"/>
      <color rgb="FF0000FF"/>
      <name val="Arial"/>
      <family val="2"/>
    </font>
    <font>
      <sz val="12"/>
      <name val="Arial"/>
      <family val="2"/>
    </font>
    <font>
      <b/>
      <i/>
      <sz val="9"/>
      <color rgb="FF000000"/>
      <name val="Arial"/>
      <family val="2"/>
    </font>
    <font>
      <sz val="11"/>
      <color rgb="FF000000"/>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99CCFF"/>
        <bgColor rgb="FF99CCFF"/>
      </patternFill>
    </fill>
    <fill>
      <patternFill patternType="solid">
        <fgColor rgb="FFFFFF00"/>
        <bgColor rgb="FFFFFF00"/>
      </patternFill>
    </fill>
    <fill>
      <patternFill patternType="solid">
        <fgColor rgb="FFCFE2F3"/>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50">
    <xf numFmtId="0" fontId="0" fillId="0" borderId="0" xfId="0"/>
    <xf numFmtId="0" fontId="3" fillId="0" borderId="0" xfId="0" applyFont="1" applyAlignment="1">
      <alignment horizontal="center" vertical="top"/>
    </xf>
    <xf numFmtId="0" fontId="4" fillId="3" borderId="0" xfId="0" applyFont="1" applyFill="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49" fontId="1" fillId="3" borderId="1" xfId="0" applyNumberFormat="1" applyFont="1" applyFill="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vertical="top"/>
    </xf>
    <xf numFmtId="0" fontId="2" fillId="5" borderId="1" xfId="0" applyFont="1" applyFill="1" applyBorder="1" applyAlignment="1">
      <alignment horizontal="center" vertical="top" wrapText="1"/>
    </xf>
    <xf numFmtId="0" fontId="7" fillId="0" borderId="5" xfId="0" applyFont="1" applyBorder="1" applyAlignment="1">
      <alignment vertical="top"/>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2" fillId="0" borderId="0" xfId="0" applyFont="1" applyAlignment="1">
      <alignment vertical="top" wrapText="1"/>
    </xf>
    <xf numFmtId="164" fontId="2" fillId="0" borderId="0" xfId="0" applyNumberFormat="1" applyFont="1" applyAlignment="1">
      <alignment horizontal="center" vertical="top"/>
    </xf>
    <xf numFmtId="0" fontId="7" fillId="0" borderId="0" xfId="0" applyFont="1"/>
    <xf numFmtId="0" fontId="4" fillId="4" borderId="1" xfId="0" applyFont="1" applyFill="1" applyBorder="1" applyAlignment="1">
      <alignment horizontal="center" vertical="top" wrapText="1"/>
    </xf>
    <xf numFmtId="49" fontId="4" fillId="3" borderId="1" xfId="0" applyNumberFormat="1" applyFont="1" applyFill="1" applyBorder="1" applyAlignment="1">
      <alignment horizontal="center"/>
    </xf>
    <xf numFmtId="167" fontId="3" fillId="0" borderId="0" xfId="0" applyNumberFormat="1" applyFont="1" applyAlignment="1">
      <alignment horizontal="center" vertical="top"/>
    </xf>
    <xf numFmtId="164" fontId="12" fillId="0" borderId="0" xfId="0" applyNumberFormat="1" applyFont="1" applyAlignment="1">
      <alignment horizontal="center" vertical="top"/>
    </xf>
    <xf numFmtId="0" fontId="12" fillId="0" borderId="0" xfId="0" applyFont="1" applyAlignment="1">
      <alignment horizontal="left" vertical="top"/>
    </xf>
    <xf numFmtId="0" fontId="13" fillId="0" borderId="0" xfId="0" applyFont="1" applyAlignment="1">
      <alignment vertical="top"/>
    </xf>
    <xf numFmtId="164" fontId="3" fillId="0" borderId="0" xfId="0" applyNumberFormat="1" applyFont="1" applyAlignment="1">
      <alignment horizontal="center" vertical="top"/>
    </xf>
    <xf numFmtId="164" fontId="12" fillId="0" borderId="0" xfId="0" applyNumberFormat="1" applyFont="1" applyAlignment="1">
      <alignment horizontal="right" vertical="top"/>
    </xf>
    <xf numFmtId="0" fontId="12" fillId="0" borderId="0" xfId="0" applyFont="1" applyAlignment="1">
      <alignment horizontal="center" vertical="top"/>
    </xf>
    <xf numFmtId="0" fontId="10" fillId="0" borderId="0" xfId="0" applyFont="1" applyAlignment="1">
      <alignment vertical="top" wrapText="1"/>
    </xf>
    <xf numFmtId="164" fontId="14" fillId="0" borderId="0" xfId="0" applyNumberFormat="1" applyFont="1" applyAlignment="1">
      <alignment horizontal="center" vertical="top"/>
    </xf>
    <xf numFmtId="164" fontId="5" fillId="0" borderId="0" xfId="0" applyNumberFormat="1" applyFont="1" applyAlignment="1">
      <alignment horizontal="center" vertical="top"/>
    </xf>
    <xf numFmtId="164" fontId="7" fillId="0" borderId="0" xfId="0" applyNumberFormat="1" applyFont="1" applyAlignment="1">
      <alignment horizontal="center" vertical="top"/>
    </xf>
    <xf numFmtId="164" fontId="10" fillId="0" borderId="0" xfId="0" applyNumberFormat="1" applyFont="1" applyAlignment="1">
      <alignment horizontal="center" vertical="top"/>
    </xf>
    <xf numFmtId="164" fontId="7" fillId="0" borderId="0" xfId="0" applyNumberFormat="1" applyFont="1" applyAlignment="1">
      <alignment horizontal="center"/>
    </xf>
    <xf numFmtId="0" fontId="4" fillId="4"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4" borderId="5" xfId="0" applyFont="1" applyFill="1" applyBorder="1" applyAlignment="1">
      <alignment horizontal="center" vertical="top" wrapText="1"/>
    </xf>
    <xf numFmtId="0" fontId="7" fillId="4" borderId="6" xfId="0" applyFont="1" applyFill="1" applyBorder="1" applyAlignment="1">
      <alignment vertical="top"/>
    </xf>
    <xf numFmtId="0" fontId="7" fillId="3" borderId="6" xfId="0" applyFont="1" applyFill="1" applyBorder="1" applyAlignment="1">
      <alignment vertical="top"/>
    </xf>
    <xf numFmtId="49" fontId="4" fillId="3" borderId="6" xfId="0" applyNumberFormat="1" applyFont="1" applyFill="1" applyBorder="1" applyAlignment="1">
      <alignment horizontal="center"/>
    </xf>
    <xf numFmtId="164" fontId="7" fillId="0" borderId="0" xfId="0" applyNumberFormat="1" applyFont="1" applyAlignment="1">
      <alignment vertical="top"/>
    </xf>
    <xf numFmtId="164" fontId="12" fillId="0" borderId="0" xfId="0" applyNumberFormat="1" applyFont="1" applyAlignment="1">
      <alignment vertical="top"/>
    </xf>
    <xf numFmtId="164" fontId="12" fillId="0" borderId="0" xfId="0" applyNumberFormat="1" applyFont="1"/>
    <xf numFmtId="164" fontId="7" fillId="0" borderId="0" xfId="0" applyNumberFormat="1" applyFont="1"/>
    <xf numFmtId="0" fontId="15" fillId="4" borderId="5" xfId="0" applyFont="1" applyFill="1" applyBorder="1" applyAlignment="1">
      <alignment horizontal="center" vertical="top" wrapText="1"/>
    </xf>
    <xf numFmtId="164" fontId="11" fillId="0" borderId="0" xfId="0" applyNumberFormat="1" applyFont="1" applyAlignment="1">
      <alignment horizontal="center" vertical="top"/>
    </xf>
    <xf numFmtId="170" fontId="5" fillId="0" borderId="0" xfId="0" applyNumberFormat="1" applyFont="1" applyAlignment="1">
      <alignment horizontal="center" vertical="top"/>
    </xf>
    <xf numFmtId="170" fontId="7" fillId="0" borderId="0" xfId="0" applyNumberFormat="1" applyFont="1" applyAlignment="1">
      <alignment horizontal="center" vertical="top"/>
    </xf>
    <xf numFmtId="170" fontId="9" fillId="0" borderId="0" xfId="0" applyNumberFormat="1" applyFont="1"/>
    <xf numFmtId="166" fontId="4" fillId="3" borderId="4" xfId="0" applyNumberFormat="1" applyFont="1" applyFill="1" applyBorder="1" applyAlignment="1">
      <alignment horizontal="center" vertical="top"/>
    </xf>
    <xf numFmtId="165" fontId="7" fillId="0" borderId="0" xfId="0" applyNumberFormat="1" applyFont="1"/>
    <xf numFmtId="166" fontId="4" fillId="3" borderId="1" xfId="0" applyNumberFormat="1" applyFont="1" applyFill="1" applyBorder="1" applyAlignment="1">
      <alignment horizontal="center" vertical="top"/>
    </xf>
    <xf numFmtId="164" fontId="9" fillId="0" borderId="0" xfId="0" applyNumberFormat="1" applyFont="1"/>
    <xf numFmtId="4" fontId="12" fillId="0" borderId="0" xfId="0" applyNumberFormat="1" applyFont="1" applyAlignment="1">
      <alignment horizontal="center" vertical="top"/>
    </xf>
    <xf numFmtId="4" fontId="5" fillId="0" borderId="0" xfId="0" applyNumberFormat="1" applyFont="1" applyAlignment="1">
      <alignment horizontal="center" vertical="top"/>
    </xf>
    <xf numFmtId="4" fontId="7" fillId="0" borderId="0" xfId="0" applyNumberFormat="1" applyFont="1" applyAlignment="1">
      <alignment horizontal="center" vertical="top"/>
    </xf>
    <xf numFmtId="0" fontId="8" fillId="0" borderId="0" xfId="0" applyFont="1" applyAlignment="1">
      <alignment horizontal="center" vertical="top" wrapText="1"/>
    </xf>
    <xf numFmtId="0" fontId="9" fillId="0" borderId="1" xfId="0" applyFont="1" applyBorder="1" applyAlignment="1">
      <alignment horizontal="center" vertical="top"/>
    </xf>
    <xf numFmtId="0" fontId="17" fillId="4"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right" vertical="top" wrapText="1"/>
    </xf>
    <xf numFmtId="49" fontId="17" fillId="3" borderId="1" xfId="0" applyNumberFormat="1" applyFont="1" applyFill="1" applyBorder="1" applyAlignment="1">
      <alignment horizontal="center" vertical="top"/>
    </xf>
    <xf numFmtId="0" fontId="18" fillId="3" borderId="5" xfId="0" applyFont="1" applyFill="1" applyBorder="1" applyAlignment="1">
      <alignment vertical="top"/>
    </xf>
    <xf numFmtId="0" fontId="18" fillId="0" borderId="1" xfId="0" applyFont="1" applyBorder="1" applyAlignment="1">
      <alignment horizontal="center" vertical="top" wrapText="1"/>
    </xf>
    <xf numFmtId="0" fontId="18" fillId="0" borderId="1" xfId="0" applyFont="1" applyBorder="1" applyAlignment="1">
      <alignment vertical="top" wrapText="1"/>
    </xf>
    <xf numFmtId="164" fontId="18" fillId="3" borderId="1" xfId="0" applyNumberFormat="1" applyFont="1" applyFill="1" applyBorder="1" applyAlignment="1">
      <alignment horizontal="center" vertical="top"/>
    </xf>
    <xf numFmtId="164" fontId="18" fillId="0" borderId="1" xfId="0" applyNumberFormat="1" applyFont="1" applyBorder="1" applyAlignment="1">
      <alignment horizontal="center" vertical="top"/>
    </xf>
    <xf numFmtId="0" fontId="18" fillId="0" borderId="1" xfId="0" applyFont="1" applyBorder="1" applyAlignment="1">
      <alignment horizontal="center" vertical="top"/>
    </xf>
    <xf numFmtId="167" fontId="18" fillId="0" borderId="1" xfId="0" applyNumberFormat="1" applyFont="1" applyBorder="1" applyAlignment="1">
      <alignment horizontal="center" vertical="top"/>
    </xf>
    <xf numFmtId="0" fontId="18" fillId="0" borderId="1" xfId="0" applyFont="1" applyBorder="1" applyAlignment="1">
      <alignment vertical="top"/>
    </xf>
    <xf numFmtId="0" fontId="18" fillId="0" borderId="1" xfId="0" quotePrefix="1" applyFont="1" applyBorder="1" applyAlignment="1">
      <alignment vertical="top" wrapText="1"/>
    </xf>
    <xf numFmtId="0" fontId="18" fillId="0" borderId="0" xfId="0" applyFont="1" applyAlignment="1">
      <alignment horizontal="center" vertical="top"/>
    </xf>
    <xf numFmtId="0" fontId="18" fillId="0" borderId="1" xfId="0" applyFont="1" applyBorder="1" applyAlignment="1">
      <alignment horizontal="left" vertical="top" wrapText="1"/>
    </xf>
    <xf numFmtId="0" fontId="18" fillId="0" borderId="5" xfId="0" applyFont="1" applyBorder="1" applyAlignment="1">
      <alignment vertical="top" wrapText="1"/>
    </xf>
    <xf numFmtId="0" fontId="18" fillId="0" borderId="6" xfId="0" applyFont="1" applyBorder="1" applyAlignment="1">
      <alignment horizontal="center" vertical="top" wrapText="1"/>
    </xf>
    <xf numFmtId="0" fontId="18" fillId="3" borderId="0" xfId="0" applyFont="1" applyFill="1" applyAlignment="1">
      <alignment vertical="top"/>
    </xf>
    <xf numFmtId="164" fontId="18" fillId="3" borderId="6" xfId="0" applyNumberFormat="1" applyFont="1" applyFill="1" applyBorder="1" applyAlignment="1">
      <alignment horizontal="center" vertical="top"/>
    </xf>
    <xf numFmtId="0" fontId="18" fillId="0" borderId="4" xfId="0" applyFont="1" applyBorder="1" applyAlignment="1">
      <alignment vertical="top" wrapText="1"/>
    </xf>
    <xf numFmtId="0" fontId="18" fillId="0" borderId="1" xfId="0" quotePrefix="1" applyFont="1" applyBorder="1" applyAlignment="1">
      <alignment horizontal="center" vertical="top" wrapText="1"/>
    </xf>
    <xf numFmtId="164" fontId="18" fillId="0" borderId="6" xfId="0" applyNumberFormat="1" applyFont="1" applyBorder="1" applyAlignment="1">
      <alignment vertical="top"/>
    </xf>
    <xf numFmtId="164" fontId="18" fillId="3" borderId="4" xfId="0" applyNumberFormat="1" applyFont="1" applyFill="1" applyBorder="1" applyAlignment="1">
      <alignment vertical="top"/>
    </xf>
    <xf numFmtId="164" fontId="18" fillId="3" borderId="6" xfId="0" applyNumberFormat="1" applyFont="1" applyFill="1" applyBorder="1" applyAlignment="1">
      <alignment horizontal="right" vertical="top"/>
    </xf>
    <xf numFmtId="164" fontId="18" fillId="0" borderId="4" xfId="0" applyNumberFormat="1" applyFont="1" applyBorder="1" applyAlignment="1">
      <alignment vertical="top"/>
    </xf>
    <xf numFmtId="0" fontId="18" fillId="0" borderId="4" xfId="0" applyFont="1" applyBorder="1" applyAlignment="1">
      <alignment vertical="top"/>
    </xf>
    <xf numFmtId="164" fontId="18" fillId="0" borderId="6" xfId="0" applyNumberFormat="1" applyFont="1" applyBorder="1" applyAlignment="1">
      <alignment horizontal="right" vertical="top"/>
    </xf>
    <xf numFmtId="164" fontId="18" fillId="3" borderId="1" xfId="0" applyNumberFormat="1" applyFont="1" applyFill="1" applyBorder="1" applyAlignment="1">
      <alignment vertical="top"/>
    </xf>
    <xf numFmtId="164" fontId="18" fillId="3" borderId="1" xfId="0" applyNumberFormat="1" applyFont="1" applyFill="1" applyBorder="1" applyAlignment="1">
      <alignment horizontal="right" vertical="top"/>
    </xf>
    <xf numFmtId="0" fontId="18" fillId="0" borderId="6" xfId="0" applyFont="1" applyBorder="1" applyAlignment="1">
      <alignment horizontal="center" vertical="top"/>
    </xf>
    <xf numFmtId="164" fontId="18" fillId="0" borderId="1" xfId="0" applyNumberFormat="1" applyFont="1" applyBorder="1" applyAlignment="1">
      <alignment vertical="top"/>
    </xf>
    <xf numFmtId="0" fontId="18" fillId="0" borderId="0" xfId="0" applyFont="1" applyAlignment="1">
      <alignment vertical="top"/>
    </xf>
    <xf numFmtId="167" fontId="18" fillId="3" borderId="1" xfId="0" applyNumberFormat="1" applyFont="1" applyFill="1" applyBorder="1" applyAlignment="1">
      <alignment vertical="top"/>
    </xf>
    <xf numFmtId="0" fontId="18" fillId="0" borderId="1" xfId="0" applyFont="1" applyBorder="1"/>
    <xf numFmtId="0" fontId="18" fillId="0" borderId="6" xfId="0" applyFont="1" applyBorder="1" applyAlignment="1">
      <alignment vertical="top" wrapText="1"/>
    </xf>
    <xf numFmtId="164" fontId="18" fillId="0" borderId="1" xfId="0" applyNumberFormat="1" applyFont="1" applyBorder="1" applyAlignment="1">
      <alignment horizontal="right" vertical="top"/>
    </xf>
    <xf numFmtId="0" fontId="18" fillId="0" borderId="6" xfId="0" applyFont="1" applyBorder="1" applyAlignment="1">
      <alignment vertical="top"/>
    </xf>
    <xf numFmtId="164" fontId="18" fillId="3" borderId="6" xfId="0" applyNumberFormat="1" applyFont="1" applyFill="1" applyBorder="1" applyAlignment="1">
      <alignment vertical="top"/>
    </xf>
    <xf numFmtId="164" fontId="18" fillId="0" borderId="6" xfId="0" applyNumberFormat="1" applyFont="1" applyBorder="1"/>
    <xf numFmtId="0" fontId="18" fillId="0" borderId="4" xfId="0" applyFont="1" applyBorder="1" applyAlignment="1">
      <alignment horizontal="center" vertical="top" wrapText="1"/>
    </xf>
    <xf numFmtId="164" fontId="18" fillId="3" borderId="4" xfId="0" applyNumberFormat="1" applyFont="1" applyFill="1" applyBorder="1" applyAlignment="1">
      <alignment horizontal="center" vertical="top"/>
    </xf>
    <xf numFmtId="164" fontId="18" fillId="3" borderId="4" xfId="0" quotePrefix="1" applyNumberFormat="1" applyFont="1" applyFill="1" applyBorder="1" applyAlignment="1">
      <alignment horizontal="center" vertical="top"/>
    </xf>
    <xf numFmtId="0" fontId="18" fillId="0" borderId="5" xfId="0" applyFont="1" applyBorder="1" applyAlignment="1">
      <alignment horizontal="center" vertical="top" wrapText="1"/>
    </xf>
    <xf numFmtId="0" fontId="18" fillId="0" borderId="6" xfId="0" quotePrefix="1" applyFont="1" applyBorder="1" applyAlignment="1">
      <alignment vertical="top" wrapText="1"/>
    </xf>
    <xf numFmtId="164" fontId="18" fillId="3" borderId="6" xfId="0" quotePrefix="1" applyNumberFormat="1" applyFont="1" applyFill="1" applyBorder="1" applyAlignment="1">
      <alignment horizontal="center" vertical="top"/>
    </xf>
    <xf numFmtId="0" fontId="19" fillId="0" borderId="1" xfId="0" applyFont="1" applyBorder="1" applyAlignment="1">
      <alignment vertical="top" wrapText="1"/>
    </xf>
    <xf numFmtId="164" fontId="18" fillId="0" borderId="1" xfId="0" applyNumberFormat="1" applyFont="1" applyBorder="1" applyAlignment="1">
      <alignment horizontal="center" vertical="top" wrapText="1"/>
    </xf>
    <xf numFmtId="0" fontId="18" fillId="0" borderId="4" xfId="0" applyFont="1" applyBorder="1" applyAlignment="1">
      <alignment horizontal="left" vertical="top" wrapText="1"/>
    </xf>
    <xf numFmtId="164" fontId="18" fillId="0" borderId="6" xfId="0" applyNumberFormat="1" applyFont="1" applyBorder="1" applyAlignment="1">
      <alignment horizontal="center" vertical="top"/>
    </xf>
    <xf numFmtId="4" fontId="18" fillId="3" borderId="8" xfId="0" applyNumberFormat="1" applyFont="1" applyFill="1" applyBorder="1" applyAlignment="1">
      <alignment horizontal="center" vertical="top"/>
    </xf>
    <xf numFmtId="4" fontId="18" fillId="0" borderId="6" xfId="0" applyNumberFormat="1" applyFont="1" applyBorder="1" applyAlignment="1">
      <alignment horizontal="center" vertical="top"/>
    </xf>
    <xf numFmtId="164" fontId="18" fillId="3" borderId="8" xfId="0" applyNumberFormat="1" applyFont="1" applyFill="1" applyBorder="1" applyAlignment="1">
      <alignment horizontal="center" vertical="top"/>
    </xf>
    <xf numFmtId="4" fontId="18" fillId="3" borderId="6" xfId="0" applyNumberFormat="1" applyFont="1" applyFill="1" applyBorder="1" applyAlignment="1">
      <alignment horizontal="center" vertical="top"/>
    </xf>
    <xf numFmtId="164" fontId="18" fillId="3" borderId="6" xfId="0" applyNumberFormat="1" applyFont="1" applyFill="1" applyBorder="1" applyAlignment="1">
      <alignment horizontal="left" vertical="top"/>
    </xf>
    <xf numFmtId="164" fontId="18" fillId="0" borderId="6" xfId="0" applyNumberFormat="1" applyFont="1" applyBorder="1" applyAlignment="1">
      <alignment horizontal="left" vertical="top"/>
    </xf>
    <xf numFmtId="0" fontId="18" fillId="0" borderId="9" xfId="0" applyFont="1" applyBorder="1" applyAlignment="1">
      <alignment horizontal="center" vertical="top"/>
    </xf>
    <xf numFmtId="164" fontId="18" fillId="3" borderId="9" xfId="0" applyNumberFormat="1" applyFont="1" applyFill="1" applyBorder="1" applyAlignment="1">
      <alignment horizontal="center" vertical="top"/>
    </xf>
    <xf numFmtId="164" fontId="18" fillId="3" borderId="9" xfId="0" applyNumberFormat="1" applyFont="1" applyFill="1" applyBorder="1" applyAlignment="1">
      <alignment vertical="top"/>
    </xf>
    <xf numFmtId="0" fontId="18" fillId="0" borderId="4" xfId="0" applyFont="1" applyBorder="1" applyAlignment="1">
      <alignment horizontal="center" vertical="top"/>
    </xf>
    <xf numFmtId="164" fontId="18" fillId="0" borderId="4" xfId="0" applyNumberFormat="1" applyFont="1" applyBorder="1" applyAlignment="1">
      <alignment wrapText="1"/>
    </xf>
    <xf numFmtId="164" fontId="18" fillId="3" borderId="4" xfId="0" applyNumberFormat="1" applyFont="1" applyFill="1" applyBorder="1" applyAlignment="1">
      <alignment vertical="top" wrapText="1"/>
    </xf>
    <xf numFmtId="164" fontId="18" fillId="0" borderId="4" xfId="0" applyNumberFormat="1" applyFont="1" applyBorder="1" applyAlignment="1">
      <alignment vertical="top" wrapText="1"/>
    </xf>
    <xf numFmtId="164" fontId="18" fillId="0" borderId="4" xfId="0" applyNumberFormat="1" applyFont="1" applyBorder="1"/>
    <xf numFmtId="3" fontId="18" fillId="0" borderId="6" xfId="0" applyNumberFormat="1" applyFont="1" applyBorder="1" applyAlignment="1">
      <alignment horizontal="right" vertical="top"/>
    </xf>
    <xf numFmtId="164" fontId="18" fillId="3" borderId="6" xfId="0" applyNumberFormat="1" applyFont="1" applyFill="1" applyBorder="1"/>
    <xf numFmtId="164" fontId="18" fillId="0" borderId="4" xfId="0" applyNumberFormat="1" applyFont="1" applyBorder="1" applyAlignment="1">
      <alignment horizontal="center" wrapText="1"/>
    </xf>
    <xf numFmtId="164" fontId="18" fillId="3" borderId="4" xfId="0" applyNumberFormat="1" applyFont="1" applyFill="1" applyBorder="1" applyAlignment="1">
      <alignment horizontal="center" vertical="top" wrapText="1"/>
    </xf>
    <xf numFmtId="164" fontId="18" fillId="0" borderId="4" xfId="0" applyNumberFormat="1" applyFont="1" applyBorder="1" applyAlignment="1">
      <alignment horizontal="center"/>
    </xf>
    <xf numFmtId="4" fontId="18" fillId="3" borderId="1" xfId="0" applyNumberFormat="1" applyFont="1" applyFill="1" applyBorder="1" applyAlignment="1">
      <alignment vertical="top"/>
    </xf>
    <xf numFmtId="4" fontId="18" fillId="0" borderId="4" xfId="0" applyNumberFormat="1" applyFont="1" applyBorder="1" applyAlignment="1">
      <alignment horizontal="center" vertical="top"/>
    </xf>
    <xf numFmtId="164" fontId="18" fillId="0" borderId="4" xfId="0" applyNumberFormat="1" applyFont="1" applyBorder="1" applyAlignment="1">
      <alignment horizontal="center" vertical="top"/>
    </xf>
    <xf numFmtId="0" fontId="20" fillId="0" borderId="6" xfId="0" applyFont="1" applyBorder="1" applyAlignment="1">
      <alignment vertical="top" wrapText="1"/>
    </xf>
    <xf numFmtId="0" fontId="20" fillId="0" borderId="6" xfId="0" applyFont="1" applyBorder="1" applyAlignment="1">
      <alignment horizontal="center" vertical="top" wrapText="1"/>
    </xf>
    <xf numFmtId="4" fontId="18" fillId="0" borderId="1" xfId="0" applyNumberFormat="1" applyFont="1" applyBorder="1" applyAlignment="1">
      <alignment vertical="top"/>
    </xf>
    <xf numFmtId="0" fontId="18" fillId="0" borderId="6" xfId="0" quotePrefix="1" applyFont="1" applyBorder="1" applyAlignment="1">
      <alignment horizontal="center" vertical="top" wrapText="1"/>
    </xf>
    <xf numFmtId="0" fontId="18" fillId="0" borderId="4" xfId="0" quotePrefix="1" applyFont="1" applyBorder="1" applyAlignment="1">
      <alignment horizontal="center" vertical="top" wrapText="1"/>
    </xf>
    <xf numFmtId="164" fontId="18" fillId="3" borderId="6" xfId="0" applyNumberFormat="1" applyFont="1" applyFill="1" applyBorder="1" applyAlignment="1">
      <alignment horizontal="center" vertical="top" wrapText="1"/>
    </xf>
    <xf numFmtId="169" fontId="18" fillId="0" borderId="4" xfId="0" applyNumberFormat="1" applyFont="1" applyBorder="1" applyAlignment="1">
      <alignment horizontal="center" vertical="top" wrapText="1"/>
    </xf>
    <xf numFmtId="169" fontId="18" fillId="0" borderId="6" xfId="0" applyNumberFormat="1" applyFont="1" applyBorder="1" applyAlignment="1">
      <alignment horizontal="center" vertical="top" wrapText="1"/>
    </xf>
    <xf numFmtId="0" fontId="18" fillId="0" borderId="4" xfId="0" quotePrefix="1" applyFont="1" applyBorder="1" applyAlignment="1">
      <alignment vertical="top" wrapText="1"/>
    </xf>
    <xf numFmtId="167" fontId="18" fillId="0" borderId="1" xfId="0" applyNumberFormat="1" applyFont="1" applyBorder="1" applyAlignment="1">
      <alignment vertical="top" wrapText="1"/>
    </xf>
    <xf numFmtId="164" fontId="18" fillId="0" borderId="9" xfId="0" applyNumberFormat="1" applyFont="1" applyBorder="1" applyAlignment="1">
      <alignment vertical="top"/>
    </xf>
    <xf numFmtId="0" fontId="18" fillId="0" borderId="10" xfId="0" applyFont="1" applyBorder="1" applyAlignment="1">
      <alignment horizontal="center" vertical="top" wrapText="1"/>
    </xf>
    <xf numFmtId="4" fontId="18" fillId="6" borderId="11" xfId="0" applyNumberFormat="1" applyFont="1" applyFill="1" applyBorder="1" applyAlignment="1">
      <alignment horizontal="center" vertical="top" wrapText="1"/>
    </xf>
    <xf numFmtId="4" fontId="18" fillId="6" borderId="11" xfId="0" applyNumberFormat="1" applyFont="1" applyFill="1" applyBorder="1" applyAlignment="1">
      <alignment horizontal="right" vertical="top" wrapText="1"/>
    </xf>
    <xf numFmtId="164" fontId="18" fillId="3" borderId="6" xfId="0" applyNumberFormat="1" applyFont="1" applyFill="1" applyBorder="1" applyAlignment="1">
      <alignment vertical="top" wrapText="1"/>
    </xf>
    <xf numFmtId="164" fontId="18" fillId="0" borderId="6" xfId="0" applyNumberFormat="1" applyFont="1" applyBorder="1" applyAlignment="1">
      <alignment vertical="top" wrapText="1"/>
    </xf>
    <xf numFmtId="164" fontId="18" fillId="0" borderId="6" xfId="0" applyNumberFormat="1" applyFont="1" applyBorder="1" applyAlignment="1">
      <alignment horizontal="center" vertical="top" wrapText="1"/>
    </xf>
    <xf numFmtId="164" fontId="18" fillId="0" borderId="6" xfId="0" applyNumberFormat="1" applyFont="1" applyBorder="1" applyAlignment="1">
      <alignment wrapText="1"/>
    </xf>
    <xf numFmtId="164" fontId="20" fillId="3" borderId="1" xfId="0" applyNumberFormat="1" applyFont="1" applyFill="1" applyBorder="1" applyAlignment="1">
      <alignment horizontal="right" vertical="top" wrapText="1"/>
    </xf>
    <xf numFmtId="164" fontId="20" fillId="3" borderId="4" xfId="0" applyNumberFormat="1" applyFont="1" applyFill="1" applyBorder="1" applyAlignment="1">
      <alignment horizontal="right" vertical="top" wrapText="1"/>
    </xf>
    <xf numFmtId="3" fontId="18" fillId="0" borderId="1" xfId="0" applyNumberFormat="1" applyFont="1" applyBorder="1" applyAlignment="1">
      <alignment horizontal="center" vertical="top"/>
    </xf>
    <xf numFmtId="0" fontId="18" fillId="0" borderId="9" xfId="0" applyFont="1" applyBorder="1" applyAlignment="1">
      <alignment vertical="top" wrapText="1"/>
    </xf>
    <xf numFmtId="0" fontId="18" fillId="0" borderId="9" xfId="0" applyFont="1" applyBorder="1" applyAlignment="1">
      <alignment horizontal="center" vertical="top" wrapText="1"/>
    </xf>
    <xf numFmtId="164" fontId="18" fillId="3" borderId="9" xfId="0" applyNumberFormat="1" applyFont="1" applyFill="1" applyBorder="1" applyAlignment="1">
      <alignment horizontal="center" vertical="top" wrapText="1"/>
    </xf>
    <xf numFmtId="164" fontId="18" fillId="0" borderId="9" xfId="0" applyNumberFormat="1" applyFont="1" applyBorder="1" applyAlignment="1">
      <alignment vertical="top" wrapText="1"/>
    </xf>
    <xf numFmtId="167" fontId="18" fillId="3" borderId="4" xfId="0" applyNumberFormat="1" applyFont="1" applyFill="1" applyBorder="1" applyAlignment="1">
      <alignment vertical="top"/>
    </xf>
    <xf numFmtId="167" fontId="18" fillId="3" borderId="1" xfId="0" applyNumberFormat="1" applyFont="1" applyFill="1" applyBorder="1" applyAlignment="1">
      <alignment horizontal="center" vertical="top"/>
    </xf>
    <xf numFmtId="0" fontId="18" fillId="0" borderId="0" xfId="0" applyFont="1"/>
    <xf numFmtId="164" fontId="18" fillId="3" borderId="4" xfId="0" applyNumberFormat="1" applyFont="1" applyFill="1" applyBorder="1" applyAlignment="1">
      <alignment horizontal="right" vertical="top"/>
    </xf>
    <xf numFmtId="164" fontId="18" fillId="2" borderId="4" xfId="0" applyNumberFormat="1" applyFont="1" applyFill="1" applyBorder="1" applyAlignment="1">
      <alignment vertical="top"/>
    </xf>
    <xf numFmtId="165" fontId="18" fillId="3" borderId="4" xfId="0" applyNumberFormat="1" applyFont="1" applyFill="1" applyBorder="1" applyAlignment="1">
      <alignment horizontal="center" vertical="top"/>
    </xf>
    <xf numFmtId="165" fontId="18" fillId="0" borderId="1" xfId="0" applyNumberFormat="1" applyFont="1" applyBorder="1" applyAlignment="1">
      <alignment horizontal="center" vertical="top"/>
    </xf>
    <xf numFmtId="165" fontId="18" fillId="3" borderId="6" xfId="0" applyNumberFormat="1" applyFont="1" applyFill="1" applyBorder="1" applyAlignment="1">
      <alignment horizontal="center" vertical="top"/>
    </xf>
    <xf numFmtId="165" fontId="18" fillId="0" borderId="6" xfId="0" applyNumberFormat="1" applyFont="1" applyBorder="1" applyAlignment="1">
      <alignment vertical="top"/>
    </xf>
    <xf numFmtId="166" fontId="18" fillId="0" borderId="1" xfId="0" applyNumberFormat="1" applyFont="1" applyBorder="1" applyAlignment="1">
      <alignment horizontal="center" vertical="top" wrapText="1"/>
    </xf>
    <xf numFmtId="164" fontId="18" fillId="3"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xf>
    <xf numFmtId="4" fontId="18" fillId="3" borderId="1" xfId="0" applyNumberFormat="1" applyFont="1" applyFill="1" applyBorder="1" applyAlignment="1">
      <alignment horizontal="center" vertical="top"/>
    </xf>
    <xf numFmtId="0" fontId="21" fillId="0" borderId="1" xfId="0" applyFont="1" applyBorder="1" applyAlignment="1">
      <alignment horizontal="center" vertical="top"/>
    </xf>
    <xf numFmtId="0" fontId="18" fillId="3" borderId="0" xfId="0" applyFont="1" applyFill="1" applyAlignment="1">
      <alignment horizontal="center" vertical="top"/>
    </xf>
    <xf numFmtId="164" fontId="20" fillId="3" borderId="6" xfId="0" applyNumberFormat="1" applyFont="1" applyFill="1" applyBorder="1" applyAlignment="1">
      <alignment horizontal="center" vertical="top"/>
    </xf>
    <xf numFmtId="164" fontId="20" fillId="3" borderId="1" xfId="0" applyNumberFormat="1" applyFont="1" applyFill="1" applyBorder="1" applyAlignment="1">
      <alignment horizontal="center" vertical="top"/>
    </xf>
    <xf numFmtId="0" fontId="18" fillId="3" borderId="1" xfId="0" applyFont="1" applyFill="1" applyBorder="1" applyAlignment="1">
      <alignment horizontal="center" vertical="top"/>
    </xf>
    <xf numFmtId="164" fontId="18" fillId="0" borderId="4" xfId="0" applyNumberFormat="1" applyFont="1" applyBorder="1" applyAlignment="1">
      <alignment horizontal="center" vertical="top" wrapText="1"/>
    </xf>
    <xf numFmtId="2" fontId="18" fillId="3" borderId="1" xfId="0" applyNumberFormat="1" applyFont="1" applyFill="1" applyBorder="1" applyAlignment="1">
      <alignment horizontal="center" vertical="top"/>
    </xf>
    <xf numFmtId="0" fontId="18" fillId="0" borderId="5" xfId="0" applyFont="1" applyBorder="1" applyAlignment="1">
      <alignment horizontal="center" vertical="top"/>
    </xf>
    <xf numFmtId="164" fontId="18" fillId="3" borderId="0" xfId="0" applyNumberFormat="1" applyFont="1" applyFill="1" applyAlignment="1">
      <alignment horizontal="right" vertical="top"/>
    </xf>
    <xf numFmtId="0" fontId="18" fillId="0" borderId="1" xfId="0" applyFont="1" applyBorder="1" applyAlignment="1">
      <alignment horizontal="left" vertical="top"/>
    </xf>
    <xf numFmtId="164" fontId="18" fillId="3" borderId="5" xfId="0" applyNumberFormat="1" applyFont="1" applyFill="1" applyBorder="1" applyAlignment="1">
      <alignment vertical="top"/>
    </xf>
    <xf numFmtId="0" fontId="18" fillId="0" borderId="10" xfId="0" applyFont="1" applyBorder="1" applyAlignment="1">
      <alignment vertical="top" wrapText="1"/>
    </xf>
    <xf numFmtId="0" fontId="18" fillId="0" borderId="0" xfId="0" applyFont="1" applyAlignment="1">
      <alignment horizontal="center" vertical="top" wrapText="1"/>
    </xf>
    <xf numFmtId="0" fontId="18" fillId="0" borderId="0" xfId="0" applyFont="1" applyAlignment="1">
      <alignment vertical="top" wrapText="1"/>
    </xf>
    <xf numFmtId="164" fontId="18" fillId="0" borderId="0" xfId="0" applyNumberFormat="1" applyFont="1" applyAlignment="1">
      <alignment horizontal="center" vertical="top"/>
    </xf>
    <xf numFmtId="164" fontId="17" fillId="0" borderId="0" xfId="0" applyNumberFormat="1" applyFont="1" applyAlignment="1">
      <alignment vertical="top"/>
    </xf>
    <xf numFmtId="0" fontId="17" fillId="0" borderId="0" xfId="0" applyFont="1" applyAlignment="1">
      <alignment horizontal="center" vertical="top" wrapText="1"/>
    </xf>
    <xf numFmtId="4" fontId="18" fillId="0" borderId="0" xfId="0" applyNumberFormat="1" applyFont="1" applyAlignment="1">
      <alignment vertical="top"/>
    </xf>
    <xf numFmtId="0" fontId="18" fillId="0" borderId="0" xfId="0" applyFont="1" applyAlignment="1">
      <alignment horizontal="left" vertical="top"/>
    </xf>
    <xf numFmtId="0" fontId="18" fillId="0" borderId="0" xfId="0" applyFont="1" applyAlignment="1">
      <alignment horizontal="center"/>
    </xf>
    <xf numFmtId="3" fontId="18" fillId="0" borderId="0" xfId="0" applyNumberFormat="1" applyFont="1" applyAlignment="1">
      <alignment vertical="top"/>
    </xf>
    <xf numFmtId="168" fontId="18" fillId="0" borderId="0" xfId="0" applyNumberFormat="1" applyFont="1" applyAlignment="1">
      <alignment horizontal="center" vertical="top"/>
    </xf>
    <xf numFmtId="4" fontId="18" fillId="0" borderId="0" xfId="0" applyNumberFormat="1" applyFont="1"/>
    <xf numFmtId="0" fontId="17" fillId="0" borderId="0" xfId="0" applyFont="1" applyAlignment="1">
      <alignment horizontal="left" vertical="top"/>
    </xf>
    <xf numFmtId="0" fontId="17" fillId="0" borderId="0" xfId="0" applyFont="1" applyAlignment="1">
      <alignment horizontal="center" vertical="top"/>
    </xf>
    <xf numFmtId="0" fontId="18" fillId="0" borderId="0" xfId="0" applyFont="1" applyAlignment="1">
      <alignment horizontal="right" vertical="top" wrapText="1"/>
    </xf>
    <xf numFmtId="0" fontId="20" fillId="0" borderId="1" xfId="0" applyFont="1" applyBorder="1"/>
    <xf numFmtId="0" fontId="24" fillId="4" borderId="1" xfId="0" applyFont="1" applyFill="1" applyBorder="1" applyAlignment="1">
      <alignment horizontal="center" vertical="top" wrapText="1"/>
    </xf>
    <xf numFmtId="164" fontId="18" fillId="3" borderId="6" xfId="0" applyNumberFormat="1" applyFont="1" applyFill="1" applyBorder="1" applyAlignment="1">
      <alignment horizontal="right" vertical="top" wrapText="1"/>
    </xf>
    <xf numFmtId="164" fontId="18" fillId="0" borderId="6" xfId="0" applyNumberFormat="1" applyFont="1" applyBorder="1" applyAlignment="1">
      <alignment horizontal="right" vertical="top" wrapText="1"/>
    </xf>
    <xf numFmtId="164" fontId="18" fillId="3" borderId="1" xfId="0" applyNumberFormat="1" applyFont="1" applyFill="1" applyBorder="1" applyAlignment="1">
      <alignment vertical="top" wrapText="1"/>
    </xf>
    <xf numFmtId="164" fontId="18" fillId="3" borderId="1" xfId="0" applyNumberFormat="1" applyFont="1" applyFill="1" applyBorder="1" applyAlignment="1">
      <alignment horizontal="right" vertical="top" wrapText="1"/>
    </xf>
    <xf numFmtId="0" fontId="20" fillId="0" borderId="1" xfId="0" applyFont="1" applyBorder="1" applyAlignment="1">
      <alignment wrapText="1"/>
    </xf>
    <xf numFmtId="164" fontId="18" fillId="0" borderId="1" xfId="0" applyNumberFormat="1" applyFont="1" applyBorder="1" applyAlignment="1">
      <alignment vertical="top" wrapText="1"/>
    </xf>
    <xf numFmtId="167" fontId="18" fillId="3" borderId="1" xfId="0" applyNumberFormat="1" applyFont="1" applyFill="1" applyBorder="1" applyAlignment="1">
      <alignment vertical="top" wrapText="1"/>
    </xf>
    <xf numFmtId="0" fontId="18" fillId="0" borderId="1" xfId="0" applyFont="1" applyBorder="1" applyAlignment="1">
      <alignment wrapText="1"/>
    </xf>
    <xf numFmtId="164" fontId="18" fillId="0" borderId="1" xfId="0" applyNumberFormat="1" applyFont="1" applyBorder="1" applyAlignment="1">
      <alignment horizontal="right" vertical="top" wrapText="1"/>
    </xf>
    <xf numFmtId="4" fontId="18" fillId="3" borderId="8" xfId="0" applyNumberFormat="1" applyFont="1" applyFill="1" applyBorder="1" applyAlignment="1">
      <alignment horizontal="center" vertical="top" wrapText="1"/>
    </xf>
    <xf numFmtId="4" fontId="18" fillId="0" borderId="6" xfId="0" applyNumberFormat="1" applyFont="1" applyBorder="1" applyAlignment="1">
      <alignment horizontal="center" vertical="top" wrapText="1"/>
    </xf>
    <xf numFmtId="164" fontId="18" fillId="3" borderId="8" xfId="0" applyNumberFormat="1" applyFont="1" applyFill="1" applyBorder="1" applyAlignment="1">
      <alignment horizontal="center" vertical="top" wrapText="1"/>
    </xf>
    <xf numFmtId="4" fontId="18" fillId="3" borderId="6" xfId="0" applyNumberFormat="1" applyFont="1" applyFill="1" applyBorder="1" applyAlignment="1">
      <alignment horizontal="center" vertical="top" wrapText="1"/>
    </xf>
    <xf numFmtId="164" fontId="18" fillId="3" borderId="6" xfId="0" applyNumberFormat="1" applyFont="1" applyFill="1" applyBorder="1" applyAlignment="1">
      <alignment horizontal="left" vertical="top" wrapText="1"/>
    </xf>
    <xf numFmtId="164" fontId="18" fillId="0" borderId="6" xfId="0" applyNumberFormat="1" applyFont="1" applyBorder="1" applyAlignment="1">
      <alignment horizontal="left" vertical="top" wrapText="1"/>
    </xf>
    <xf numFmtId="164" fontId="18" fillId="3" borderId="9" xfId="0" applyNumberFormat="1" applyFont="1" applyFill="1" applyBorder="1" applyAlignment="1">
      <alignment vertical="top" wrapText="1"/>
    </xf>
    <xf numFmtId="3" fontId="18" fillId="0" borderId="6" xfId="0" applyNumberFormat="1" applyFont="1" applyBorder="1" applyAlignment="1">
      <alignment horizontal="right" vertical="top" wrapText="1"/>
    </xf>
    <xf numFmtId="164" fontId="18" fillId="3" borderId="6" xfId="0" applyNumberFormat="1" applyFont="1" applyFill="1" applyBorder="1" applyAlignment="1">
      <alignment wrapText="1"/>
    </xf>
    <xf numFmtId="0" fontId="0" fillId="0" borderId="0" xfId="0" applyAlignment="1">
      <alignment wrapText="1"/>
    </xf>
    <xf numFmtId="0" fontId="18" fillId="0" borderId="0" xfId="0" applyFont="1" applyAlignment="1">
      <alignment wrapText="1"/>
    </xf>
    <xf numFmtId="0" fontId="21" fillId="0" borderId="1" xfId="0" applyFont="1" applyBorder="1" applyAlignment="1">
      <alignment horizontal="center" vertical="top" wrapText="1"/>
    </xf>
    <xf numFmtId="4" fontId="18" fillId="3"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wrapText="1"/>
    </xf>
    <xf numFmtId="0" fontId="18" fillId="3" borderId="0" xfId="0" applyFont="1" applyFill="1" applyAlignment="1">
      <alignment horizontal="center" vertical="top" wrapText="1"/>
    </xf>
    <xf numFmtId="164" fontId="20" fillId="3" borderId="6" xfId="0" applyNumberFormat="1" applyFont="1" applyFill="1" applyBorder="1" applyAlignment="1">
      <alignment horizontal="center" vertical="top" wrapText="1"/>
    </xf>
    <xf numFmtId="164" fontId="20"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2" fontId="18" fillId="3" borderId="1" xfId="0" applyNumberFormat="1" applyFont="1" applyFill="1" applyBorder="1" applyAlignment="1">
      <alignment horizontal="center" vertical="top" wrapText="1"/>
    </xf>
    <xf numFmtId="0" fontId="18" fillId="0" borderId="12" xfId="0" applyFont="1" applyBorder="1" applyAlignment="1">
      <alignment horizontal="center" vertical="top" wrapText="1"/>
    </xf>
    <xf numFmtId="0" fontId="18" fillId="0" borderId="2" xfId="0" applyFont="1" applyBorder="1" applyAlignment="1">
      <alignment horizontal="center" vertical="top" wrapText="1"/>
    </xf>
    <xf numFmtId="0" fontId="18" fillId="0" borderId="11" xfId="0" applyFont="1" applyBorder="1" applyAlignment="1">
      <alignment horizontal="center" vertical="top"/>
    </xf>
    <xf numFmtId="0" fontId="18" fillId="0" borderId="12" xfId="0" applyFont="1" applyBorder="1" applyAlignment="1">
      <alignment horizontal="center" vertical="top"/>
    </xf>
    <xf numFmtId="0" fontId="25" fillId="0" borderId="0" xfId="0" applyFont="1" applyAlignment="1">
      <alignment horizontal="right"/>
    </xf>
    <xf numFmtId="166" fontId="17" fillId="3" borderId="2" xfId="0" applyNumberFormat="1" applyFont="1" applyFill="1" applyBorder="1" applyAlignment="1">
      <alignment horizontal="center" vertical="top"/>
    </xf>
    <xf numFmtId="0" fontId="23" fillId="0" borderId="3" xfId="0" applyFont="1" applyBorder="1"/>
    <xf numFmtId="0" fontId="23" fillId="0" borderId="4" xfId="0" applyFont="1" applyBorder="1"/>
    <xf numFmtId="0" fontId="18" fillId="0" borderId="12" xfId="0" applyFont="1" applyBorder="1" applyAlignment="1">
      <alignment vertical="top" wrapText="1"/>
    </xf>
    <xf numFmtId="0" fontId="18" fillId="0" borderId="7" xfId="0" applyFont="1" applyBorder="1" applyAlignment="1">
      <alignment vertical="top" wrapText="1"/>
    </xf>
    <xf numFmtId="0" fontId="18" fillId="0" borderId="5" xfId="0" applyFont="1" applyBorder="1" applyAlignment="1">
      <alignment vertical="top" wrapText="1"/>
    </xf>
    <xf numFmtId="0" fontId="18" fillId="0" borderId="12" xfId="0" applyFont="1" applyBorder="1" applyAlignment="1">
      <alignment horizontal="left" vertical="top" wrapText="1"/>
    </xf>
    <xf numFmtId="0" fontId="18" fillId="0" borderId="7" xfId="0" applyFont="1" applyBorder="1" applyAlignment="1">
      <alignment horizontal="left" vertical="top" wrapText="1"/>
    </xf>
    <xf numFmtId="0" fontId="18" fillId="0" borderId="5" xfId="0" applyFont="1" applyBorder="1" applyAlignment="1">
      <alignment horizontal="left" vertical="top" wrapText="1"/>
    </xf>
    <xf numFmtId="0" fontId="18" fillId="0" borderId="12" xfId="0" applyFont="1" applyBorder="1" applyAlignment="1">
      <alignment horizontal="center" vertical="top" wrapText="1"/>
    </xf>
    <xf numFmtId="0" fontId="18" fillId="0" borderId="7" xfId="0" applyFont="1" applyBorder="1" applyAlignment="1">
      <alignment horizontal="center" vertical="top" wrapText="1"/>
    </xf>
    <xf numFmtId="0" fontId="18" fillId="0" borderId="5" xfId="0" applyFont="1" applyBorder="1" applyAlignment="1">
      <alignment horizontal="center" vertical="top" wrapText="1"/>
    </xf>
    <xf numFmtId="0" fontId="18" fillId="0" borderId="12" xfId="0" quotePrefix="1" applyFont="1" applyBorder="1" applyAlignment="1">
      <alignment horizontal="left" vertical="top" wrapText="1"/>
    </xf>
    <xf numFmtId="0" fontId="18" fillId="0" borderId="7" xfId="0" quotePrefix="1" applyFont="1" applyBorder="1" applyAlignment="1">
      <alignment horizontal="left" vertical="top" wrapText="1"/>
    </xf>
    <xf numFmtId="0" fontId="18" fillId="0" borderId="5" xfId="0" quotePrefix="1" applyFont="1" applyBorder="1" applyAlignment="1">
      <alignment horizontal="left" vertical="top" wrapText="1"/>
    </xf>
    <xf numFmtId="166" fontId="4" fillId="3" borderId="2" xfId="0" applyNumberFormat="1" applyFont="1" applyFill="1" applyBorder="1" applyAlignment="1">
      <alignment horizontal="center" vertical="top"/>
    </xf>
    <xf numFmtId="0" fontId="6" fillId="0" borderId="3" xfId="0" applyFont="1" applyBorder="1"/>
    <xf numFmtId="0" fontId="6" fillId="0" borderId="4" xfId="0" applyFont="1" applyBorder="1"/>
    <xf numFmtId="166" fontId="4" fillId="3" borderId="3" xfId="0" applyNumberFormat="1" applyFont="1" applyFill="1" applyBorder="1" applyAlignment="1">
      <alignment horizontal="center" vertical="top"/>
    </xf>
    <xf numFmtId="166" fontId="1" fillId="3" borderId="2"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Y1014"/>
  <sheetViews>
    <sheetView tabSelected="1" zoomScaleNormal="100" workbookViewId="0">
      <pane xSplit="5" ySplit="3" topLeftCell="U4" activePane="bottomRight" state="frozen"/>
      <selection sqref="A1:B2"/>
      <selection pane="topRight" sqref="A1:B2"/>
      <selection pane="bottomLeft" sqref="A1:B2"/>
      <selection pane="bottomRight" activeCell="X1" sqref="X1"/>
    </sheetView>
  </sheetViews>
  <sheetFormatPr defaultColWidth="12.5703125" defaultRowHeight="15" x14ac:dyDescent="0.2"/>
  <cols>
    <col min="1" max="1" width="9.42578125" style="158" customWidth="1"/>
    <col min="2" max="2" width="20.85546875" style="158" bestFit="1" customWidth="1"/>
    <col min="3" max="3" width="17.85546875" style="158" customWidth="1"/>
    <col min="4" max="4" width="17.7109375" style="158" customWidth="1"/>
    <col min="5" max="5" width="46.85546875" style="158" customWidth="1"/>
    <col min="6" max="6" width="37" style="158" customWidth="1"/>
    <col min="7" max="9" width="26" style="158" customWidth="1"/>
    <col min="10" max="10" width="17.42578125" style="158" customWidth="1"/>
    <col min="11" max="11" width="14.42578125" style="158" customWidth="1"/>
    <col min="12" max="12" width="19.140625" style="158" bestFit="1" customWidth="1"/>
    <col min="13" max="15" width="18.7109375" style="158" bestFit="1" customWidth="1"/>
    <col min="16" max="16" width="19.7109375" style="158" bestFit="1" customWidth="1"/>
    <col min="17" max="18" width="19.140625" style="158" bestFit="1" customWidth="1"/>
    <col min="19" max="19" width="24.42578125" style="158" bestFit="1" customWidth="1"/>
    <col min="20" max="20" width="21.28515625" style="158" customWidth="1"/>
    <col min="21" max="21" width="47.5703125" style="158" customWidth="1"/>
    <col min="22" max="22" width="31.28515625" style="158" customWidth="1"/>
    <col min="23" max="23" width="36.42578125" style="158" customWidth="1"/>
    <col min="24" max="24" width="38" style="158" customWidth="1"/>
    <col min="25" max="25" width="20.85546875" style="158" customWidth="1"/>
    <col min="26" max="16384" width="12.5703125" style="158"/>
  </cols>
  <sheetData>
    <row r="1" spans="1:25" x14ac:dyDescent="0.2">
      <c r="Y1" s="229" t="s">
        <v>3071</v>
      </c>
    </row>
    <row r="2" spans="1:25" ht="63" x14ac:dyDescent="0.2">
      <c r="A2" s="60" t="s">
        <v>23</v>
      </c>
      <c r="B2" s="60" t="s">
        <v>24</v>
      </c>
      <c r="C2" s="60" t="s">
        <v>25</v>
      </c>
      <c r="D2" s="61" t="s">
        <v>26</v>
      </c>
      <c r="E2" s="61" t="s">
        <v>27</v>
      </c>
      <c r="F2" s="61" t="s">
        <v>28</v>
      </c>
      <c r="G2" s="61" t="s">
        <v>29</v>
      </c>
      <c r="H2" s="61" t="s">
        <v>30</v>
      </c>
      <c r="I2" s="61" t="s">
        <v>31</v>
      </c>
      <c r="J2" s="61" t="s">
        <v>32</v>
      </c>
      <c r="K2" s="61" t="s">
        <v>33</v>
      </c>
      <c r="L2" s="230" t="s">
        <v>34</v>
      </c>
      <c r="M2" s="231"/>
      <c r="N2" s="231"/>
      <c r="O2" s="231"/>
      <c r="P2" s="231"/>
      <c r="Q2" s="231"/>
      <c r="R2" s="232"/>
      <c r="S2" s="62"/>
      <c r="T2" s="61" t="s">
        <v>35</v>
      </c>
      <c r="U2" s="61" t="s">
        <v>36</v>
      </c>
      <c r="V2" s="61" t="s">
        <v>37</v>
      </c>
      <c r="W2" s="61" t="s">
        <v>38</v>
      </c>
      <c r="X2" s="61" t="s">
        <v>39</v>
      </c>
      <c r="Y2" s="60" t="s">
        <v>3054</v>
      </c>
    </row>
    <row r="3" spans="1:25" ht="48" x14ac:dyDescent="0.2">
      <c r="A3" s="60">
        <f>SUM(A4:A505)</f>
        <v>432</v>
      </c>
      <c r="B3" s="196" t="s">
        <v>40</v>
      </c>
      <c r="C3" s="60"/>
      <c r="D3" s="61"/>
      <c r="E3" s="61"/>
      <c r="F3" s="61"/>
      <c r="G3" s="61"/>
      <c r="H3" s="61"/>
      <c r="I3" s="61"/>
      <c r="J3" s="61"/>
      <c r="K3" s="61"/>
      <c r="L3" s="63" t="s">
        <v>41</v>
      </c>
      <c r="M3" s="63" t="s">
        <v>42</v>
      </c>
      <c r="N3" s="63" t="s">
        <v>43</v>
      </c>
      <c r="O3" s="63" t="s">
        <v>44</v>
      </c>
      <c r="P3" s="63" t="s">
        <v>45</v>
      </c>
      <c r="Q3" s="63" t="s">
        <v>46</v>
      </c>
      <c r="R3" s="63" t="s">
        <v>47</v>
      </c>
      <c r="S3" s="61" t="s">
        <v>48</v>
      </c>
      <c r="T3" s="61"/>
      <c r="U3" s="61"/>
      <c r="V3" s="61"/>
      <c r="W3" s="64"/>
      <c r="X3" s="61"/>
      <c r="Y3" s="196"/>
    </row>
    <row r="4" spans="1:25" ht="180" x14ac:dyDescent="0.2">
      <c r="A4" s="65">
        <v>1</v>
      </c>
      <c r="B4" s="65" t="s">
        <v>49</v>
      </c>
      <c r="C4" s="66" t="s">
        <v>50</v>
      </c>
      <c r="D4" s="66" t="s">
        <v>51</v>
      </c>
      <c r="E4" s="66" t="s">
        <v>52</v>
      </c>
      <c r="F4" s="66" t="s">
        <v>53</v>
      </c>
      <c r="G4" s="66" t="s">
        <v>54</v>
      </c>
      <c r="H4" s="66" t="s">
        <v>55</v>
      </c>
      <c r="I4" s="66" t="s">
        <v>56</v>
      </c>
      <c r="J4" s="65" t="s">
        <v>57</v>
      </c>
      <c r="K4" s="65" t="s">
        <v>58</v>
      </c>
      <c r="L4" s="67"/>
      <c r="M4" s="67"/>
      <c r="N4" s="67"/>
      <c r="O4" s="67"/>
      <c r="P4" s="67"/>
      <c r="Q4" s="67"/>
      <c r="R4" s="67"/>
      <c r="S4" s="68">
        <f t="shared" ref="S4:S258" si="0">SUM(L4:R4)</f>
        <v>0</v>
      </c>
      <c r="T4" s="69" t="s">
        <v>20</v>
      </c>
      <c r="U4" s="66" t="s">
        <v>59</v>
      </c>
      <c r="V4" s="69" t="s">
        <v>60</v>
      </c>
      <c r="W4" s="66" t="s">
        <v>61</v>
      </c>
      <c r="X4" s="66" t="s">
        <v>62</v>
      </c>
      <c r="Y4" s="65"/>
    </row>
    <row r="5" spans="1:25" ht="120" x14ac:dyDescent="0.2">
      <c r="A5" s="65">
        <v>1</v>
      </c>
      <c r="B5" s="65" t="s">
        <v>63</v>
      </c>
      <c r="C5" s="66" t="s">
        <v>50</v>
      </c>
      <c r="D5" s="66" t="s">
        <v>51</v>
      </c>
      <c r="E5" s="66" t="s">
        <v>64</v>
      </c>
      <c r="F5" s="66" t="s">
        <v>65</v>
      </c>
      <c r="G5" s="66" t="s">
        <v>2943</v>
      </c>
      <c r="H5" s="66" t="s">
        <v>66</v>
      </c>
      <c r="I5" s="66" t="s">
        <v>67</v>
      </c>
      <c r="J5" s="65" t="s">
        <v>68</v>
      </c>
      <c r="K5" s="65" t="s">
        <v>58</v>
      </c>
      <c r="L5" s="67"/>
      <c r="M5" s="67"/>
      <c r="N5" s="67"/>
      <c r="O5" s="67"/>
      <c r="P5" s="67"/>
      <c r="Q5" s="67"/>
      <c r="R5" s="67"/>
      <c r="S5" s="68">
        <f t="shared" si="0"/>
        <v>0</v>
      </c>
      <c r="T5" s="69" t="s">
        <v>20</v>
      </c>
      <c r="U5" s="66"/>
      <c r="V5" s="69" t="s">
        <v>69</v>
      </c>
      <c r="W5" s="66" t="s">
        <v>70</v>
      </c>
      <c r="X5" s="66" t="s">
        <v>71</v>
      </c>
      <c r="Y5" s="65"/>
    </row>
    <row r="6" spans="1:25" ht="105" x14ac:dyDescent="0.2">
      <c r="A6" s="65">
        <v>1</v>
      </c>
      <c r="B6" s="65" t="s">
        <v>72</v>
      </c>
      <c r="C6" s="66" t="s">
        <v>50</v>
      </c>
      <c r="D6" s="66" t="s">
        <v>51</v>
      </c>
      <c r="E6" s="66" t="s">
        <v>73</v>
      </c>
      <c r="F6" s="66" t="s">
        <v>74</v>
      </c>
      <c r="G6" s="66" t="s">
        <v>75</v>
      </c>
      <c r="H6" s="66" t="s">
        <v>76</v>
      </c>
      <c r="I6" s="66" t="s">
        <v>77</v>
      </c>
      <c r="J6" s="65" t="s">
        <v>78</v>
      </c>
      <c r="K6" s="70" t="s">
        <v>58</v>
      </c>
      <c r="L6" s="67"/>
      <c r="M6" s="67"/>
      <c r="N6" s="67"/>
      <c r="O6" s="67"/>
      <c r="P6" s="67"/>
      <c r="Q6" s="67"/>
      <c r="R6" s="67"/>
      <c r="S6" s="68">
        <f t="shared" si="0"/>
        <v>0</v>
      </c>
      <c r="T6" s="69" t="s">
        <v>20</v>
      </c>
      <c r="U6" s="71"/>
      <c r="V6" s="69" t="s">
        <v>79</v>
      </c>
      <c r="W6" s="66" t="s">
        <v>80</v>
      </c>
      <c r="X6" s="66" t="s">
        <v>81</v>
      </c>
      <c r="Y6" s="65"/>
    </row>
    <row r="7" spans="1:25" ht="90" x14ac:dyDescent="0.2">
      <c r="A7" s="65">
        <v>1</v>
      </c>
      <c r="B7" s="65" t="s">
        <v>82</v>
      </c>
      <c r="C7" s="66" t="s">
        <v>50</v>
      </c>
      <c r="D7" s="66" t="s">
        <v>83</v>
      </c>
      <c r="E7" s="66" t="s">
        <v>2863</v>
      </c>
      <c r="F7" s="66" t="s">
        <v>84</v>
      </c>
      <c r="G7" s="66" t="s">
        <v>85</v>
      </c>
      <c r="H7" s="66" t="s">
        <v>86</v>
      </c>
      <c r="I7" s="66" t="s">
        <v>87</v>
      </c>
      <c r="J7" s="65" t="s">
        <v>88</v>
      </c>
      <c r="K7" s="65" t="s">
        <v>89</v>
      </c>
      <c r="L7" s="67">
        <v>742</v>
      </c>
      <c r="M7" s="67">
        <v>743</v>
      </c>
      <c r="N7" s="67">
        <v>743</v>
      </c>
      <c r="O7" s="67">
        <v>743</v>
      </c>
      <c r="P7" s="67">
        <v>743</v>
      </c>
      <c r="Q7" s="67">
        <v>743</v>
      </c>
      <c r="R7" s="67">
        <v>743</v>
      </c>
      <c r="S7" s="68">
        <f t="shared" si="0"/>
        <v>5200</v>
      </c>
      <c r="T7" s="69" t="s">
        <v>20</v>
      </c>
      <c r="U7" s="66"/>
      <c r="V7" s="69" t="s">
        <v>79</v>
      </c>
      <c r="W7" s="66" t="s">
        <v>90</v>
      </c>
      <c r="X7" s="66" t="s">
        <v>91</v>
      </c>
      <c r="Y7" s="65"/>
    </row>
    <row r="8" spans="1:25" ht="90" x14ac:dyDescent="0.2">
      <c r="A8" s="65">
        <v>1</v>
      </c>
      <c r="B8" s="65" t="s">
        <v>92</v>
      </c>
      <c r="C8" s="66" t="s">
        <v>50</v>
      </c>
      <c r="D8" s="66" t="s">
        <v>93</v>
      </c>
      <c r="E8" s="66" t="s">
        <v>94</v>
      </c>
      <c r="F8" s="66" t="s">
        <v>2944</v>
      </c>
      <c r="G8" s="66" t="s">
        <v>95</v>
      </c>
      <c r="H8" s="66" t="s">
        <v>96</v>
      </c>
      <c r="I8" s="66" t="s">
        <v>97</v>
      </c>
      <c r="J8" s="65" t="s">
        <v>88</v>
      </c>
      <c r="K8" s="65" t="s">
        <v>58</v>
      </c>
      <c r="L8" s="67"/>
      <c r="M8" s="67"/>
      <c r="N8" s="67"/>
      <c r="O8" s="67"/>
      <c r="P8" s="67"/>
      <c r="Q8" s="67"/>
      <c r="R8" s="67"/>
      <c r="S8" s="68">
        <f t="shared" si="0"/>
        <v>0</v>
      </c>
      <c r="T8" s="69" t="s">
        <v>20</v>
      </c>
      <c r="U8" s="66"/>
      <c r="V8" s="69" t="s">
        <v>69</v>
      </c>
      <c r="W8" s="66" t="s">
        <v>90</v>
      </c>
      <c r="X8" s="66"/>
      <c r="Y8" s="65"/>
    </row>
    <row r="9" spans="1:25" ht="90" x14ac:dyDescent="0.2">
      <c r="A9" s="65">
        <v>1</v>
      </c>
      <c r="B9" s="65" t="s">
        <v>98</v>
      </c>
      <c r="C9" s="66" t="s">
        <v>50</v>
      </c>
      <c r="D9" s="66" t="s">
        <v>93</v>
      </c>
      <c r="E9" s="66" t="s">
        <v>99</v>
      </c>
      <c r="F9" s="66" t="s">
        <v>100</v>
      </c>
      <c r="G9" s="66" t="s">
        <v>101</v>
      </c>
      <c r="H9" s="66" t="s">
        <v>102</v>
      </c>
      <c r="I9" s="66" t="s">
        <v>103</v>
      </c>
      <c r="J9" s="65" t="s">
        <v>88</v>
      </c>
      <c r="K9" s="65" t="s">
        <v>104</v>
      </c>
      <c r="L9" s="67"/>
      <c r="M9" s="67"/>
      <c r="N9" s="67"/>
      <c r="O9" s="67"/>
      <c r="P9" s="67"/>
      <c r="Q9" s="67"/>
      <c r="R9" s="67"/>
      <c r="S9" s="68">
        <f t="shared" si="0"/>
        <v>0</v>
      </c>
      <c r="T9" s="69" t="s">
        <v>20</v>
      </c>
      <c r="U9" s="66"/>
      <c r="V9" s="69" t="s">
        <v>69</v>
      </c>
      <c r="W9" s="66" t="s">
        <v>90</v>
      </c>
      <c r="X9" s="66"/>
      <c r="Y9" s="65"/>
    </row>
    <row r="10" spans="1:25" ht="60" x14ac:dyDescent="0.2">
      <c r="A10" s="65">
        <v>1</v>
      </c>
      <c r="B10" s="65" t="s">
        <v>105</v>
      </c>
      <c r="C10" s="66" t="s">
        <v>50</v>
      </c>
      <c r="D10" s="66" t="s">
        <v>83</v>
      </c>
      <c r="E10" s="66" t="s">
        <v>106</v>
      </c>
      <c r="F10" s="66" t="s">
        <v>107</v>
      </c>
      <c r="G10" s="66" t="s">
        <v>108</v>
      </c>
      <c r="H10" s="66" t="s">
        <v>109</v>
      </c>
      <c r="I10" s="66" t="s">
        <v>110</v>
      </c>
      <c r="J10" s="65" t="s">
        <v>88</v>
      </c>
      <c r="K10" s="65" t="s">
        <v>58</v>
      </c>
      <c r="L10" s="67"/>
      <c r="M10" s="67"/>
      <c r="N10" s="67"/>
      <c r="O10" s="67"/>
      <c r="P10" s="67"/>
      <c r="Q10" s="67"/>
      <c r="R10" s="67"/>
      <c r="S10" s="68">
        <f t="shared" si="0"/>
        <v>0</v>
      </c>
      <c r="T10" s="69" t="s">
        <v>20</v>
      </c>
      <c r="U10" s="66"/>
      <c r="V10" s="69" t="s">
        <v>69</v>
      </c>
      <c r="W10" s="66" t="s">
        <v>61</v>
      </c>
      <c r="X10" s="66" t="s">
        <v>111</v>
      </c>
      <c r="Y10" s="65"/>
    </row>
    <row r="11" spans="1:25" ht="105" x14ac:dyDescent="0.2">
      <c r="A11" s="65">
        <v>1</v>
      </c>
      <c r="B11" s="65" t="s">
        <v>112</v>
      </c>
      <c r="C11" s="66" t="s">
        <v>50</v>
      </c>
      <c r="D11" s="66" t="s">
        <v>83</v>
      </c>
      <c r="E11" s="66" t="s">
        <v>113</v>
      </c>
      <c r="F11" s="66" t="s">
        <v>114</v>
      </c>
      <c r="G11" s="66" t="s">
        <v>115</v>
      </c>
      <c r="H11" s="66" t="s">
        <v>109</v>
      </c>
      <c r="I11" s="66" t="s">
        <v>116</v>
      </c>
      <c r="J11" s="65" t="s">
        <v>88</v>
      </c>
      <c r="K11" s="65" t="s">
        <v>117</v>
      </c>
      <c r="L11" s="67">
        <v>4325</v>
      </c>
      <c r="M11" s="68"/>
      <c r="N11" s="67">
        <v>11564</v>
      </c>
      <c r="O11" s="67">
        <v>4758</v>
      </c>
      <c r="P11" s="68"/>
      <c r="Q11" s="67">
        <v>12721</v>
      </c>
      <c r="R11" s="67">
        <f>O11*0.1+O11</f>
        <v>5233.8</v>
      </c>
      <c r="S11" s="68">
        <f t="shared" si="0"/>
        <v>38601.800000000003</v>
      </c>
      <c r="T11" s="69" t="s">
        <v>20</v>
      </c>
      <c r="U11" s="66"/>
      <c r="V11" s="69" t="s">
        <v>60</v>
      </c>
      <c r="W11" s="66" t="s">
        <v>80</v>
      </c>
      <c r="X11" s="66" t="s">
        <v>118</v>
      </c>
      <c r="Y11" s="65"/>
    </row>
    <row r="12" spans="1:25" ht="105" x14ac:dyDescent="0.2">
      <c r="A12" s="65">
        <v>1</v>
      </c>
      <c r="B12" s="65" t="s">
        <v>2862</v>
      </c>
      <c r="C12" s="66" t="s">
        <v>50</v>
      </c>
      <c r="D12" s="66" t="s">
        <v>83</v>
      </c>
      <c r="E12" s="66" t="s">
        <v>119</v>
      </c>
      <c r="F12" s="66" t="s">
        <v>114</v>
      </c>
      <c r="G12" s="66" t="s">
        <v>115</v>
      </c>
      <c r="H12" s="66" t="s">
        <v>109</v>
      </c>
      <c r="I12" s="66" t="s">
        <v>116</v>
      </c>
      <c r="J12" s="65" t="s">
        <v>88</v>
      </c>
      <c r="K12" s="65" t="s">
        <v>58</v>
      </c>
      <c r="L12" s="67">
        <v>320</v>
      </c>
      <c r="M12" s="67">
        <v>352</v>
      </c>
      <c r="N12" s="67">
        <v>387</v>
      </c>
      <c r="O12" s="67">
        <v>426</v>
      </c>
      <c r="P12" s="67">
        <v>469</v>
      </c>
      <c r="Q12" s="67">
        <v>515</v>
      </c>
      <c r="R12" s="67">
        <v>567</v>
      </c>
      <c r="S12" s="68">
        <f t="shared" si="0"/>
        <v>3036</v>
      </c>
      <c r="T12" s="69" t="s">
        <v>20</v>
      </c>
      <c r="U12" s="66"/>
      <c r="V12" s="69" t="s">
        <v>60</v>
      </c>
      <c r="W12" s="66" t="s">
        <v>80</v>
      </c>
      <c r="X12" s="66" t="s">
        <v>118</v>
      </c>
      <c r="Y12" s="65"/>
    </row>
    <row r="13" spans="1:25" ht="90" x14ac:dyDescent="0.2">
      <c r="A13" s="65">
        <v>1</v>
      </c>
      <c r="B13" s="65" t="s">
        <v>120</v>
      </c>
      <c r="C13" s="66" t="s">
        <v>50</v>
      </c>
      <c r="D13" s="66" t="s">
        <v>93</v>
      </c>
      <c r="E13" s="66" t="s">
        <v>121</v>
      </c>
      <c r="F13" s="66" t="s">
        <v>122</v>
      </c>
      <c r="G13" s="66" t="s">
        <v>123</v>
      </c>
      <c r="H13" s="66" t="s">
        <v>124</v>
      </c>
      <c r="I13" s="66" t="s">
        <v>125</v>
      </c>
      <c r="J13" s="65" t="s">
        <v>88</v>
      </c>
      <c r="K13" s="65" t="s">
        <v>104</v>
      </c>
      <c r="L13" s="67">
        <v>720</v>
      </c>
      <c r="M13" s="68"/>
      <c r="N13" s="68"/>
      <c r="O13" s="68"/>
      <c r="P13" s="68"/>
      <c r="Q13" s="68"/>
      <c r="R13" s="68"/>
      <c r="S13" s="68">
        <f t="shared" si="0"/>
        <v>720</v>
      </c>
      <c r="T13" s="69" t="s">
        <v>20</v>
      </c>
      <c r="U13" s="66"/>
      <c r="V13" s="69" t="s">
        <v>69</v>
      </c>
      <c r="W13" s="66" t="s">
        <v>61</v>
      </c>
      <c r="X13" s="66" t="s">
        <v>126</v>
      </c>
      <c r="Y13" s="65"/>
    </row>
    <row r="14" spans="1:25" ht="90" x14ac:dyDescent="0.2">
      <c r="A14" s="65">
        <v>0</v>
      </c>
      <c r="B14" s="65" t="s">
        <v>127</v>
      </c>
      <c r="C14" s="66" t="s">
        <v>50</v>
      </c>
      <c r="D14" s="66" t="s">
        <v>93</v>
      </c>
      <c r="E14" s="66" t="s">
        <v>128</v>
      </c>
      <c r="F14" s="66" t="s">
        <v>122</v>
      </c>
      <c r="G14" s="66" t="s">
        <v>123</v>
      </c>
      <c r="H14" s="66" t="s">
        <v>124</v>
      </c>
      <c r="I14" s="66" t="s">
        <v>125</v>
      </c>
      <c r="J14" s="65" t="s">
        <v>88</v>
      </c>
      <c r="K14" s="65">
        <v>2023</v>
      </c>
      <c r="L14" s="67">
        <v>100</v>
      </c>
      <c r="M14" s="68"/>
      <c r="N14" s="68"/>
      <c r="O14" s="68"/>
      <c r="P14" s="68"/>
      <c r="Q14" s="68"/>
      <c r="R14" s="68"/>
      <c r="S14" s="68">
        <f t="shared" si="0"/>
        <v>100</v>
      </c>
      <c r="T14" s="69" t="s">
        <v>20</v>
      </c>
      <c r="U14" s="66"/>
      <c r="V14" s="69" t="s">
        <v>69</v>
      </c>
      <c r="W14" s="66" t="s">
        <v>90</v>
      </c>
      <c r="X14" s="66" t="s">
        <v>126</v>
      </c>
      <c r="Y14" s="65"/>
    </row>
    <row r="15" spans="1:25" ht="90" x14ac:dyDescent="0.2">
      <c r="A15" s="65">
        <v>0</v>
      </c>
      <c r="B15" s="65" t="s">
        <v>129</v>
      </c>
      <c r="C15" s="66" t="s">
        <v>50</v>
      </c>
      <c r="D15" s="66" t="s">
        <v>93</v>
      </c>
      <c r="E15" s="66" t="s">
        <v>130</v>
      </c>
      <c r="F15" s="66" t="s">
        <v>122</v>
      </c>
      <c r="G15" s="66" t="s">
        <v>123</v>
      </c>
      <c r="H15" s="66" t="s">
        <v>124</v>
      </c>
      <c r="I15" s="66" t="s">
        <v>125</v>
      </c>
      <c r="J15" s="65" t="s">
        <v>88</v>
      </c>
      <c r="K15" s="65" t="s">
        <v>104</v>
      </c>
      <c r="L15" s="67">
        <v>770</v>
      </c>
      <c r="M15" s="68"/>
      <c r="N15" s="68"/>
      <c r="O15" s="68"/>
      <c r="P15" s="68"/>
      <c r="Q15" s="68"/>
      <c r="R15" s="68"/>
      <c r="S15" s="68">
        <f t="shared" si="0"/>
        <v>770</v>
      </c>
      <c r="T15" s="69" t="s">
        <v>20</v>
      </c>
      <c r="U15" s="66"/>
      <c r="V15" s="69" t="s">
        <v>69</v>
      </c>
      <c r="W15" s="66" t="s">
        <v>131</v>
      </c>
      <c r="X15" s="66" t="s">
        <v>126</v>
      </c>
      <c r="Y15" s="65"/>
    </row>
    <row r="16" spans="1:25" ht="90" x14ac:dyDescent="0.2">
      <c r="A16" s="65">
        <v>0</v>
      </c>
      <c r="B16" s="65" t="s">
        <v>132</v>
      </c>
      <c r="C16" s="66" t="s">
        <v>50</v>
      </c>
      <c r="D16" s="66" t="s">
        <v>93</v>
      </c>
      <c r="E16" s="66" t="s">
        <v>133</v>
      </c>
      <c r="F16" s="66" t="s">
        <v>122</v>
      </c>
      <c r="G16" s="66" t="s">
        <v>123</v>
      </c>
      <c r="H16" s="66" t="s">
        <v>124</v>
      </c>
      <c r="I16" s="66" t="s">
        <v>125</v>
      </c>
      <c r="J16" s="65" t="s">
        <v>88</v>
      </c>
      <c r="K16" s="65" t="s">
        <v>58</v>
      </c>
      <c r="L16" s="67">
        <v>2200</v>
      </c>
      <c r="M16" s="68"/>
      <c r="N16" s="68"/>
      <c r="O16" s="68"/>
      <c r="P16" s="68"/>
      <c r="Q16" s="68"/>
      <c r="R16" s="68"/>
      <c r="S16" s="68">
        <f t="shared" si="0"/>
        <v>2200</v>
      </c>
      <c r="T16" s="69" t="s">
        <v>20</v>
      </c>
      <c r="U16" s="66"/>
      <c r="V16" s="69" t="s">
        <v>69</v>
      </c>
      <c r="W16" s="66" t="s">
        <v>80</v>
      </c>
      <c r="X16" s="66" t="s">
        <v>126</v>
      </c>
      <c r="Y16" s="65"/>
    </row>
    <row r="17" spans="1:25" ht="90" x14ac:dyDescent="0.2">
      <c r="A17" s="65">
        <v>0</v>
      </c>
      <c r="B17" s="65" t="s">
        <v>134</v>
      </c>
      <c r="C17" s="66" t="s">
        <v>50</v>
      </c>
      <c r="D17" s="66" t="s">
        <v>93</v>
      </c>
      <c r="E17" s="66" t="s">
        <v>135</v>
      </c>
      <c r="F17" s="66" t="s">
        <v>122</v>
      </c>
      <c r="G17" s="66" t="s">
        <v>123</v>
      </c>
      <c r="H17" s="66" t="s">
        <v>124</v>
      </c>
      <c r="I17" s="66" t="s">
        <v>125</v>
      </c>
      <c r="J17" s="65" t="s">
        <v>88</v>
      </c>
      <c r="K17" s="65" t="s">
        <v>58</v>
      </c>
      <c r="L17" s="67">
        <v>700</v>
      </c>
      <c r="M17" s="68"/>
      <c r="N17" s="68"/>
      <c r="O17" s="68"/>
      <c r="P17" s="68"/>
      <c r="Q17" s="68"/>
      <c r="R17" s="68"/>
      <c r="S17" s="68">
        <f t="shared" si="0"/>
        <v>700</v>
      </c>
      <c r="T17" s="69" t="s">
        <v>20</v>
      </c>
      <c r="U17" s="66"/>
      <c r="V17" s="69" t="s">
        <v>69</v>
      </c>
      <c r="W17" s="66" t="s">
        <v>90</v>
      </c>
      <c r="X17" s="66" t="s">
        <v>126</v>
      </c>
      <c r="Y17" s="65"/>
    </row>
    <row r="18" spans="1:25" ht="90" x14ac:dyDescent="0.2">
      <c r="A18" s="65">
        <v>1</v>
      </c>
      <c r="B18" s="65" t="s">
        <v>136</v>
      </c>
      <c r="C18" s="66" t="s">
        <v>50</v>
      </c>
      <c r="D18" s="66" t="s">
        <v>93</v>
      </c>
      <c r="E18" s="66" t="s">
        <v>137</v>
      </c>
      <c r="F18" s="66" t="s">
        <v>122</v>
      </c>
      <c r="G18" s="66" t="s">
        <v>138</v>
      </c>
      <c r="H18" s="66" t="s">
        <v>139</v>
      </c>
      <c r="I18" s="66" t="s">
        <v>125</v>
      </c>
      <c r="J18" s="65" t="s">
        <v>88</v>
      </c>
      <c r="K18" s="65" t="s">
        <v>140</v>
      </c>
      <c r="L18" s="67">
        <v>500</v>
      </c>
      <c r="M18" s="67">
        <v>500</v>
      </c>
      <c r="N18" s="67">
        <v>500</v>
      </c>
      <c r="O18" s="68"/>
      <c r="P18" s="68"/>
      <c r="Q18" s="68"/>
      <c r="R18" s="68"/>
      <c r="S18" s="68">
        <f t="shared" si="0"/>
        <v>1500</v>
      </c>
      <c r="T18" s="69" t="s">
        <v>20</v>
      </c>
      <c r="U18" s="66"/>
      <c r="V18" s="69" t="s">
        <v>79</v>
      </c>
      <c r="W18" s="66" t="s">
        <v>141</v>
      </c>
      <c r="X18" s="66" t="s">
        <v>126</v>
      </c>
      <c r="Y18" s="65"/>
    </row>
    <row r="19" spans="1:25" ht="90" x14ac:dyDescent="0.2">
      <c r="A19" s="65">
        <v>0</v>
      </c>
      <c r="B19" s="65" t="s">
        <v>142</v>
      </c>
      <c r="C19" s="66" t="s">
        <v>50</v>
      </c>
      <c r="D19" s="66" t="s">
        <v>93</v>
      </c>
      <c r="E19" s="66" t="s">
        <v>143</v>
      </c>
      <c r="F19" s="66" t="s">
        <v>122</v>
      </c>
      <c r="G19" s="66" t="s">
        <v>138</v>
      </c>
      <c r="H19" s="66" t="s">
        <v>139</v>
      </c>
      <c r="I19" s="66" t="s">
        <v>125</v>
      </c>
      <c r="J19" s="65" t="s">
        <v>88</v>
      </c>
      <c r="K19" s="65" t="s">
        <v>144</v>
      </c>
      <c r="L19" s="68"/>
      <c r="M19" s="68"/>
      <c r="N19" s="67">
        <v>340</v>
      </c>
      <c r="O19" s="67">
        <v>340</v>
      </c>
      <c r="P19" s="67">
        <v>340</v>
      </c>
      <c r="Q19" s="67">
        <v>340</v>
      </c>
      <c r="R19" s="67">
        <v>340</v>
      </c>
      <c r="S19" s="68">
        <f t="shared" si="0"/>
        <v>1700</v>
      </c>
      <c r="T19" s="69" t="s">
        <v>20</v>
      </c>
      <c r="U19" s="66"/>
      <c r="V19" s="69" t="s">
        <v>79</v>
      </c>
      <c r="W19" s="66" t="s">
        <v>141</v>
      </c>
      <c r="X19" s="66" t="s">
        <v>126</v>
      </c>
      <c r="Y19" s="65"/>
    </row>
    <row r="20" spans="1:25" ht="90" x14ac:dyDescent="0.2">
      <c r="A20" s="65">
        <v>0</v>
      </c>
      <c r="B20" s="65" t="s">
        <v>145</v>
      </c>
      <c r="C20" s="66" t="s">
        <v>50</v>
      </c>
      <c r="D20" s="66" t="s">
        <v>93</v>
      </c>
      <c r="E20" s="66" t="s">
        <v>146</v>
      </c>
      <c r="F20" s="66" t="s">
        <v>122</v>
      </c>
      <c r="G20" s="66" t="s">
        <v>138</v>
      </c>
      <c r="H20" s="66" t="s">
        <v>139</v>
      </c>
      <c r="I20" s="66" t="s">
        <v>125</v>
      </c>
      <c r="J20" s="65" t="s">
        <v>88</v>
      </c>
      <c r="K20" s="65" t="s">
        <v>147</v>
      </c>
      <c r="L20" s="68"/>
      <c r="M20" s="68"/>
      <c r="N20" s="67"/>
      <c r="O20" s="67"/>
      <c r="P20" s="67"/>
      <c r="Q20" s="67"/>
      <c r="R20" s="67"/>
      <c r="S20" s="68">
        <f t="shared" si="0"/>
        <v>0</v>
      </c>
      <c r="T20" s="69" t="s">
        <v>20</v>
      </c>
      <c r="U20" s="66"/>
      <c r="V20" s="69" t="s">
        <v>79</v>
      </c>
      <c r="W20" s="66" t="s">
        <v>141</v>
      </c>
      <c r="X20" s="66" t="s">
        <v>126</v>
      </c>
      <c r="Y20" s="65"/>
    </row>
    <row r="21" spans="1:25" ht="90" x14ac:dyDescent="0.2">
      <c r="A21" s="65">
        <v>0</v>
      </c>
      <c r="B21" s="65" t="s">
        <v>148</v>
      </c>
      <c r="C21" s="66" t="s">
        <v>50</v>
      </c>
      <c r="D21" s="66" t="s">
        <v>93</v>
      </c>
      <c r="E21" s="66" t="s">
        <v>149</v>
      </c>
      <c r="F21" s="66" t="s">
        <v>122</v>
      </c>
      <c r="G21" s="66" t="s">
        <v>138</v>
      </c>
      <c r="H21" s="66" t="s">
        <v>139</v>
      </c>
      <c r="I21" s="66" t="s">
        <v>125</v>
      </c>
      <c r="J21" s="65" t="s">
        <v>88</v>
      </c>
      <c r="K21" s="65" t="s">
        <v>147</v>
      </c>
      <c r="L21" s="68"/>
      <c r="M21" s="68"/>
      <c r="N21" s="67"/>
      <c r="O21" s="67"/>
      <c r="P21" s="67"/>
      <c r="Q21" s="67"/>
      <c r="R21" s="67"/>
      <c r="S21" s="68">
        <f t="shared" si="0"/>
        <v>0</v>
      </c>
      <c r="T21" s="69" t="s">
        <v>20</v>
      </c>
      <c r="U21" s="66"/>
      <c r="V21" s="69" t="s">
        <v>79</v>
      </c>
      <c r="W21" s="66" t="s">
        <v>61</v>
      </c>
      <c r="X21" s="66" t="s">
        <v>126</v>
      </c>
      <c r="Y21" s="65"/>
    </row>
    <row r="22" spans="1:25" ht="90" x14ac:dyDescent="0.2">
      <c r="A22" s="65">
        <v>0</v>
      </c>
      <c r="B22" s="65" t="s">
        <v>150</v>
      </c>
      <c r="C22" s="66" t="s">
        <v>50</v>
      </c>
      <c r="D22" s="66" t="s">
        <v>93</v>
      </c>
      <c r="E22" s="66" t="s">
        <v>151</v>
      </c>
      <c r="F22" s="66" t="s">
        <v>122</v>
      </c>
      <c r="G22" s="66" t="s">
        <v>138</v>
      </c>
      <c r="H22" s="66" t="s">
        <v>139</v>
      </c>
      <c r="I22" s="66" t="s">
        <v>125</v>
      </c>
      <c r="J22" s="65" t="s">
        <v>88</v>
      </c>
      <c r="K22" s="65" t="s">
        <v>147</v>
      </c>
      <c r="L22" s="68"/>
      <c r="M22" s="68"/>
      <c r="N22" s="67">
        <v>840</v>
      </c>
      <c r="O22" s="67">
        <v>840</v>
      </c>
      <c r="P22" s="67">
        <v>840</v>
      </c>
      <c r="Q22" s="67">
        <v>840</v>
      </c>
      <c r="R22" s="67">
        <v>840</v>
      </c>
      <c r="S22" s="68">
        <f t="shared" si="0"/>
        <v>4200</v>
      </c>
      <c r="T22" s="69" t="s">
        <v>20</v>
      </c>
      <c r="U22" s="66"/>
      <c r="V22" s="69" t="s">
        <v>79</v>
      </c>
      <c r="W22" s="66" t="s">
        <v>90</v>
      </c>
      <c r="X22" s="66" t="s">
        <v>126</v>
      </c>
      <c r="Y22" s="65"/>
    </row>
    <row r="23" spans="1:25" ht="90" x14ac:dyDescent="0.2">
      <c r="A23" s="65">
        <v>0</v>
      </c>
      <c r="B23" s="65" t="s">
        <v>152</v>
      </c>
      <c r="C23" s="66" t="s">
        <v>50</v>
      </c>
      <c r="D23" s="66" t="s">
        <v>93</v>
      </c>
      <c r="E23" s="66" t="s">
        <v>153</v>
      </c>
      <c r="F23" s="66" t="s">
        <v>122</v>
      </c>
      <c r="G23" s="66" t="s">
        <v>154</v>
      </c>
      <c r="H23" s="66" t="s">
        <v>139</v>
      </c>
      <c r="I23" s="66" t="s">
        <v>125</v>
      </c>
      <c r="J23" s="65" t="s">
        <v>88</v>
      </c>
      <c r="K23" s="65" t="s">
        <v>155</v>
      </c>
      <c r="L23" s="68"/>
      <c r="M23" s="68"/>
      <c r="N23" s="67">
        <v>600</v>
      </c>
      <c r="O23" s="67">
        <v>600</v>
      </c>
      <c r="P23" s="67">
        <v>450</v>
      </c>
      <c r="Q23" s="67">
        <v>450</v>
      </c>
      <c r="R23" s="67">
        <v>450</v>
      </c>
      <c r="S23" s="68">
        <f t="shared" si="0"/>
        <v>2550</v>
      </c>
      <c r="T23" s="69" t="s">
        <v>20</v>
      </c>
      <c r="U23" s="66"/>
      <c r="V23" s="69" t="s">
        <v>79</v>
      </c>
      <c r="W23" s="66" t="s">
        <v>80</v>
      </c>
      <c r="X23" s="66" t="s">
        <v>126</v>
      </c>
      <c r="Y23" s="65"/>
    </row>
    <row r="24" spans="1:25" ht="90" x14ac:dyDescent="0.2">
      <c r="A24" s="65">
        <v>0</v>
      </c>
      <c r="B24" s="65" t="s">
        <v>156</v>
      </c>
      <c r="C24" s="66" t="s">
        <v>50</v>
      </c>
      <c r="D24" s="66" t="s">
        <v>93</v>
      </c>
      <c r="E24" s="66" t="s">
        <v>157</v>
      </c>
      <c r="F24" s="66" t="s">
        <v>122</v>
      </c>
      <c r="G24" s="66" t="s">
        <v>154</v>
      </c>
      <c r="H24" s="66" t="s">
        <v>139</v>
      </c>
      <c r="I24" s="66" t="s">
        <v>125</v>
      </c>
      <c r="J24" s="65" t="s">
        <v>88</v>
      </c>
      <c r="K24" s="65" t="s">
        <v>158</v>
      </c>
      <c r="L24" s="68"/>
      <c r="M24" s="68"/>
      <c r="N24" s="67">
        <v>840</v>
      </c>
      <c r="O24" s="67">
        <v>840</v>
      </c>
      <c r="P24" s="67">
        <v>840</v>
      </c>
      <c r="Q24" s="67">
        <v>840</v>
      </c>
      <c r="R24" s="67">
        <v>840</v>
      </c>
      <c r="S24" s="68">
        <f t="shared" si="0"/>
        <v>4200</v>
      </c>
      <c r="T24" s="69" t="s">
        <v>20</v>
      </c>
      <c r="U24" s="66"/>
      <c r="V24" s="69" t="s">
        <v>79</v>
      </c>
      <c r="W24" s="66" t="s">
        <v>90</v>
      </c>
      <c r="X24" s="66" t="s">
        <v>126</v>
      </c>
      <c r="Y24" s="65"/>
    </row>
    <row r="25" spans="1:25" ht="150.75" customHeight="1" x14ac:dyDescent="0.2">
      <c r="A25" s="65">
        <v>1</v>
      </c>
      <c r="B25" s="65" t="s">
        <v>159</v>
      </c>
      <c r="C25" s="66" t="s">
        <v>50</v>
      </c>
      <c r="D25" s="66" t="s">
        <v>93</v>
      </c>
      <c r="E25" s="66" t="s">
        <v>160</v>
      </c>
      <c r="F25" s="66" t="s">
        <v>122</v>
      </c>
      <c r="G25" s="66" t="s">
        <v>161</v>
      </c>
      <c r="H25" s="66" t="s">
        <v>162</v>
      </c>
      <c r="I25" s="66" t="s">
        <v>125</v>
      </c>
      <c r="J25" s="65" t="s">
        <v>88</v>
      </c>
      <c r="K25" s="65">
        <v>2023</v>
      </c>
      <c r="L25" s="67">
        <v>900</v>
      </c>
      <c r="M25" s="68"/>
      <c r="N25" s="68"/>
      <c r="O25" s="68"/>
      <c r="P25" s="68"/>
      <c r="Q25" s="68"/>
      <c r="R25" s="68"/>
      <c r="S25" s="68">
        <f t="shared" si="0"/>
        <v>900</v>
      </c>
      <c r="T25" s="69" t="s">
        <v>20</v>
      </c>
      <c r="U25" s="66"/>
      <c r="V25" s="69" t="s">
        <v>60</v>
      </c>
      <c r="W25" s="66" t="s">
        <v>141</v>
      </c>
      <c r="X25" s="66" t="s">
        <v>126</v>
      </c>
      <c r="Y25" s="65"/>
    </row>
    <row r="26" spans="1:25" ht="90" x14ac:dyDescent="0.2">
      <c r="A26" s="65">
        <v>0</v>
      </c>
      <c r="B26" s="65" t="s">
        <v>163</v>
      </c>
      <c r="C26" s="66" t="s">
        <v>50</v>
      </c>
      <c r="D26" s="66" t="s">
        <v>93</v>
      </c>
      <c r="E26" s="66" t="s">
        <v>164</v>
      </c>
      <c r="F26" s="66" t="s">
        <v>122</v>
      </c>
      <c r="G26" s="66" t="s">
        <v>165</v>
      </c>
      <c r="H26" s="66" t="s">
        <v>162</v>
      </c>
      <c r="I26" s="66" t="s">
        <v>125</v>
      </c>
      <c r="J26" s="65" t="s">
        <v>88</v>
      </c>
      <c r="K26" s="65" t="s">
        <v>166</v>
      </c>
      <c r="L26" s="68"/>
      <c r="M26" s="67">
        <v>566</v>
      </c>
      <c r="N26" s="67">
        <v>566</v>
      </c>
      <c r="O26" s="67">
        <v>567</v>
      </c>
      <c r="P26" s="67">
        <v>567</v>
      </c>
      <c r="Q26" s="67">
        <v>567</v>
      </c>
      <c r="R26" s="67">
        <v>567</v>
      </c>
      <c r="S26" s="68">
        <f t="shared" si="0"/>
        <v>3400</v>
      </c>
      <c r="T26" s="69" t="s">
        <v>20</v>
      </c>
      <c r="U26" s="66"/>
      <c r="V26" s="69" t="s">
        <v>60</v>
      </c>
      <c r="W26" s="66" t="s">
        <v>90</v>
      </c>
      <c r="X26" s="66" t="s">
        <v>126</v>
      </c>
      <c r="Y26" s="65"/>
    </row>
    <row r="27" spans="1:25" ht="90" x14ac:dyDescent="0.2">
      <c r="A27" s="65">
        <v>0</v>
      </c>
      <c r="B27" s="65" t="s">
        <v>167</v>
      </c>
      <c r="C27" s="66" t="s">
        <v>50</v>
      </c>
      <c r="D27" s="66" t="s">
        <v>93</v>
      </c>
      <c r="E27" s="66" t="s">
        <v>168</v>
      </c>
      <c r="F27" s="66" t="s">
        <v>122</v>
      </c>
      <c r="G27" s="66" t="s">
        <v>165</v>
      </c>
      <c r="H27" s="66" t="s">
        <v>162</v>
      </c>
      <c r="I27" s="66" t="s">
        <v>125</v>
      </c>
      <c r="J27" s="65" t="s">
        <v>88</v>
      </c>
      <c r="K27" s="65" t="s">
        <v>166</v>
      </c>
      <c r="L27" s="68"/>
      <c r="M27" s="67">
        <v>700</v>
      </c>
      <c r="N27" s="67">
        <v>700</v>
      </c>
      <c r="O27" s="67">
        <v>450</v>
      </c>
      <c r="P27" s="67">
        <v>450</v>
      </c>
      <c r="Q27" s="67">
        <v>450</v>
      </c>
      <c r="R27" s="67">
        <v>450</v>
      </c>
      <c r="S27" s="68">
        <f t="shared" si="0"/>
        <v>3200</v>
      </c>
      <c r="T27" s="69" t="s">
        <v>20</v>
      </c>
      <c r="U27" s="66"/>
      <c r="V27" s="69" t="s">
        <v>69</v>
      </c>
      <c r="W27" s="66" t="s">
        <v>80</v>
      </c>
      <c r="X27" s="66" t="s">
        <v>126</v>
      </c>
      <c r="Y27" s="65"/>
    </row>
    <row r="28" spans="1:25" ht="105" x14ac:dyDescent="0.2">
      <c r="A28" s="65">
        <v>1</v>
      </c>
      <c r="B28" s="65" t="s">
        <v>169</v>
      </c>
      <c r="C28" s="66" t="s">
        <v>50</v>
      </c>
      <c r="D28" s="66" t="s">
        <v>93</v>
      </c>
      <c r="E28" s="66" t="s">
        <v>170</v>
      </c>
      <c r="F28" s="66" t="s">
        <v>171</v>
      </c>
      <c r="G28" s="66" t="s">
        <v>172</v>
      </c>
      <c r="H28" s="66" t="s">
        <v>173</v>
      </c>
      <c r="I28" s="66" t="s">
        <v>174</v>
      </c>
      <c r="J28" s="65" t="s">
        <v>175</v>
      </c>
      <c r="K28" s="65" t="s">
        <v>176</v>
      </c>
      <c r="L28" s="68"/>
      <c r="M28" s="67">
        <v>360</v>
      </c>
      <c r="N28" s="67">
        <v>720</v>
      </c>
      <c r="O28" s="67">
        <f>N28*0.1+N28</f>
        <v>792</v>
      </c>
      <c r="P28" s="68"/>
      <c r="Q28" s="68"/>
      <c r="R28" s="68"/>
      <c r="S28" s="68">
        <f t="shared" si="0"/>
        <v>1872</v>
      </c>
      <c r="T28" s="69" t="s">
        <v>20</v>
      </c>
      <c r="U28" s="66"/>
      <c r="V28" s="69" t="s">
        <v>60</v>
      </c>
      <c r="W28" s="66" t="s">
        <v>141</v>
      </c>
      <c r="X28" s="66" t="s">
        <v>126</v>
      </c>
      <c r="Y28" s="65"/>
    </row>
    <row r="29" spans="1:25" ht="150" x14ac:dyDescent="0.2">
      <c r="A29" s="65">
        <v>1</v>
      </c>
      <c r="B29" s="65" t="s">
        <v>177</v>
      </c>
      <c r="C29" s="66" t="s">
        <v>50</v>
      </c>
      <c r="D29" s="66" t="s">
        <v>93</v>
      </c>
      <c r="E29" s="66" t="s">
        <v>178</v>
      </c>
      <c r="F29" s="66" t="s">
        <v>179</v>
      </c>
      <c r="G29" s="66" t="s">
        <v>180</v>
      </c>
      <c r="H29" s="66" t="s">
        <v>181</v>
      </c>
      <c r="I29" s="66" t="s">
        <v>182</v>
      </c>
      <c r="J29" s="65" t="s">
        <v>183</v>
      </c>
      <c r="K29" s="65" t="s">
        <v>144</v>
      </c>
      <c r="L29" s="67">
        <v>450</v>
      </c>
      <c r="M29" s="67">
        <v>680</v>
      </c>
      <c r="N29" s="67">
        <f t="shared" ref="N29:O29" si="1">M29*0.1+M29</f>
        <v>748</v>
      </c>
      <c r="O29" s="67">
        <f t="shared" si="1"/>
        <v>822.8</v>
      </c>
      <c r="P29" s="68"/>
      <c r="Q29" s="68"/>
      <c r="R29" s="68"/>
      <c r="S29" s="68">
        <f t="shared" si="0"/>
        <v>2700.8</v>
      </c>
      <c r="T29" s="69" t="s">
        <v>20</v>
      </c>
      <c r="U29" s="66"/>
      <c r="V29" s="69" t="s">
        <v>69</v>
      </c>
      <c r="W29" s="66" t="s">
        <v>141</v>
      </c>
      <c r="X29" s="66" t="s">
        <v>126</v>
      </c>
      <c r="Y29" s="65"/>
    </row>
    <row r="30" spans="1:25" ht="135" x14ac:dyDescent="0.2">
      <c r="A30" s="65">
        <v>1</v>
      </c>
      <c r="B30" s="65" t="s">
        <v>184</v>
      </c>
      <c r="C30" s="66" t="s">
        <v>50</v>
      </c>
      <c r="D30" s="66" t="s">
        <v>93</v>
      </c>
      <c r="E30" s="66" t="s">
        <v>185</v>
      </c>
      <c r="F30" s="66" t="s">
        <v>186</v>
      </c>
      <c r="G30" s="66" t="s">
        <v>187</v>
      </c>
      <c r="H30" s="66" t="s">
        <v>188</v>
      </c>
      <c r="I30" s="66" t="s">
        <v>2864</v>
      </c>
      <c r="J30" s="65" t="s">
        <v>175</v>
      </c>
      <c r="K30" s="65" t="s">
        <v>176</v>
      </c>
      <c r="L30" s="68"/>
      <c r="M30" s="67">
        <v>750</v>
      </c>
      <c r="N30" s="67">
        <v>450</v>
      </c>
      <c r="O30" s="67">
        <f>N30*0.1+N30</f>
        <v>495</v>
      </c>
      <c r="P30" s="68"/>
      <c r="Q30" s="68"/>
      <c r="R30" s="68"/>
      <c r="S30" s="68">
        <f t="shared" si="0"/>
        <v>1695</v>
      </c>
      <c r="T30" s="69" t="s">
        <v>20</v>
      </c>
      <c r="U30" s="66"/>
      <c r="V30" s="69" t="s">
        <v>69</v>
      </c>
      <c r="W30" s="66" t="s">
        <v>141</v>
      </c>
      <c r="X30" s="66" t="s">
        <v>126</v>
      </c>
      <c r="Y30" s="65"/>
    </row>
    <row r="31" spans="1:25" ht="180" x14ac:dyDescent="0.2">
      <c r="A31" s="65">
        <v>1</v>
      </c>
      <c r="B31" s="65" t="s">
        <v>189</v>
      </c>
      <c r="C31" s="66" t="s">
        <v>50</v>
      </c>
      <c r="D31" s="66" t="s">
        <v>93</v>
      </c>
      <c r="E31" s="66" t="s">
        <v>190</v>
      </c>
      <c r="F31" s="66" t="s">
        <v>191</v>
      </c>
      <c r="G31" s="66" t="s">
        <v>192</v>
      </c>
      <c r="H31" s="66" t="s">
        <v>193</v>
      </c>
      <c r="I31" s="66" t="s">
        <v>194</v>
      </c>
      <c r="J31" s="65" t="s">
        <v>175</v>
      </c>
      <c r="K31" s="65" t="s">
        <v>176</v>
      </c>
      <c r="L31" s="68"/>
      <c r="M31" s="67">
        <v>970</v>
      </c>
      <c r="N31" s="67">
        <v>650</v>
      </c>
      <c r="O31" s="67">
        <v>450</v>
      </c>
      <c r="P31" s="68"/>
      <c r="Q31" s="68"/>
      <c r="R31" s="68"/>
      <c r="S31" s="68">
        <f t="shared" si="0"/>
        <v>2070</v>
      </c>
      <c r="T31" s="69" t="s">
        <v>20</v>
      </c>
      <c r="U31" s="66"/>
      <c r="V31" s="69" t="s">
        <v>79</v>
      </c>
      <c r="W31" s="66" t="s">
        <v>141</v>
      </c>
      <c r="X31" s="66" t="s">
        <v>126</v>
      </c>
      <c r="Y31" s="65"/>
    </row>
    <row r="32" spans="1:25" ht="90" x14ac:dyDescent="0.2">
      <c r="A32" s="65">
        <v>1</v>
      </c>
      <c r="B32" s="65" t="s">
        <v>195</v>
      </c>
      <c r="C32" s="66" t="s">
        <v>50</v>
      </c>
      <c r="D32" s="66" t="s">
        <v>93</v>
      </c>
      <c r="E32" s="66" t="s">
        <v>196</v>
      </c>
      <c r="F32" s="66" t="s">
        <v>3052</v>
      </c>
      <c r="G32" s="66" t="s">
        <v>197</v>
      </c>
      <c r="H32" s="66" t="s">
        <v>198</v>
      </c>
      <c r="I32" s="66" t="s">
        <v>199</v>
      </c>
      <c r="J32" s="65" t="s">
        <v>88</v>
      </c>
      <c r="K32" s="65" t="s">
        <v>200</v>
      </c>
      <c r="L32" s="68"/>
      <c r="M32" s="67">
        <v>720</v>
      </c>
      <c r="N32" s="67">
        <v>550</v>
      </c>
      <c r="O32" s="67">
        <v>520</v>
      </c>
      <c r="P32" s="68"/>
      <c r="Q32" s="68"/>
      <c r="R32" s="68"/>
      <c r="S32" s="68">
        <f t="shared" si="0"/>
        <v>1790</v>
      </c>
      <c r="T32" s="69" t="s">
        <v>20</v>
      </c>
      <c r="U32" s="66"/>
      <c r="V32" s="69" t="s">
        <v>60</v>
      </c>
      <c r="W32" s="66" t="s">
        <v>141</v>
      </c>
      <c r="X32" s="66" t="s">
        <v>126</v>
      </c>
      <c r="Y32" s="65"/>
    </row>
    <row r="33" spans="1:25" ht="105" x14ac:dyDescent="0.2">
      <c r="A33" s="65">
        <v>1</v>
      </c>
      <c r="B33" s="65" t="s">
        <v>201</v>
      </c>
      <c r="C33" s="66" t="s">
        <v>50</v>
      </c>
      <c r="D33" s="66" t="s">
        <v>93</v>
      </c>
      <c r="E33" s="66" t="s">
        <v>202</v>
      </c>
      <c r="F33" s="66" t="s">
        <v>203</v>
      </c>
      <c r="G33" s="66" t="s">
        <v>204</v>
      </c>
      <c r="H33" s="66" t="s">
        <v>205</v>
      </c>
      <c r="I33" s="66" t="s">
        <v>206</v>
      </c>
      <c r="J33" s="65" t="s">
        <v>88</v>
      </c>
      <c r="K33" s="65" t="s">
        <v>58</v>
      </c>
      <c r="L33" s="67">
        <v>300</v>
      </c>
      <c r="M33" s="67">
        <v>350</v>
      </c>
      <c r="N33" s="67">
        <v>500</v>
      </c>
      <c r="O33" s="67">
        <v>400</v>
      </c>
      <c r="P33" s="67">
        <v>450</v>
      </c>
      <c r="Q33" s="67">
        <v>400</v>
      </c>
      <c r="R33" s="67">
        <v>400</v>
      </c>
      <c r="S33" s="68">
        <f t="shared" si="0"/>
        <v>2800</v>
      </c>
      <c r="T33" s="69" t="s">
        <v>20</v>
      </c>
      <c r="U33" s="66"/>
      <c r="V33" s="69" t="s">
        <v>69</v>
      </c>
      <c r="W33" s="66" t="s">
        <v>141</v>
      </c>
      <c r="X33" s="66" t="s">
        <v>126</v>
      </c>
      <c r="Y33" s="65"/>
    </row>
    <row r="34" spans="1:25" ht="135" x14ac:dyDescent="0.2">
      <c r="A34" s="65">
        <v>1</v>
      </c>
      <c r="B34" s="65" t="s">
        <v>207</v>
      </c>
      <c r="C34" s="66" t="s">
        <v>50</v>
      </c>
      <c r="D34" s="66" t="s">
        <v>93</v>
      </c>
      <c r="E34" s="66" t="s">
        <v>208</v>
      </c>
      <c r="F34" s="66" t="s">
        <v>209</v>
      </c>
      <c r="G34" s="66" t="s">
        <v>2945</v>
      </c>
      <c r="H34" s="66" t="s">
        <v>210</v>
      </c>
      <c r="I34" s="66" t="s">
        <v>211</v>
      </c>
      <c r="J34" s="65" t="s">
        <v>88</v>
      </c>
      <c r="K34" s="65" t="s">
        <v>212</v>
      </c>
      <c r="L34" s="67">
        <v>500</v>
      </c>
      <c r="M34" s="67">
        <v>500</v>
      </c>
      <c r="N34" s="67">
        <v>500</v>
      </c>
      <c r="O34" s="67">
        <v>600</v>
      </c>
      <c r="P34" s="68"/>
      <c r="Q34" s="68"/>
      <c r="R34" s="68"/>
      <c r="S34" s="68">
        <f t="shared" si="0"/>
        <v>2100</v>
      </c>
      <c r="T34" s="69" t="s">
        <v>20</v>
      </c>
      <c r="U34" s="66"/>
      <c r="V34" s="69" t="s">
        <v>69</v>
      </c>
      <c r="W34" s="66" t="s">
        <v>141</v>
      </c>
      <c r="X34" s="66" t="s">
        <v>126</v>
      </c>
      <c r="Y34" s="65"/>
    </row>
    <row r="35" spans="1:25" ht="105" x14ac:dyDescent="0.2">
      <c r="A35" s="65">
        <v>1</v>
      </c>
      <c r="B35" s="65" t="s">
        <v>213</v>
      </c>
      <c r="C35" s="66" t="s">
        <v>50</v>
      </c>
      <c r="D35" s="66" t="s">
        <v>93</v>
      </c>
      <c r="E35" s="66" t="s">
        <v>214</v>
      </c>
      <c r="F35" s="66" t="s">
        <v>215</v>
      </c>
      <c r="G35" s="66"/>
      <c r="H35" s="66"/>
      <c r="I35" s="66" t="s">
        <v>216</v>
      </c>
      <c r="J35" s="65" t="s">
        <v>88</v>
      </c>
      <c r="K35" s="65" t="s">
        <v>217</v>
      </c>
      <c r="L35" s="68"/>
      <c r="M35" s="68"/>
      <c r="N35" s="68"/>
      <c r="O35" s="68"/>
      <c r="P35" s="67">
        <v>500</v>
      </c>
      <c r="Q35" s="67">
        <v>500</v>
      </c>
      <c r="R35" s="67">
        <v>500</v>
      </c>
      <c r="S35" s="68">
        <f t="shared" si="0"/>
        <v>1500</v>
      </c>
      <c r="T35" s="69" t="s">
        <v>20</v>
      </c>
      <c r="U35" s="66"/>
      <c r="V35" s="69" t="s">
        <v>60</v>
      </c>
      <c r="W35" s="66" t="s">
        <v>141</v>
      </c>
      <c r="X35" s="66" t="s">
        <v>126</v>
      </c>
      <c r="Y35" s="65"/>
    </row>
    <row r="36" spans="1:25" ht="105" x14ac:dyDescent="0.2">
      <c r="A36" s="65">
        <v>1</v>
      </c>
      <c r="B36" s="65" t="s">
        <v>218</v>
      </c>
      <c r="C36" s="66" t="s">
        <v>50</v>
      </c>
      <c r="D36" s="66" t="s">
        <v>93</v>
      </c>
      <c r="E36" s="66" t="s">
        <v>219</v>
      </c>
      <c r="F36" s="66" t="s">
        <v>220</v>
      </c>
      <c r="G36" s="66" t="s">
        <v>221</v>
      </c>
      <c r="H36" s="66" t="s">
        <v>222</v>
      </c>
      <c r="I36" s="66" t="s">
        <v>223</v>
      </c>
      <c r="J36" s="65" t="s">
        <v>88</v>
      </c>
      <c r="K36" s="65" t="s">
        <v>224</v>
      </c>
      <c r="L36" s="67">
        <v>300</v>
      </c>
      <c r="M36" s="67">
        <v>600</v>
      </c>
      <c r="N36" s="67">
        <v>600</v>
      </c>
      <c r="O36" s="67">
        <v>450</v>
      </c>
      <c r="P36" s="67">
        <v>450</v>
      </c>
      <c r="Q36" s="67">
        <v>500</v>
      </c>
      <c r="R36" s="67">
        <v>500</v>
      </c>
      <c r="S36" s="68">
        <f t="shared" si="0"/>
        <v>3400</v>
      </c>
      <c r="T36" s="69" t="s">
        <v>20</v>
      </c>
      <c r="U36" s="66"/>
      <c r="V36" s="69" t="s">
        <v>79</v>
      </c>
      <c r="W36" s="66" t="s">
        <v>70</v>
      </c>
      <c r="X36" s="66" t="s">
        <v>126</v>
      </c>
      <c r="Y36" s="65"/>
    </row>
    <row r="37" spans="1:25" ht="90" x14ac:dyDescent="0.2">
      <c r="A37" s="65">
        <v>1</v>
      </c>
      <c r="B37" s="65" t="s">
        <v>225</v>
      </c>
      <c r="C37" s="66" t="s">
        <v>50</v>
      </c>
      <c r="D37" s="66" t="s">
        <v>93</v>
      </c>
      <c r="E37" s="66" t="s">
        <v>226</v>
      </c>
      <c r="F37" s="66" t="s">
        <v>227</v>
      </c>
      <c r="G37" s="66" t="s">
        <v>228</v>
      </c>
      <c r="H37" s="66" t="s">
        <v>229</v>
      </c>
      <c r="I37" s="66" t="s">
        <v>230</v>
      </c>
      <c r="J37" s="65" t="s">
        <v>231</v>
      </c>
      <c r="K37" s="65" t="s">
        <v>140</v>
      </c>
      <c r="L37" s="67">
        <v>465</v>
      </c>
      <c r="M37" s="67">
        <f t="shared" ref="M37:N37" si="2">L37*0.1+L37</f>
        <v>511.5</v>
      </c>
      <c r="N37" s="67">
        <f t="shared" si="2"/>
        <v>562.65</v>
      </c>
      <c r="O37" s="68"/>
      <c r="P37" s="68"/>
      <c r="Q37" s="68"/>
      <c r="R37" s="68"/>
      <c r="S37" s="68">
        <f t="shared" si="0"/>
        <v>1539.15</v>
      </c>
      <c r="T37" s="69" t="s">
        <v>20</v>
      </c>
      <c r="U37" s="72" t="s">
        <v>232</v>
      </c>
      <c r="V37" s="69" t="s">
        <v>69</v>
      </c>
      <c r="W37" s="66" t="s">
        <v>90</v>
      </c>
      <c r="X37" s="66" t="s">
        <v>126</v>
      </c>
      <c r="Y37" s="65"/>
    </row>
    <row r="38" spans="1:25" ht="90" x14ac:dyDescent="0.2">
      <c r="A38" s="65">
        <v>0</v>
      </c>
      <c r="B38" s="65" t="s">
        <v>233</v>
      </c>
      <c r="C38" s="66" t="s">
        <v>50</v>
      </c>
      <c r="D38" s="66" t="s">
        <v>93</v>
      </c>
      <c r="E38" s="66" t="s">
        <v>234</v>
      </c>
      <c r="F38" s="66" t="s">
        <v>235</v>
      </c>
      <c r="G38" s="66"/>
      <c r="H38" s="66" t="s">
        <v>229</v>
      </c>
      <c r="I38" s="66" t="s">
        <v>236</v>
      </c>
      <c r="J38" s="65" t="s">
        <v>88</v>
      </c>
      <c r="K38" s="65" t="s">
        <v>237</v>
      </c>
      <c r="L38" s="67"/>
      <c r="M38" s="67"/>
      <c r="N38" s="67"/>
      <c r="O38" s="68"/>
      <c r="P38" s="68"/>
      <c r="Q38" s="68"/>
      <c r="R38" s="68"/>
      <c r="S38" s="68">
        <f t="shared" si="0"/>
        <v>0</v>
      </c>
      <c r="T38" s="69" t="s">
        <v>20</v>
      </c>
      <c r="U38" s="66"/>
      <c r="V38" s="69" t="s">
        <v>69</v>
      </c>
      <c r="W38" s="66" t="s">
        <v>90</v>
      </c>
      <c r="X38" s="66" t="s">
        <v>126</v>
      </c>
      <c r="Y38" s="65"/>
    </row>
    <row r="39" spans="1:25" ht="105" x14ac:dyDescent="0.2">
      <c r="A39" s="65">
        <v>1</v>
      </c>
      <c r="B39" s="65" t="s">
        <v>238</v>
      </c>
      <c r="C39" s="66" t="s">
        <v>50</v>
      </c>
      <c r="D39" s="66" t="s">
        <v>93</v>
      </c>
      <c r="E39" s="66" t="s">
        <v>239</v>
      </c>
      <c r="F39" s="66" t="s">
        <v>240</v>
      </c>
      <c r="G39" s="66" t="s">
        <v>241</v>
      </c>
      <c r="H39" s="66" t="s">
        <v>242</v>
      </c>
      <c r="I39" s="66" t="s">
        <v>243</v>
      </c>
      <c r="J39" s="65" t="s">
        <v>88</v>
      </c>
      <c r="K39" s="65" t="s">
        <v>244</v>
      </c>
      <c r="L39" s="67">
        <v>80</v>
      </c>
      <c r="M39" s="67">
        <v>800</v>
      </c>
      <c r="N39" s="68"/>
      <c r="O39" s="68"/>
      <c r="P39" s="68"/>
      <c r="Q39" s="68"/>
      <c r="R39" s="68"/>
      <c r="S39" s="68">
        <f t="shared" si="0"/>
        <v>880</v>
      </c>
      <c r="T39" s="69" t="s">
        <v>20</v>
      </c>
      <c r="U39" s="66"/>
      <c r="V39" s="69" t="s">
        <v>60</v>
      </c>
      <c r="W39" s="66" t="s">
        <v>90</v>
      </c>
      <c r="X39" s="66" t="s">
        <v>91</v>
      </c>
      <c r="Y39" s="65"/>
    </row>
    <row r="40" spans="1:25" ht="90" x14ac:dyDescent="0.2">
      <c r="A40" s="65">
        <v>1</v>
      </c>
      <c r="B40" s="65" t="s">
        <v>245</v>
      </c>
      <c r="C40" s="66" t="s">
        <v>50</v>
      </c>
      <c r="D40" s="66" t="s">
        <v>93</v>
      </c>
      <c r="E40" s="66" t="s">
        <v>246</v>
      </c>
      <c r="F40" s="66" t="s">
        <v>247</v>
      </c>
      <c r="G40" s="66" t="s">
        <v>248</v>
      </c>
      <c r="H40" s="66" t="s">
        <v>249</v>
      </c>
      <c r="I40" s="66" t="s">
        <v>250</v>
      </c>
      <c r="J40" s="65" t="s">
        <v>251</v>
      </c>
      <c r="K40" s="65" t="s">
        <v>58</v>
      </c>
      <c r="L40" s="67"/>
      <c r="M40" s="67"/>
      <c r="N40" s="67"/>
      <c r="O40" s="67"/>
      <c r="P40" s="67"/>
      <c r="Q40" s="67"/>
      <c r="R40" s="67"/>
      <c r="S40" s="68">
        <f t="shared" si="0"/>
        <v>0</v>
      </c>
      <c r="T40" s="69" t="s">
        <v>20</v>
      </c>
      <c r="U40" s="66"/>
      <c r="V40" s="69" t="s">
        <v>60</v>
      </c>
      <c r="W40" s="66" t="s">
        <v>90</v>
      </c>
      <c r="X40" s="66" t="s">
        <v>252</v>
      </c>
      <c r="Y40" s="65"/>
    </row>
    <row r="41" spans="1:25" ht="90" x14ac:dyDescent="0.2">
      <c r="A41" s="65">
        <v>1</v>
      </c>
      <c r="B41" s="65" t="s">
        <v>253</v>
      </c>
      <c r="C41" s="66" t="s">
        <v>50</v>
      </c>
      <c r="D41" s="66" t="s">
        <v>93</v>
      </c>
      <c r="E41" s="66" t="s">
        <v>254</v>
      </c>
      <c r="F41" s="66" t="s">
        <v>255</v>
      </c>
      <c r="G41" s="66" t="s">
        <v>256</v>
      </c>
      <c r="H41" s="66" t="s">
        <v>257</v>
      </c>
      <c r="I41" s="66"/>
      <c r="J41" s="65" t="s">
        <v>88</v>
      </c>
      <c r="K41" s="70" t="s">
        <v>58</v>
      </c>
      <c r="L41" s="67"/>
      <c r="M41" s="67"/>
      <c r="N41" s="67"/>
      <c r="O41" s="67"/>
      <c r="P41" s="67"/>
      <c r="Q41" s="67"/>
      <c r="R41" s="67"/>
      <c r="S41" s="68">
        <f t="shared" si="0"/>
        <v>0</v>
      </c>
      <c r="T41" s="65" t="s">
        <v>20</v>
      </c>
      <c r="U41" s="71"/>
      <c r="V41" s="69" t="s">
        <v>69</v>
      </c>
      <c r="W41" s="66" t="s">
        <v>80</v>
      </c>
      <c r="X41" s="66" t="s">
        <v>111</v>
      </c>
      <c r="Y41" s="65"/>
    </row>
    <row r="42" spans="1:25" ht="120" x14ac:dyDescent="0.2">
      <c r="A42" s="65">
        <v>1</v>
      </c>
      <c r="B42" s="65" t="s">
        <v>2878</v>
      </c>
      <c r="C42" s="66" t="s">
        <v>50</v>
      </c>
      <c r="D42" s="66" t="s">
        <v>258</v>
      </c>
      <c r="E42" s="66" t="s">
        <v>259</v>
      </c>
      <c r="F42" s="66" t="s">
        <v>260</v>
      </c>
      <c r="G42" s="66" t="s">
        <v>261</v>
      </c>
      <c r="H42" s="66" t="s">
        <v>262</v>
      </c>
      <c r="I42" s="66" t="s">
        <v>263</v>
      </c>
      <c r="J42" s="65" t="s">
        <v>88</v>
      </c>
      <c r="K42" s="65" t="s">
        <v>58</v>
      </c>
      <c r="L42" s="68"/>
      <c r="M42" s="67">
        <v>8950</v>
      </c>
      <c r="N42" s="67">
        <v>9840</v>
      </c>
      <c r="O42" s="67">
        <v>10830</v>
      </c>
      <c r="P42" s="67">
        <v>11910</v>
      </c>
      <c r="Q42" s="67">
        <v>13100</v>
      </c>
      <c r="R42" s="67">
        <v>14410</v>
      </c>
      <c r="S42" s="68">
        <f t="shared" si="0"/>
        <v>69040</v>
      </c>
      <c r="T42" s="69" t="s">
        <v>20</v>
      </c>
      <c r="U42" s="66"/>
      <c r="V42" s="69" t="s">
        <v>60</v>
      </c>
      <c r="W42" s="66" t="s">
        <v>131</v>
      </c>
      <c r="X42" s="66" t="s">
        <v>264</v>
      </c>
      <c r="Y42" s="65" t="s">
        <v>3055</v>
      </c>
    </row>
    <row r="43" spans="1:25" ht="120" x14ac:dyDescent="0.2">
      <c r="A43" s="65">
        <v>0</v>
      </c>
      <c r="B43" s="225" t="s">
        <v>2879</v>
      </c>
      <c r="C43" s="66" t="s">
        <v>50</v>
      </c>
      <c r="D43" s="66" t="s">
        <v>258</v>
      </c>
      <c r="E43" s="66" t="s">
        <v>265</v>
      </c>
      <c r="F43" s="66" t="s">
        <v>266</v>
      </c>
      <c r="G43" s="66" t="s">
        <v>267</v>
      </c>
      <c r="H43" s="66" t="s">
        <v>257</v>
      </c>
      <c r="I43" s="66" t="s">
        <v>268</v>
      </c>
      <c r="J43" s="65" t="s">
        <v>269</v>
      </c>
      <c r="K43" s="65" t="s">
        <v>58</v>
      </c>
      <c r="L43" s="67"/>
      <c r="M43" s="67"/>
      <c r="N43" s="67"/>
      <c r="O43" s="67"/>
      <c r="P43" s="67"/>
      <c r="Q43" s="67"/>
      <c r="R43" s="67"/>
      <c r="S43" s="68">
        <f t="shared" si="0"/>
        <v>0</v>
      </c>
      <c r="T43" s="69" t="s">
        <v>20</v>
      </c>
      <c r="U43" s="66"/>
      <c r="V43" s="69" t="s">
        <v>69</v>
      </c>
      <c r="W43" s="66" t="s">
        <v>131</v>
      </c>
      <c r="X43" s="66" t="s">
        <v>264</v>
      </c>
      <c r="Y43" s="225" t="s">
        <v>3056</v>
      </c>
    </row>
    <row r="44" spans="1:25" ht="165" x14ac:dyDescent="0.2">
      <c r="A44" s="226">
        <v>1</v>
      </c>
      <c r="B44" s="227" t="s">
        <v>270</v>
      </c>
      <c r="C44" s="79" t="s">
        <v>50</v>
      </c>
      <c r="D44" s="66" t="s">
        <v>258</v>
      </c>
      <c r="E44" s="66" t="s">
        <v>271</v>
      </c>
      <c r="F44" s="66" t="s">
        <v>272</v>
      </c>
      <c r="G44" s="66" t="s">
        <v>273</v>
      </c>
      <c r="H44" s="66" t="s">
        <v>2946</v>
      </c>
      <c r="I44" s="66" t="s">
        <v>274</v>
      </c>
      <c r="J44" s="65" t="s">
        <v>275</v>
      </c>
      <c r="K44" s="65" t="s">
        <v>147</v>
      </c>
      <c r="L44" s="68"/>
      <c r="M44" s="68"/>
      <c r="N44" s="67">
        <v>38000</v>
      </c>
      <c r="O44" s="67">
        <v>19000</v>
      </c>
      <c r="P44" s="67">
        <v>19000</v>
      </c>
      <c r="Q44" s="67">
        <v>19000</v>
      </c>
      <c r="R44" s="67">
        <v>19000</v>
      </c>
      <c r="S44" s="68">
        <f t="shared" si="0"/>
        <v>114000</v>
      </c>
      <c r="T44" s="69" t="s">
        <v>20</v>
      </c>
      <c r="U44" s="66"/>
      <c r="V44" s="69" t="s">
        <v>60</v>
      </c>
      <c r="W44" s="66" t="s">
        <v>131</v>
      </c>
      <c r="X44" s="66" t="s">
        <v>264</v>
      </c>
      <c r="Y44" s="227"/>
    </row>
    <row r="45" spans="1:25" ht="120" x14ac:dyDescent="0.2">
      <c r="A45" s="65">
        <v>1</v>
      </c>
      <c r="B45" s="176" t="s">
        <v>276</v>
      </c>
      <c r="C45" s="66" t="s">
        <v>50</v>
      </c>
      <c r="D45" s="66" t="s">
        <v>258</v>
      </c>
      <c r="E45" s="66" t="s">
        <v>277</v>
      </c>
      <c r="F45" s="66" t="s">
        <v>278</v>
      </c>
      <c r="G45" s="66" t="s">
        <v>279</v>
      </c>
      <c r="H45" s="66" t="s">
        <v>280</v>
      </c>
      <c r="I45" s="66" t="s">
        <v>281</v>
      </c>
      <c r="J45" s="65" t="s">
        <v>282</v>
      </c>
      <c r="K45" s="65" t="s">
        <v>58</v>
      </c>
      <c r="L45" s="67"/>
      <c r="M45" s="67"/>
      <c r="N45" s="67"/>
      <c r="O45" s="67"/>
      <c r="P45" s="67"/>
      <c r="Q45" s="67"/>
      <c r="R45" s="67"/>
      <c r="S45" s="68">
        <f t="shared" si="0"/>
        <v>0</v>
      </c>
      <c r="T45" s="69" t="s">
        <v>20</v>
      </c>
      <c r="U45" s="66"/>
      <c r="V45" s="69" t="s">
        <v>69</v>
      </c>
      <c r="W45" s="66" t="s">
        <v>131</v>
      </c>
      <c r="X45" s="66" t="s">
        <v>264</v>
      </c>
      <c r="Y45" s="176"/>
    </row>
    <row r="46" spans="1:25" ht="120" x14ac:dyDescent="0.2">
      <c r="A46" s="65">
        <v>1</v>
      </c>
      <c r="B46" s="69" t="s">
        <v>283</v>
      </c>
      <c r="C46" s="66" t="s">
        <v>50</v>
      </c>
      <c r="D46" s="66" t="s">
        <v>258</v>
      </c>
      <c r="E46" s="66" t="s">
        <v>284</v>
      </c>
      <c r="F46" s="66" t="s">
        <v>285</v>
      </c>
      <c r="G46" s="66" t="s">
        <v>286</v>
      </c>
      <c r="H46" s="66" t="s">
        <v>249</v>
      </c>
      <c r="I46" s="66" t="s">
        <v>287</v>
      </c>
      <c r="J46" s="65" t="s">
        <v>288</v>
      </c>
      <c r="K46" s="65" t="s">
        <v>58</v>
      </c>
      <c r="L46" s="67">
        <v>300</v>
      </c>
      <c r="M46" s="67">
        <v>300</v>
      </c>
      <c r="N46" s="67">
        <v>300</v>
      </c>
      <c r="O46" s="67">
        <v>300</v>
      </c>
      <c r="P46" s="67">
        <v>300</v>
      </c>
      <c r="Q46" s="67">
        <v>300</v>
      </c>
      <c r="R46" s="67">
        <v>300</v>
      </c>
      <c r="S46" s="68">
        <f t="shared" si="0"/>
        <v>2100</v>
      </c>
      <c r="T46" s="69" t="s">
        <v>20</v>
      </c>
      <c r="U46" s="66" t="s">
        <v>289</v>
      </c>
      <c r="V46" s="69" t="s">
        <v>69</v>
      </c>
      <c r="W46" s="66" t="s">
        <v>131</v>
      </c>
      <c r="X46" s="66" t="s">
        <v>264</v>
      </c>
      <c r="Y46" s="69"/>
    </row>
    <row r="47" spans="1:25" ht="105" x14ac:dyDescent="0.2">
      <c r="A47" s="65">
        <v>1</v>
      </c>
      <c r="B47" s="69" t="s">
        <v>290</v>
      </c>
      <c r="C47" s="66" t="s">
        <v>50</v>
      </c>
      <c r="D47" s="66" t="s">
        <v>258</v>
      </c>
      <c r="E47" s="66" t="s">
        <v>291</v>
      </c>
      <c r="F47" s="66" t="s">
        <v>292</v>
      </c>
      <c r="G47" s="66" t="s">
        <v>286</v>
      </c>
      <c r="H47" s="66" t="s">
        <v>249</v>
      </c>
      <c r="I47" s="66" t="s">
        <v>287</v>
      </c>
      <c r="J47" s="65" t="s">
        <v>293</v>
      </c>
      <c r="K47" s="70" t="s">
        <v>58</v>
      </c>
      <c r="L47" s="67"/>
      <c r="M47" s="67"/>
      <c r="N47" s="67"/>
      <c r="O47" s="67"/>
      <c r="P47" s="67"/>
      <c r="Q47" s="67"/>
      <c r="R47" s="67"/>
      <c r="S47" s="68">
        <f t="shared" si="0"/>
        <v>0</v>
      </c>
      <c r="T47" s="65" t="s">
        <v>20</v>
      </c>
      <c r="U47" s="71"/>
      <c r="V47" s="69" t="s">
        <v>69</v>
      </c>
      <c r="W47" s="66" t="s">
        <v>131</v>
      </c>
      <c r="X47" s="66" t="s">
        <v>294</v>
      </c>
      <c r="Y47" s="69"/>
    </row>
    <row r="48" spans="1:25" ht="90" x14ac:dyDescent="0.2">
      <c r="A48" s="65">
        <v>1</v>
      </c>
      <c r="B48" s="228" t="s">
        <v>295</v>
      </c>
      <c r="C48" s="66" t="s">
        <v>50</v>
      </c>
      <c r="D48" s="66" t="s">
        <v>258</v>
      </c>
      <c r="E48" s="66" t="s">
        <v>296</v>
      </c>
      <c r="F48" s="66" t="s">
        <v>297</v>
      </c>
      <c r="G48" s="66" t="s">
        <v>297</v>
      </c>
      <c r="H48" s="66" t="s">
        <v>298</v>
      </c>
      <c r="I48" s="66" t="s">
        <v>299</v>
      </c>
      <c r="J48" s="65" t="s">
        <v>300</v>
      </c>
      <c r="K48" s="70" t="s">
        <v>58</v>
      </c>
      <c r="L48" s="67"/>
      <c r="M48" s="67"/>
      <c r="N48" s="67"/>
      <c r="O48" s="67"/>
      <c r="P48" s="67"/>
      <c r="Q48" s="67"/>
      <c r="R48" s="67"/>
      <c r="S48" s="68">
        <f t="shared" si="0"/>
        <v>0</v>
      </c>
      <c r="T48" s="65" t="s">
        <v>21</v>
      </c>
      <c r="U48" s="71"/>
      <c r="V48" s="69" t="s">
        <v>69</v>
      </c>
      <c r="W48" s="66" t="s">
        <v>131</v>
      </c>
      <c r="X48" s="66" t="s">
        <v>301</v>
      </c>
      <c r="Y48" s="228"/>
    </row>
    <row r="49" spans="1:25" ht="150" x14ac:dyDescent="0.2">
      <c r="A49" s="226">
        <v>1</v>
      </c>
      <c r="B49" s="227" t="s">
        <v>302</v>
      </c>
      <c r="C49" s="79" t="s">
        <v>50</v>
      </c>
      <c r="D49" s="66" t="s">
        <v>303</v>
      </c>
      <c r="E49" s="66" t="s">
        <v>2865</v>
      </c>
      <c r="F49" s="66" t="s">
        <v>304</v>
      </c>
      <c r="G49" s="66" t="s">
        <v>305</v>
      </c>
      <c r="H49" s="66" t="s">
        <v>306</v>
      </c>
      <c r="I49" s="66" t="s">
        <v>307</v>
      </c>
      <c r="J49" s="65" t="s">
        <v>88</v>
      </c>
      <c r="K49" s="65" t="s">
        <v>58</v>
      </c>
      <c r="L49" s="67"/>
      <c r="M49" s="67"/>
      <c r="N49" s="67"/>
      <c r="O49" s="67"/>
      <c r="P49" s="67"/>
      <c r="Q49" s="67"/>
      <c r="R49" s="67"/>
      <c r="S49" s="68">
        <f t="shared" si="0"/>
        <v>0</v>
      </c>
      <c r="T49" s="69" t="s">
        <v>20</v>
      </c>
      <c r="U49" s="66" t="s">
        <v>308</v>
      </c>
      <c r="V49" s="69" t="s">
        <v>79</v>
      </c>
      <c r="W49" s="66" t="s">
        <v>90</v>
      </c>
      <c r="X49" s="66" t="s">
        <v>309</v>
      </c>
      <c r="Y49" s="227"/>
    </row>
    <row r="50" spans="1:25" ht="210" x14ac:dyDescent="0.2">
      <c r="A50" s="65">
        <v>1</v>
      </c>
      <c r="B50" s="176" t="s">
        <v>310</v>
      </c>
      <c r="C50" s="66" t="s">
        <v>50</v>
      </c>
      <c r="D50" s="66" t="s">
        <v>311</v>
      </c>
      <c r="E50" s="66" t="s">
        <v>312</v>
      </c>
      <c r="F50" s="66" t="s">
        <v>313</v>
      </c>
      <c r="G50" s="66" t="s">
        <v>267</v>
      </c>
      <c r="H50" s="66" t="s">
        <v>257</v>
      </c>
      <c r="I50" s="66" t="s">
        <v>314</v>
      </c>
      <c r="J50" s="65" t="s">
        <v>315</v>
      </c>
      <c r="K50" s="65" t="s">
        <v>58</v>
      </c>
      <c r="L50" s="67"/>
      <c r="M50" s="67"/>
      <c r="N50" s="67"/>
      <c r="O50" s="67"/>
      <c r="P50" s="67"/>
      <c r="Q50" s="67"/>
      <c r="R50" s="67"/>
      <c r="S50" s="68">
        <f t="shared" si="0"/>
        <v>0</v>
      </c>
      <c r="T50" s="69" t="s">
        <v>20</v>
      </c>
      <c r="U50" s="66" t="s">
        <v>316</v>
      </c>
      <c r="V50" s="69" t="s">
        <v>60</v>
      </c>
      <c r="W50" s="66" t="s">
        <v>90</v>
      </c>
      <c r="X50" s="66" t="s">
        <v>81</v>
      </c>
      <c r="Y50" s="176"/>
    </row>
    <row r="51" spans="1:25" ht="120" x14ac:dyDescent="0.2">
      <c r="A51" s="65">
        <v>1</v>
      </c>
      <c r="B51" s="73" t="s">
        <v>317</v>
      </c>
      <c r="C51" s="66" t="s">
        <v>50</v>
      </c>
      <c r="D51" s="66" t="s">
        <v>311</v>
      </c>
      <c r="E51" s="66" t="s">
        <v>318</v>
      </c>
      <c r="F51" s="66" t="s">
        <v>2866</v>
      </c>
      <c r="G51" s="66" t="s">
        <v>319</v>
      </c>
      <c r="H51" s="66" t="s">
        <v>320</v>
      </c>
      <c r="I51" s="66" t="s">
        <v>314</v>
      </c>
      <c r="J51" s="65" t="s">
        <v>321</v>
      </c>
      <c r="K51" s="70" t="s">
        <v>58</v>
      </c>
      <c r="L51" s="67"/>
      <c r="M51" s="67"/>
      <c r="N51" s="67"/>
      <c r="O51" s="67"/>
      <c r="P51" s="67"/>
      <c r="Q51" s="67"/>
      <c r="R51" s="67"/>
      <c r="S51" s="68">
        <f t="shared" si="0"/>
        <v>0</v>
      </c>
      <c r="T51" s="69" t="s">
        <v>20</v>
      </c>
      <c r="U51" s="71"/>
      <c r="V51" s="69" t="s">
        <v>79</v>
      </c>
      <c r="W51" s="66" t="s">
        <v>322</v>
      </c>
      <c r="X51" s="66" t="s">
        <v>81</v>
      </c>
      <c r="Y51" s="73"/>
    </row>
    <row r="52" spans="1:25" ht="180" x14ac:dyDescent="0.2">
      <c r="A52" s="65">
        <v>1</v>
      </c>
      <c r="B52" s="69" t="s">
        <v>323</v>
      </c>
      <c r="C52" s="66" t="s">
        <v>50</v>
      </c>
      <c r="D52" s="66" t="s">
        <v>311</v>
      </c>
      <c r="E52" s="66" t="s">
        <v>324</v>
      </c>
      <c r="F52" s="66" t="s">
        <v>325</v>
      </c>
      <c r="G52" s="66" t="s">
        <v>326</v>
      </c>
      <c r="H52" s="66" t="s">
        <v>327</v>
      </c>
      <c r="I52" s="66" t="s">
        <v>2947</v>
      </c>
      <c r="J52" s="65" t="s">
        <v>328</v>
      </c>
      <c r="K52" s="70" t="s">
        <v>58</v>
      </c>
      <c r="L52" s="67"/>
      <c r="M52" s="67"/>
      <c r="N52" s="67"/>
      <c r="O52" s="67"/>
      <c r="P52" s="67"/>
      <c r="Q52" s="67"/>
      <c r="R52" s="67"/>
      <c r="S52" s="68">
        <f t="shared" si="0"/>
        <v>0</v>
      </c>
      <c r="T52" s="69" t="s">
        <v>20</v>
      </c>
      <c r="U52" s="71"/>
      <c r="V52" s="69" t="s">
        <v>69</v>
      </c>
      <c r="W52" s="66" t="s">
        <v>322</v>
      </c>
      <c r="X52" s="66" t="s">
        <v>329</v>
      </c>
      <c r="Y52" s="69"/>
    </row>
    <row r="53" spans="1:25" ht="245.25" customHeight="1" x14ac:dyDescent="0.2">
      <c r="A53" s="65">
        <v>1</v>
      </c>
      <c r="B53" s="65" t="s">
        <v>2630</v>
      </c>
      <c r="C53" s="66" t="s">
        <v>330</v>
      </c>
      <c r="D53" s="66" t="s">
        <v>51</v>
      </c>
      <c r="E53" s="66" t="s">
        <v>331</v>
      </c>
      <c r="F53" s="66" t="s">
        <v>332</v>
      </c>
      <c r="G53" s="66" t="s">
        <v>333</v>
      </c>
      <c r="H53" s="66" t="s">
        <v>334</v>
      </c>
      <c r="I53" s="66" t="s">
        <v>335</v>
      </c>
      <c r="J53" s="65" t="s">
        <v>88</v>
      </c>
      <c r="K53" s="65" t="s">
        <v>336</v>
      </c>
      <c r="L53" s="68"/>
      <c r="M53" s="68"/>
      <c r="N53" s="67">
        <v>70000</v>
      </c>
      <c r="O53" s="68"/>
      <c r="P53" s="68"/>
      <c r="Q53" s="67">
        <v>86100</v>
      </c>
      <c r="R53" s="68"/>
      <c r="S53" s="68">
        <f t="shared" si="0"/>
        <v>156100</v>
      </c>
      <c r="T53" s="69" t="s">
        <v>20</v>
      </c>
      <c r="U53" s="66"/>
      <c r="V53" s="69" t="s">
        <v>60</v>
      </c>
      <c r="W53" s="66" t="s">
        <v>337</v>
      </c>
      <c r="X53" s="66" t="s">
        <v>62</v>
      </c>
      <c r="Y53" s="65"/>
    </row>
    <row r="54" spans="1:25" ht="165" x14ac:dyDescent="0.2">
      <c r="A54" s="65">
        <v>0</v>
      </c>
      <c r="B54" s="65" t="s">
        <v>338</v>
      </c>
      <c r="C54" s="66" t="s">
        <v>330</v>
      </c>
      <c r="D54" s="66" t="s">
        <v>83</v>
      </c>
      <c r="E54" s="66" t="s">
        <v>339</v>
      </c>
      <c r="F54" s="66" t="s">
        <v>340</v>
      </c>
      <c r="G54" s="66" t="s">
        <v>341</v>
      </c>
      <c r="H54" s="66" t="s">
        <v>342</v>
      </c>
      <c r="I54" s="66" t="s">
        <v>343</v>
      </c>
      <c r="J54" s="65" t="s">
        <v>88</v>
      </c>
      <c r="K54" s="65" t="s">
        <v>344</v>
      </c>
      <c r="L54" s="67">
        <v>12000</v>
      </c>
      <c r="M54" s="68"/>
      <c r="N54" s="68"/>
      <c r="O54" s="68"/>
      <c r="P54" s="68"/>
      <c r="Q54" s="68"/>
      <c r="R54" s="68"/>
      <c r="S54" s="68">
        <f t="shared" si="0"/>
        <v>12000</v>
      </c>
      <c r="T54" s="69"/>
      <c r="U54" s="66" t="s">
        <v>345</v>
      </c>
      <c r="V54" s="69"/>
      <c r="W54" s="66" t="s">
        <v>80</v>
      </c>
      <c r="X54" s="66"/>
      <c r="Y54" s="65"/>
    </row>
    <row r="55" spans="1:25" ht="60" x14ac:dyDescent="0.2">
      <c r="A55" s="65">
        <v>0</v>
      </c>
      <c r="B55" s="65" t="s">
        <v>346</v>
      </c>
      <c r="C55" s="66" t="s">
        <v>330</v>
      </c>
      <c r="D55" s="66" t="s">
        <v>83</v>
      </c>
      <c r="E55" s="66" t="s">
        <v>347</v>
      </c>
      <c r="F55" s="66"/>
      <c r="G55" s="71"/>
      <c r="H55" s="71"/>
      <c r="I55" s="66"/>
      <c r="J55" s="65"/>
      <c r="K55" s="65"/>
      <c r="L55" s="68"/>
      <c r="M55" s="68"/>
      <c r="N55" s="68"/>
      <c r="O55" s="67">
        <v>15000</v>
      </c>
      <c r="P55" s="68"/>
      <c r="Q55" s="68"/>
      <c r="R55" s="68"/>
      <c r="S55" s="68">
        <f t="shared" si="0"/>
        <v>15000</v>
      </c>
      <c r="T55" s="69"/>
      <c r="U55" s="66"/>
      <c r="V55" s="69"/>
      <c r="W55" s="66" t="s">
        <v>80</v>
      </c>
      <c r="X55" s="66"/>
      <c r="Y55" s="65"/>
    </row>
    <row r="56" spans="1:25" ht="60" x14ac:dyDescent="0.2">
      <c r="A56" s="65">
        <v>0</v>
      </c>
      <c r="B56" s="65" t="s">
        <v>348</v>
      </c>
      <c r="C56" s="66" t="s">
        <v>330</v>
      </c>
      <c r="D56" s="66" t="s">
        <v>83</v>
      </c>
      <c r="E56" s="66" t="s">
        <v>349</v>
      </c>
      <c r="F56" s="66"/>
      <c r="G56" s="71"/>
      <c r="H56" s="71"/>
      <c r="I56" s="66"/>
      <c r="J56" s="65"/>
      <c r="K56" s="65"/>
      <c r="L56" s="68"/>
      <c r="M56" s="68"/>
      <c r="N56" s="68"/>
      <c r="O56" s="68"/>
      <c r="P56" s="68"/>
      <c r="Q56" s="68"/>
      <c r="R56" s="67">
        <v>16000</v>
      </c>
      <c r="S56" s="68">
        <f t="shared" si="0"/>
        <v>16000</v>
      </c>
      <c r="T56" s="69"/>
      <c r="U56" s="66"/>
      <c r="V56" s="69"/>
      <c r="W56" s="66" t="s">
        <v>80</v>
      </c>
      <c r="X56" s="66"/>
      <c r="Y56" s="65"/>
    </row>
    <row r="57" spans="1:25" ht="120" x14ac:dyDescent="0.2">
      <c r="A57" s="65">
        <v>1</v>
      </c>
      <c r="B57" s="65" t="s">
        <v>350</v>
      </c>
      <c r="C57" s="66" t="s">
        <v>330</v>
      </c>
      <c r="D57" s="66" t="s">
        <v>51</v>
      </c>
      <c r="E57" s="74" t="s">
        <v>469</v>
      </c>
      <c r="F57" s="66" t="s">
        <v>470</v>
      </c>
      <c r="G57" s="66" t="s">
        <v>471</v>
      </c>
      <c r="H57" s="75" t="s">
        <v>2948</v>
      </c>
      <c r="I57" s="75" t="s">
        <v>472</v>
      </c>
      <c r="J57" s="76" t="s">
        <v>88</v>
      </c>
      <c r="K57" s="65" t="s">
        <v>58</v>
      </c>
      <c r="L57" s="67">
        <v>675</v>
      </c>
      <c r="M57" s="77"/>
      <c r="N57" s="67"/>
      <c r="O57" s="67"/>
      <c r="P57" s="67"/>
      <c r="Q57" s="67"/>
      <c r="R57" s="67"/>
      <c r="S57" s="68">
        <f t="shared" si="0"/>
        <v>675</v>
      </c>
      <c r="T57" s="69" t="s">
        <v>20</v>
      </c>
      <c r="U57" s="66"/>
      <c r="V57" s="69" t="s">
        <v>69</v>
      </c>
      <c r="W57" s="66" t="s">
        <v>70</v>
      </c>
      <c r="X57" s="71"/>
      <c r="Y57" s="65"/>
    </row>
    <row r="58" spans="1:25" ht="105" x14ac:dyDescent="0.2">
      <c r="A58" s="65">
        <v>0</v>
      </c>
      <c r="B58" s="65" t="s">
        <v>2880</v>
      </c>
      <c r="C58" s="66" t="s">
        <v>330</v>
      </c>
      <c r="D58" s="66" t="s">
        <v>51</v>
      </c>
      <c r="E58" s="72" t="s">
        <v>351</v>
      </c>
      <c r="F58" s="66" t="s">
        <v>352</v>
      </c>
      <c r="G58" s="71"/>
      <c r="H58" s="71"/>
      <c r="I58" s="66" t="s">
        <v>353</v>
      </c>
      <c r="J58" s="65" t="s">
        <v>88</v>
      </c>
      <c r="K58" s="65"/>
      <c r="L58" s="68"/>
      <c r="M58" s="68"/>
      <c r="N58" s="67"/>
      <c r="O58" s="68"/>
      <c r="P58" s="68"/>
      <c r="Q58" s="67"/>
      <c r="R58" s="68"/>
      <c r="S58" s="68">
        <f t="shared" si="0"/>
        <v>0</v>
      </c>
      <c r="T58" s="69" t="s">
        <v>20</v>
      </c>
      <c r="U58" s="66"/>
      <c r="V58" s="69"/>
      <c r="W58" s="66" t="s">
        <v>70</v>
      </c>
      <c r="X58" s="66" t="s">
        <v>62</v>
      </c>
      <c r="Y58" s="65" t="s">
        <v>3057</v>
      </c>
    </row>
    <row r="59" spans="1:25" ht="105" x14ac:dyDescent="0.2">
      <c r="A59" s="65">
        <v>1</v>
      </c>
      <c r="B59" s="65" t="s">
        <v>354</v>
      </c>
      <c r="C59" s="66" t="s">
        <v>330</v>
      </c>
      <c r="D59" s="66" t="s">
        <v>51</v>
      </c>
      <c r="E59" s="66" t="s">
        <v>355</v>
      </c>
      <c r="F59" s="66" t="s">
        <v>356</v>
      </c>
      <c r="G59" s="66" t="s">
        <v>357</v>
      </c>
      <c r="H59" s="66" t="s">
        <v>358</v>
      </c>
      <c r="I59" s="66" t="s">
        <v>359</v>
      </c>
      <c r="J59" s="65" t="s">
        <v>88</v>
      </c>
      <c r="K59" s="65">
        <v>2026</v>
      </c>
      <c r="L59" s="68"/>
      <c r="M59" s="68"/>
      <c r="N59" s="68"/>
      <c r="O59" s="67">
        <v>41000</v>
      </c>
      <c r="P59" s="68"/>
      <c r="Q59" s="68"/>
      <c r="R59" s="68"/>
      <c r="S59" s="68">
        <f t="shared" si="0"/>
        <v>41000</v>
      </c>
      <c r="T59" s="69" t="s">
        <v>20</v>
      </c>
      <c r="U59" s="66"/>
      <c r="V59" s="69" t="s">
        <v>79</v>
      </c>
      <c r="W59" s="66" t="s">
        <v>337</v>
      </c>
      <c r="X59" s="66" t="s">
        <v>62</v>
      </c>
      <c r="Y59" s="65"/>
    </row>
    <row r="60" spans="1:25" ht="60" x14ac:dyDescent="0.2">
      <c r="A60" s="65">
        <v>0</v>
      </c>
      <c r="B60" s="65" t="s">
        <v>360</v>
      </c>
      <c r="C60" s="66" t="s">
        <v>330</v>
      </c>
      <c r="D60" s="66" t="s">
        <v>83</v>
      </c>
      <c r="E60" s="66" t="s">
        <v>361</v>
      </c>
      <c r="F60" s="66" t="s">
        <v>362</v>
      </c>
      <c r="G60" s="66" t="s">
        <v>363</v>
      </c>
      <c r="H60" s="66" t="s">
        <v>364</v>
      </c>
      <c r="I60" s="66" t="s">
        <v>365</v>
      </c>
      <c r="J60" s="65" t="s">
        <v>88</v>
      </c>
      <c r="K60" s="65"/>
      <c r="L60" s="68"/>
      <c r="M60" s="68"/>
      <c r="N60" s="68"/>
      <c r="O60" s="68"/>
      <c r="P60" s="67">
        <v>5000</v>
      </c>
      <c r="Q60" s="68"/>
      <c r="R60" s="68"/>
      <c r="S60" s="68">
        <f t="shared" si="0"/>
        <v>5000</v>
      </c>
      <c r="T60" s="69"/>
      <c r="U60" s="66"/>
      <c r="V60" s="69"/>
      <c r="W60" s="66" t="s">
        <v>80</v>
      </c>
      <c r="X60" s="66"/>
      <c r="Y60" s="65"/>
    </row>
    <row r="61" spans="1:25" ht="105" x14ac:dyDescent="0.2">
      <c r="A61" s="65">
        <v>1</v>
      </c>
      <c r="B61" s="65" t="s">
        <v>366</v>
      </c>
      <c r="C61" s="66" t="s">
        <v>330</v>
      </c>
      <c r="D61" s="66" t="s">
        <v>51</v>
      </c>
      <c r="E61" s="66" t="s">
        <v>367</v>
      </c>
      <c r="F61" s="66" t="s">
        <v>368</v>
      </c>
      <c r="G61" s="66" t="s">
        <v>357</v>
      </c>
      <c r="H61" s="66" t="s">
        <v>369</v>
      </c>
      <c r="I61" s="66"/>
      <c r="J61" s="65" t="s">
        <v>370</v>
      </c>
      <c r="K61" s="65" t="s">
        <v>371</v>
      </c>
      <c r="L61" s="67">
        <v>12000</v>
      </c>
      <c r="M61" s="68"/>
      <c r="N61" s="68"/>
      <c r="O61" s="68"/>
      <c r="P61" s="67">
        <v>12600</v>
      </c>
      <c r="Q61" s="68"/>
      <c r="R61" s="68"/>
      <c r="S61" s="68">
        <f t="shared" si="0"/>
        <v>24600</v>
      </c>
      <c r="T61" s="69" t="s">
        <v>21</v>
      </c>
      <c r="U61" s="66"/>
      <c r="V61" s="69" t="s">
        <v>69</v>
      </c>
      <c r="W61" s="66" t="s">
        <v>337</v>
      </c>
      <c r="X61" s="66" t="s">
        <v>62</v>
      </c>
      <c r="Y61" s="65"/>
    </row>
    <row r="62" spans="1:25" ht="255" x14ac:dyDescent="0.2">
      <c r="A62" s="65">
        <v>1</v>
      </c>
      <c r="B62" s="65" t="s">
        <v>2881</v>
      </c>
      <c r="C62" s="66" t="s">
        <v>330</v>
      </c>
      <c r="D62" s="66" t="s">
        <v>51</v>
      </c>
      <c r="E62" s="66" t="s">
        <v>372</v>
      </c>
      <c r="F62" s="66" t="s">
        <v>373</v>
      </c>
      <c r="G62" s="66" t="s">
        <v>374</v>
      </c>
      <c r="H62" s="66" t="s">
        <v>375</v>
      </c>
      <c r="I62" s="66" t="s">
        <v>376</v>
      </c>
      <c r="J62" s="65" t="s">
        <v>88</v>
      </c>
      <c r="K62" s="65" t="s">
        <v>377</v>
      </c>
      <c r="L62" s="68"/>
      <c r="M62" s="67">
        <v>74000</v>
      </c>
      <c r="N62" s="68"/>
      <c r="O62" s="78">
        <v>77000</v>
      </c>
      <c r="P62" s="68"/>
      <c r="Q62" s="67">
        <v>81500</v>
      </c>
      <c r="R62" s="68"/>
      <c r="S62" s="68">
        <f t="shared" si="0"/>
        <v>232500</v>
      </c>
      <c r="T62" s="69" t="s">
        <v>20</v>
      </c>
      <c r="U62" s="66"/>
      <c r="V62" s="69" t="s">
        <v>69</v>
      </c>
      <c r="W62" s="66" t="s">
        <v>337</v>
      </c>
      <c r="X62" s="66" t="s">
        <v>62</v>
      </c>
      <c r="Y62" s="65" t="s">
        <v>3058</v>
      </c>
    </row>
    <row r="63" spans="1:25" ht="195" x14ac:dyDescent="0.2">
      <c r="A63" s="65">
        <v>1</v>
      </c>
      <c r="B63" s="65" t="s">
        <v>378</v>
      </c>
      <c r="C63" s="66" t="s">
        <v>330</v>
      </c>
      <c r="D63" s="66" t="s">
        <v>51</v>
      </c>
      <c r="E63" s="66" t="s">
        <v>379</v>
      </c>
      <c r="F63" s="66" t="s">
        <v>380</v>
      </c>
      <c r="G63" s="66" t="s">
        <v>381</v>
      </c>
      <c r="H63" s="66" t="s">
        <v>2949</v>
      </c>
      <c r="I63" s="66" t="s">
        <v>382</v>
      </c>
      <c r="J63" s="65" t="s">
        <v>383</v>
      </c>
      <c r="K63" s="65" t="s">
        <v>384</v>
      </c>
      <c r="L63" s="67">
        <v>346134</v>
      </c>
      <c r="M63" s="67">
        <v>350364</v>
      </c>
      <c r="N63" s="68"/>
      <c r="O63" s="68"/>
      <c r="P63" s="68"/>
      <c r="Q63" s="68"/>
      <c r="R63" s="68"/>
      <c r="S63" s="68">
        <f t="shared" si="0"/>
        <v>696498</v>
      </c>
      <c r="T63" s="69" t="s">
        <v>20</v>
      </c>
      <c r="U63" s="66"/>
      <c r="V63" s="69" t="s">
        <v>69</v>
      </c>
      <c r="W63" s="66" t="s">
        <v>337</v>
      </c>
      <c r="X63" s="66" t="s">
        <v>62</v>
      </c>
      <c r="Y63" s="65"/>
    </row>
    <row r="64" spans="1:25" ht="75" x14ac:dyDescent="0.2">
      <c r="A64" s="65">
        <v>0</v>
      </c>
      <c r="B64" s="65" t="s">
        <v>385</v>
      </c>
      <c r="C64" s="66" t="s">
        <v>330</v>
      </c>
      <c r="D64" s="66" t="s">
        <v>83</v>
      </c>
      <c r="E64" s="66" t="s">
        <v>386</v>
      </c>
      <c r="F64" s="66" t="s">
        <v>387</v>
      </c>
      <c r="G64" s="66" t="s">
        <v>388</v>
      </c>
      <c r="H64" s="66" t="s">
        <v>389</v>
      </c>
      <c r="I64" s="66" t="s">
        <v>390</v>
      </c>
      <c r="J64" s="65" t="s">
        <v>391</v>
      </c>
      <c r="K64" s="65">
        <v>2024</v>
      </c>
      <c r="L64" s="68"/>
      <c r="M64" s="67">
        <v>2000</v>
      </c>
      <c r="N64" s="68"/>
      <c r="O64" s="68"/>
      <c r="P64" s="68"/>
      <c r="Q64" s="68"/>
      <c r="R64" s="68"/>
      <c r="S64" s="68">
        <f t="shared" si="0"/>
        <v>2000</v>
      </c>
      <c r="T64" s="69"/>
      <c r="U64" s="66"/>
      <c r="V64" s="69"/>
      <c r="W64" s="66" t="s">
        <v>80</v>
      </c>
      <c r="X64" s="66"/>
      <c r="Y64" s="65"/>
    </row>
    <row r="65" spans="1:25" ht="195" x14ac:dyDescent="0.2">
      <c r="A65" s="65">
        <v>1</v>
      </c>
      <c r="B65" s="65" t="s">
        <v>392</v>
      </c>
      <c r="C65" s="66" t="s">
        <v>330</v>
      </c>
      <c r="D65" s="66" t="s">
        <v>51</v>
      </c>
      <c r="E65" s="66" t="s">
        <v>393</v>
      </c>
      <c r="F65" s="66" t="s">
        <v>394</v>
      </c>
      <c r="G65" s="66" t="s">
        <v>395</v>
      </c>
      <c r="H65" s="66" t="s">
        <v>2949</v>
      </c>
      <c r="I65" s="66" t="s">
        <v>382</v>
      </c>
      <c r="J65" s="65" t="s">
        <v>396</v>
      </c>
      <c r="K65" s="65" t="s">
        <v>397</v>
      </c>
      <c r="L65" s="68"/>
      <c r="M65" s="68"/>
      <c r="N65" s="67">
        <v>357688</v>
      </c>
      <c r="O65" s="67">
        <v>364127</v>
      </c>
      <c r="P65" s="68"/>
      <c r="Q65" s="68"/>
      <c r="R65" s="68"/>
      <c r="S65" s="68">
        <f t="shared" si="0"/>
        <v>721815</v>
      </c>
      <c r="T65" s="69" t="s">
        <v>20</v>
      </c>
      <c r="U65" s="66"/>
      <c r="V65" s="69" t="s">
        <v>69</v>
      </c>
      <c r="W65" s="66" t="s">
        <v>337</v>
      </c>
      <c r="X65" s="66" t="s">
        <v>62</v>
      </c>
      <c r="Y65" s="65"/>
    </row>
    <row r="66" spans="1:25" ht="75" x14ac:dyDescent="0.2">
      <c r="A66" s="65">
        <v>1</v>
      </c>
      <c r="B66" s="65" t="s">
        <v>398</v>
      </c>
      <c r="C66" s="66" t="s">
        <v>330</v>
      </c>
      <c r="D66" s="66" t="s">
        <v>51</v>
      </c>
      <c r="E66" s="66" t="s">
        <v>399</v>
      </c>
      <c r="F66" s="66" t="s">
        <v>400</v>
      </c>
      <c r="G66" s="66" t="s">
        <v>401</v>
      </c>
      <c r="H66" s="66" t="s">
        <v>402</v>
      </c>
      <c r="I66" s="66" t="s">
        <v>403</v>
      </c>
      <c r="J66" s="65" t="s">
        <v>404</v>
      </c>
      <c r="K66" s="65" t="s">
        <v>104</v>
      </c>
      <c r="L66" s="67">
        <v>52000</v>
      </c>
      <c r="M66" s="68"/>
      <c r="N66" s="68"/>
      <c r="O66" s="68"/>
      <c r="P66" s="68"/>
      <c r="Q66" s="68"/>
      <c r="R66" s="68"/>
      <c r="S66" s="68">
        <f t="shared" si="0"/>
        <v>52000</v>
      </c>
      <c r="T66" s="69" t="s">
        <v>20</v>
      </c>
      <c r="U66" s="66"/>
      <c r="V66" s="69" t="s">
        <v>69</v>
      </c>
      <c r="W66" s="66" t="s">
        <v>337</v>
      </c>
      <c r="X66" s="66" t="s">
        <v>62</v>
      </c>
      <c r="Y66" s="65"/>
    </row>
    <row r="67" spans="1:25" ht="105" x14ac:dyDescent="0.2">
      <c r="A67" s="65">
        <v>1</v>
      </c>
      <c r="B67" s="65" t="s">
        <v>405</v>
      </c>
      <c r="C67" s="66" t="s">
        <v>330</v>
      </c>
      <c r="D67" s="66" t="s">
        <v>51</v>
      </c>
      <c r="E67" s="66" t="s">
        <v>406</v>
      </c>
      <c r="F67" s="66" t="s">
        <v>407</v>
      </c>
      <c r="G67" s="66" t="s">
        <v>408</v>
      </c>
      <c r="H67" s="66" t="s">
        <v>402</v>
      </c>
      <c r="I67" s="66" t="s">
        <v>409</v>
      </c>
      <c r="J67" s="65" t="s">
        <v>370</v>
      </c>
      <c r="K67" s="65">
        <v>2023</v>
      </c>
      <c r="L67" s="67">
        <v>25000</v>
      </c>
      <c r="M67" s="68"/>
      <c r="N67" s="68"/>
      <c r="O67" s="68"/>
      <c r="P67" s="68"/>
      <c r="Q67" s="68"/>
      <c r="R67" s="68"/>
      <c r="S67" s="68">
        <f t="shared" si="0"/>
        <v>25000</v>
      </c>
      <c r="T67" s="69" t="s">
        <v>21</v>
      </c>
      <c r="U67" s="66"/>
      <c r="V67" s="69" t="s">
        <v>69</v>
      </c>
      <c r="W67" s="66" t="s">
        <v>131</v>
      </c>
      <c r="X67" s="66" t="s">
        <v>62</v>
      </c>
      <c r="Y67" s="65"/>
    </row>
    <row r="68" spans="1:25" ht="75" x14ac:dyDescent="0.2">
      <c r="A68" s="65">
        <v>1</v>
      </c>
      <c r="B68" s="65" t="s">
        <v>410</v>
      </c>
      <c r="C68" s="66" t="s">
        <v>330</v>
      </c>
      <c r="D68" s="66" t="s">
        <v>51</v>
      </c>
      <c r="E68" s="66" t="s">
        <v>411</v>
      </c>
      <c r="F68" s="66" t="s">
        <v>412</v>
      </c>
      <c r="G68" s="66" t="s">
        <v>413</v>
      </c>
      <c r="H68" s="66" t="s">
        <v>402</v>
      </c>
      <c r="I68" s="66" t="s">
        <v>414</v>
      </c>
      <c r="J68" s="65" t="s">
        <v>370</v>
      </c>
      <c r="K68" s="65" t="s">
        <v>415</v>
      </c>
      <c r="L68" s="68"/>
      <c r="M68" s="67">
        <v>6000</v>
      </c>
      <c r="N68" s="67"/>
      <c r="O68" s="67"/>
      <c r="P68" s="67"/>
      <c r="Q68" s="68"/>
      <c r="R68" s="68"/>
      <c r="S68" s="68">
        <f t="shared" si="0"/>
        <v>6000</v>
      </c>
      <c r="T68" s="69" t="s">
        <v>21</v>
      </c>
      <c r="U68" s="66"/>
      <c r="V68" s="69" t="s">
        <v>69</v>
      </c>
      <c r="W68" s="66" t="s">
        <v>337</v>
      </c>
      <c r="X68" s="66" t="s">
        <v>62</v>
      </c>
      <c r="Y68" s="65"/>
    </row>
    <row r="69" spans="1:25" ht="75" x14ac:dyDescent="0.2">
      <c r="A69" s="65">
        <v>1</v>
      </c>
      <c r="B69" s="65" t="s">
        <v>416</v>
      </c>
      <c r="C69" s="66" t="s">
        <v>330</v>
      </c>
      <c r="D69" s="66" t="s">
        <v>51</v>
      </c>
      <c r="E69" s="66" t="s">
        <v>417</v>
      </c>
      <c r="F69" s="66" t="s">
        <v>2950</v>
      </c>
      <c r="G69" s="66" t="s">
        <v>418</v>
      </c>
      <c r="H69" s="66" t="s">
        <v>402</v>
      </c>
      <c r="I69" s="66" t="s">
        <v>419</v>
      </c>
      <c r="J69" s="65" t="s">
        <v>370</v>
      </c>
      <c r="K69" s="65">
        <v>2026</v>
      </c>
      <c r="L69" s="68"/>
      <c r="M69" s="68"/>
      <c r="N69" s="68"/>
      <c r="O69" s="67">
        <v>115000</v>
      </c>
      <c r="P69" s="68"/>
      <c r="Q69" s="68"/>
      <c r="R69" s="68"/>
      <c r="S69" s="68">
        <f t="shared" si="0"/>
        <v>115000</v>
      </c>
      <c r="T69" s="69" t="s">
        <v>21</v>
      </c>
      <c r="U69" s="66"/>
      <c r="V69" s="69" t="s">
        <v>69</v>
      </c>
      <c r="W69" s="66" t="s">
        <v>337</v>
      </c>
      <c r="X69" s="66" t="s">
        <v>62</v>
      </c>
      <c r="Y69" s="65"/>
    </row>
    <row r="70" spans="1:25" ht="405" x14ac:dyDescent="0.2">
      <c r="A70" s="65">
        <v>1</v>
      </c>
      <c r="B70" s="65" t="s">
        <v>420</v>
      </c>
      <c r="C70" s="66" t="s">
        <v>330</v>
      </c>
      <c r="D70" s="66" t="s">
        <v>51</v>
      </c>
      <c r="E70" s="72" t="s">
        <v>2951</v>
      </c>
      <c r="F70" s="66" t="s">
        <v>2952</v>
      </c>
      <c r="G70" s="66" t="s">
        <v>421</v>
      </c>
      <c r="H70" s="66" t="s">
        <v>422</v>
      </c>
      <c r="I70" s="66" t="s">
        <v>423</v>
      </c>
      <c r="J70" s="65" t="s">
        <v>88</v>
      </c>
      <c r="K70" s="65" t="s">
        <v>424</v>
      </c>
      <c r="L70" s="67">
        <v>195</v>
      </c>
      <c r="M70" s="67"/>
      <c r="N70" s="67"/>
      <c r="O70" s="67"/>
      <c r="P70" s="67"/>
      <c r="Q70" s="67"/>
      <c r="R70" s="68"/>
      <c r="S70" s="68">
        <f t="shared" si="0"/>
        <v>195</v>
      </c>
      <c r="T70" s="69" t="s">
        <v>21</v>
      </c>
      <c r="U70" s="66"/>
      <c r="V70" s="69" t="s">
        <v>69</v>
      </c>
      <c r="W70" s="66" t="s">
        <v>70</v>
      </c>
      <c r="X70" s="66" t="s">
        <v>62</v>
      </c>
      <c r="Y70" s="65"/>
    </row>
    <row r="71" spans="1:25" ht="409.5" x14ac:dyDescent="0.2">
      <c r="A71" s="65">
        <v>1</v>
      </c>
      <c r="B71" s="65" t="s">
        <v>425</v>
      </c>
      <c r="C71" s="66" t="s">
        <v>330</v>
      </c>
      <c r="D71" s="66" t="s">
        <v>51</v>
      </c>
      <c r="E71" s="66" t="s">
        <v>426</v>
      </c>
      <c r="F71" s="66" t="s">
        <v>427</v>
      </c>
      <c r="G71" s="66" t="s">
        <v>428</v>
      </c>
      <c r="H71" s="66" t="s">
        <v>429</v>
      </c>
      <c r="I71" s="66" t="s">
        <v>430</v>
      </c>
      <c r="J71" s="65" t="s">
        <v>88</v>
      </c>
      <c r="K71" s="65" t="s">
        <v>104</v>
      </c>
      <c r="L71" s="67">
        <v>78</v>
      </c>
      <c r="M71" s="67"/>
      <c r="N71" s="68"/>
      <c r="O71" s="68"/>
      <c r="P71" s="68"/>
      <c r="Q71" s="68"/>
      <c r="R71" s="68"/>
      <c r="S71" s="68">
        <f t="shared" si="0"/>
        <v>78</v>
      </c>
      <c r="T71" s="69" t="s">
        <v>20</v>
      </c>
      <c r="U71" s="66" t="s">
        <v>431</v>
      </c>
      <c r="V71" s="69" t="s">
        <v>60</v>
      </c>
      <c r="W71" s="66" t="s">
        <v>70</v>
      </c>
      <c r="X71" s="66" t="s">
        <v>71</v>
      </c>
      <c r="Y71" s="65"/>
    </row>
    <row r="72" spans="1:25" ht="75" x14ac:dyDescent="0.2">
      <c r="A72" s="65">
        <v>0</v>
      </c>
      <c r="B72" s="65" t="s">
        <v>2882</v>
      </c>
      <c r="C72" s="66" t="s">
        <v>330</v>
      </c>
      <c r="D72" s="66" t="s">
        <v>51</v>
      </c>
      <c r="E72" s="66" t="s">
        <v>432</v>
      </c>
      <c r="F72" s="66" t="s">
        <v>433</v>
      </c>
      <c r="G72" s="66" t="s">
        <v>434</v>
      </c>
      <c r="H72" s="66" t="s">
        <v>435</v>
      </c>
      <c r="I72" s="66" t="s">
        <v>436</v>
      </c>
      <c r="J72" s="65" t="s">
        <v>88</v>
      </c>
      <c r="K72" s="65" t="s">
        <v>437</v>
      </c>
      <c r="L72" s="68"/>
      <c r="M72" s="67"/>
      <c r="N72" s="67"/>
      <c r="O72" s="68"/>
      <c r="P72" s="68"/>
      <c r="Q72" s="68"/>
      <c r="R72" s="68"/>
      <c r="S72" s="68">
        <f t="shared" si="0"/>
        <v>0</v>
      </c>
      <c r="T72" s="69" t="s">
        <v>20</v>
      </c>
      <c r="U72" s="66" t="s">
        <v>438</v>
      </c>
      <c r="V72" s="69" t="s">
        <v>69</v>
      </c>
      <c r="W72" s="66" t="s">
        <v>70</v>
      </c>
      <c r="X72" s="66" t="s">
        <v>62</v>
      </c>
      <c r="Y72" s="65" t="s">
        <v>3059</v>
      </c>
    </row>
    <row r="73" spans="1:25" ht="135" x14ac:dyDescent="0.2">
      <c r="A73" s="65">
        <v>1</v>
      </c>
      <c r="B73" s="65" t="s">
        <v>439</v>
      </c>
      <c r="C73" s="66" t="s">
        <v>330</v>
      </c>
      <c r="D73" s="66" t="s">
        <v>93</v>
      </c>
      <c r="E73" s="66" t="s">
        <v>440</v>
      </c>
      <c r="F73" s="66" t="s">
        <v>441</v>
      </c>
      <c r="G73" s="66" t="s">
        <v>442</v>
      </c>
      <c r="H73" s="66" t="s">
        <v>443</v>
      </c>
      <c r="I73" s="66" t="s">
        <v>2953</v>
      </c>
      <c r="J73" s="65" t="s">
        <v>370</v>
      </c>
      <c r="K73" s="65" t="s">
        <v>104</v>
      </c>
      <c r="L73" s="67">
        <v>59</v>
      </c>
      <c r="M73" s="67"/>
      <c r="N73" s="68"/>
      <c r="O73" s="68"/>
      <c r="P73" s="68"/>
      <c r="Q73" s="68"/>
      <c r="R73" s="68"/>
      <c r="S73" s="68">
        <f t="shared" si="0"/>
        <v>59</v>
      </c>
      <c r="T73" s="69" t="s">
        <v>20</v>
      </c>
      <c r="U73" s="66"/>
      <c r="V73" s="69" t="s">
        <v>60</v>
      </c>
      <c r="W73" s="66" t="s">
        <v>90</v>
      </c>
      <c r="X73" s="66" t="s">
        <v>309</v>
      </c>
      <c r="Y73" s="65"/>
    </row>
    <row r="74" spans="1:25" ht="90" x14ac:dyDescent="0.2">
      <c r="A74" s="65">
        <v>1</v>
      </c>
      <c r="B74" s="65" t="s">
        <v>444</v>
      </c>
      <c r="C74" s="66" t="s">
        <v>330</v>
      </c>
      <c r="D74" s="66" t="s">
        <v>93</v>
      </c>
      <c r="E74" s="66" t="s">
        <v>445</v>
      </c>
      <c r="F74" s="66" t="s">
        <v>446</v>
      </c>
      <c r="G74" s="66" t="s">
        <v>447</v>
      </c>
      <c r="H74" s="66" t="s">
        <v>448</v>
      </c>
      <c r="I74" s="66" t="s">
        <v>449</v>
      </c>
      <c r="J74" s="65" t="s">
        <v>2954</v>
      </c>
      <c r="K74" s="65" t="s">
        <v>140</v>
      </c>
      <c r="L74" s="67">
        <v>117</v>
      </c>
      <c r="M74" s="67"/>
      <c r="N74" s="67"/>
      <c r="O74" s="68"/>
      <c r="P74" s="68"/>
      <c r="Q74" s="68"/>
      <c r="R74" s="68"/>
      <c r="S74" s="68">
        <f t="shared" si="0"/>
        <v>117</v>
      </c>
      <c r="T74" s="69" t="s">
        <v>20</v>
      </c>
      <c r="U74" s="66"/>
      <c r="V74" s="69" t="s">
        <v>69</v>
      </c>
      <c r="W74" s="66" t="s">
        <v>90</v>
      </c>
      <c r="X74" s="66" t="s">
        <v>309</v>
      </c>
      <c r="Y74" s="65"/>
    </row>
    <row r="75" spans="1:25" ht="195" x14ac:dyDescent="0.2">
      <c r="A75" s="65">
        <v>1</v>
      </c>
      <c r="B75" s="65" t="s">
        <v>450</v>
      </c>
      <c r="C75" s="66" t="s">
        <v>330</v>
      </c>
      <c r="D75" s="66" t="s">
        <v>303</v>
      </c>
      <c r="E75" s="66" t="s">
        <v>451</v>
      </c>
      <c r="F75" s="66" t="s">
        <v>452</v>
      </c>
      <c r="G75" s="66" t="s">
        <v>453</v>
      </c>
      <c r="H75" s="66" t="s">
        <v>454</v>
      </c>
      <c r="I75" s="66" t="s">
        <v>455</v>
      </c>
      <c r="J75" s="65" t="s">
        <v>456</v>
      </c>
      <c r="K75" s="65" t="s">
        <v>384</v>
      </c>
      <c r="L75" s="67">
        <v>53915</v>
      </c>
      <c r="M75" s="67">
        <v>105136</v>
      </c>
      <c r="N75" s="68"/>
      <c r="O75" s="68"/>
      <c r="P75" s="68"/>
      <c r="Q75" s="68"/>
      <c r="R75" s="68"/>
      <c r="S75" s="68">
        <f t="shared" si="0"/>
        <v>159051</v>
      </c>
      <c r="T75" s="69" t="s">
        <v>20</v>
      </c>
      <c r="U75" s="66" t="s">
        <v>457</v>
      </c>
      <c r="V75" s="69" t="s">
        <v>69</v>
      </c>
      <c r="W75" s="66" t="s">
        <v>458</v>
      </c>
      <c r="X75" s="66" t="s">
        <v>62</v>
      </c>
      <c r="Y75" s="65"/>
    </row>
    <row r="76" spans="1:25" ht="225" x14ac:dyDescent="0.2">
      <c r="A76" s="65">
        <v>1</v>
      </c>
      <c r="B76" s="65" t="s">
        <v>459</v>
      </c>
      <c r="C76" s="66" t="s">
        <v>330</v>
      </c>
      <c r="D76" s="66" t="s">
        <v>311</v>
      </c>
      <c r="E76" s="66" t="s">
        <v>460</v>
      </c>
      <c r="F76" s="66" t="s">
        <v>461</v>
      </c>
      <c r="G76" s="66" t="s">
        <v>462</v>
      </c>
      <c r="H76" s="66" t="s">
        <v>463</v>
      </c>
      <c r="I76" s="66" t="s">
        <v>464</v>
      </c>
      <c r="J76" s="65" t="s">
        <v>465</v>
      </c>
      <c r="K76" s="65" t="s">
        <v>466</v>
      </c>
      <c r="L76" s="67">
        <v>1600</v>
      </c>
      <c r="M76" s="67"/>
      <c r="N76" s="67"/>
      <c r="O76" s="67"/>
      <c r="P76" s="67"/>
      <c r="Q76" s="67"/>
      <c r="R76" s="68"/>
      <c r="S76" s="68">
        <f t="shared" si="0"/>
        <v>1600</v>
      </c>
      <c r="T76" s="69" t="s">
        <v>21</v>
      </c>
      <c r="U76" s="66" t="s">
        <v>467</v>
      </c>
      <c r="V76" s="69" t="s">
        <v>69</v>
      </c>
      <c r="W76" s="66" t="s">
        <v>322</v>
      </c>
      <c r="X76" s="66" t="s">
        <v>468</v>
      </c>
      <c r="Y76" s="65"/>
    </row>
    <row r="77" spans="1:25" ht="165" x14ac:dyDescent="0.2">
      <c r="A77" s="65">
        <v>1</v>
      </c>
      <c r="B77" s="65" t="s">
        <v>473</v>
      </c>
      <c r="C77" s="66" t="s">
        <v>474</v>
      </c>
      <c r="D77" s="66" t="s">
        <v>51</v>
      </c>
      <c r="E77" s="79" t="s">
        <v>2631</v>
      </c>
      <c r="F77" s="66" t="s">
        <v>2955</v>
      </c>
      <c r="G77" s="66" t="s">
        <v>475</v>
      </c>
      <c r="H77" s="66" t="s">
        <v>476</v>
      </c>
      <c r="I77" s="66" t="s">
        <v>477</v>
      </c>
      <c r="J77" s="65" t="s">
        <v>478</v>
      </c>
      <c r="K77" s="65">
        <v>2023</v>
      </c>
      <c r="L77" s="67">
        <v>450</v>
      </c>
      <c r="M77" s="68"/>
      <c r="N77" s="68"/>
      <c r="O77" s="68"/>
      <c r="P77" s="68"/>
      <c r="Q77" s="68"/>
      <c r="R77" s="68"/>
      <c r="S77" s="68">
        <f t="shared" si="0"/>
        <v>450</v>
      </c>
      <c r="T77" s="69" t="s">
        <v>20</v>
      </c>
      <c r="U77" s="66"/>
      <c r="V77" s="69" t="s">
        <v>69</v>
      </c>
      <c r="W77" s="66" t="s">
        <v>70</v>
      </c>
      <c r="X77" s="66" t="s">
        <v>71</v>
      </c>
      <c r="Y77" s="65"/>
    </row>
    <row r="78" spans="1:25" ht="120" x14ac:dyDescent="0.2">
      <c r="A78" s="65">
        <v>1</v>
      </c>
      <c r="B78" s="65" t="s">
        <v>2883</v>
      </c>
      <c r="C78" s="66" t="s">
        <v>474</v>
      </c>
      <c r="D78" s="66" t="s">
        <v>51</v>
      </c>
      <c r="E78" s="66" t="s">
        <v>479</v>
      </c>
      <c r="F78" s="66" t="s">
        <v>480</v>
      </c>
      <c r="G78" s="66" t="s">
        <v>481</v>
      </c>
      <c r="H78" s="66" t="s">
        <v>482</v>
      </c>
      <c r="I78" s="66" t="s">
        <v>483</v>
      </c>
      <c r="J78" s="65" t="s">
        <v>484</v>
      </c>
      <c r="K78" s="65">
        <v>2024</v>
      </c>
      <c r="L78" s="68"/>
      <c r="M78" s="67"/>
      <c r="N78" s="68"/>
      <c r="O78" s="68"/>
      <c r="P78" s="68"/>
      <c r="Q78" s="68"/>
      <c r="R78" s="68"/>
      <c r="S78" s="68">
        <f t="shared" si="0"/>
        <v>0</v>
      </c>
      <c r="T78" s="69" t="s">
        <v>21</v>
      </c>
      <c r="U78" s="66" t="s">
        <v>485</v>
      </c>
      <c r="V78" s="69" t="s">
        <v>69</v>
      </c>
      <c r="W78" s="66" t="s">
        <v>61</v>
      </c>
      <c r="X78" s="66" t="s">
        <v>62</v>
      </c>
      <c r="Y78" s="65" t="s">
        <v>3055</v>
      </c>
    </row>
    <row r="79" spans="1:25" ht="75" x14ac:dyDescent="0.2">
      <c r="A79" s="65">
        <v>1</v>
      </c>
      <c r="B79" s="65" t="s">
        <v>486</v>
      </c>
      <c r="C79" s="66" t="s">
        <v>474</v>
      </c>
      <c r="D79" s="66" t="s">
        <v>51</v>
      </c>
      <c r="E79" s="66" t="s">
        <v>487</v>
      </c>
      <c r="F79" s="66" t="s">
        <v>488</v>
      </c>
      <c r="G79" s="66" t="s">
        <v>489</v>
      </c>
      <c r="H79" s="66" t="s">
        <v>490</v>
      </c>
      <c r="I79" s="66" t="s">
        <v>491</v>
      </c>
      <c r="J79" s="80" t="s">
        <v>492</v>
      </c>
      <c r="K79" s="65">
        <v>2025</v>
      </c>
      <c r="L79" s="68"/>
      <c r="M79" s="68"/>
      <c r="N79" s="67">
        <v>100</v>
      </c>
      <c r="O79" s="68"/>
      <c r="P79" s="68"/>
      <c r="Q79" s="68"/>
      <c r="R79" s="68"/>
      <c r="S79" s="68">
        <f t="shared" si="0"/>
        <v>100</v>
      </c>
      <c r="T79" s="69" t="s">
        <v>21</v>
      </c>
      <c r="U79" s="66"/>
      <c r="V79" s="69" t="s">
        <v>60</v>
      </c>
      <c r="W79" s="66" t="s">
        <v>70</v>
      </c>
      <c r="X79" s="66" t="s">
        <v>62</v>
      </c>
      <c r="Y79" s="65"/>
    </row>
    <row r="80" spans="1:25" ht="120" x14ac:dyDescent="0.2">
      <c r="A80" s="65">
        <v>1</v>
      </c>
      <c r="B80" s="65" t="s">
        <v>493</v>
      </c>
      <c r="C80" s="66" t="s">
        <v>474</v>
      </c>
      <c r="D80" s="66" t="s">
        <v>51</v>
      </c>
      <c r="E80" s="66" t="s">
        <v>494</v>
      </c>
      <c r="F80" s="66" t="s">
        <v>495</v>
      </c>
      <c r="G80" s="66" t="s">
        <v>496</v>
      </c>
      <c r="H80" s="66" t="s">
        <v>497</v>
      </c>
      <c r="I80" s="66" t="s">
        <v>491</v>
      </c>
      <c r="J80" s="65" t="s">
        <v>498</v>
      </c>
      <c r="K80" s="65">
        <v>2025</v>
      </c>
      <c r="L80" s="68"/>
      <c r="M80" s="68"/>
      <c r="N80" s="67">
        <v>100</v>
      </c>
      <c r="O80" s="68"/>
      <c r="P80" s="68"/>
      <c r="Q80" s="68"/>
      <c r="R80" s="68"/>
      <c r="S80" s="68">
        <f t="shared" si="0"/>
        <v>100</v>
      </c>
      <c r="T80" s="69" t="s">
        <v>21</v>
      </c>
      <c r="U80" s="66"/>
      <c r="V80" s="69" t="s">
        <v>60</v>
      </c>
      <c r="W80" s="66" t="s">
        <v>141</v>
      </c>
      <c r="X80" s="66" t="s">
        <v>71</v>
      </c>
      <c r="Y80" s="65"/>
    </row>
    <row r="81" spans="1:25" ht="75" x14ac:dyDescent="0.2">
      <c r="A81" s="65">
        <v>1</v>
      </c>
      <c r="B81" s="65" t="s">
        <v>499</v>
      </c>
      <c r="C81" s="66" t="s">
        <v>474</v>
      </c>
      <c r="D81" s="66" t="s">
        <v>51</v>
      </c>
      <c r="E81" s="66" t="s">
        <v>500</v>
      </c>
      <c r="F81" s="66" t="s">
        <v>501</v>
      </c>
      <c r="G81" s="66" t="s">
        <v>502</v>
      </c>
      <c r="H81" s="66" t="s">
        <v>503</v>
      </c>
      <c r="I81" s="66" t="s">
        <v>491</v>
      </c>
      <c r="J81" s="65" t="s">
        <v>504</v>
      </c>
      <c r="K81" s="65">
        <v>2025</v>
      </c>
      <c r="L81" s="68"/>
      <c r="M81" s="68"/>
      <c r="N81" s="67">
        <v>200</v>
      </c>
      <c r="O81" s="68"/>
      <c r="P81" s="68"/>
      <c r="Q81" s="68"/>
      <c r="R81" s="68"/>
      <c r="S81" s="68">
        <f t="shared" si="0"/>
        <v>200</v>
      </c>
      <c r="T81" s="69" t="s">
        <v>21</v>
      </c>
      <c r="U81" s="66"/>
      <c r="V81" s="69" t="s">
        <v>60</v>
      </c>
      <c r="W81" s="66" t="s">
        <v>70</v>
      </c>
      <c r="X81" s="66" t="s">
        <v>62</v>
      </c>
      <c r="Y81" s="65"/>
    </row>
    <row r="82" spans="1:25" ht="75" x14ac:dyDescent="0.2">
      <c r="A82" s="65">
        <v>1</v>
      </c>
      <c r="B82" s="65" t="s">
        <v>505</v>
      </c>
      <c r="C82" s="66" t="s">
        <v>474</v>
      </c>
      <c r="D82" s="66" t="s">
        <v>51</v>
      </c>
      <c r="E82" s="66" t="s">
        <v>506</v>
      </c>
      <c r="F82" s="66" t="s">
        <v>2956</v>
      </c>
      <c r="G82" s="66" t="s">
        <v>507</v>
      </c>
      <c r="H82" s="66" t="s">
        <v>508</v>
      </c>
      <c r="I82" s="66" t="s">
        <v>491</v>
      </c>
      <c r="J82" s="65" t="s">
        <v>509</v>
      </c>
      <c r="K82" s="65">
        <v>2025</v>
      </c>
      <c r="L82" s="68"/>
      <c r="M82" s="68"/>
      <c r="N82" s="67">
        <v>500</v>
      </c>
      <c r="O82" s="68"/>
      <c r="P82" s="68"/>
      <c r="Q82" s="68"/>
      <c r="R82" s="68"/>
      <c r="S82" s="68">
        <f t="shared" si="0"/>
        <v>500</v>
      </c>
      <c r="T82" s="69" t="s">
        <v>21</v>
      </c>
      <c r="U82" s="66" t="s">
        <v>2957</v>
      </c>
      <c r="V82" s="69" t="s">
        <v>60</v>
      </c>
      <c r="W82" s="66" t="s">
        <v>61</v>
      </c>
      <c r="X82" s="66" t="s">
        <v>309</v>
      </c>
      <c r="Y82" s="65"/>
    </row>
    <row r="83" spans="1:25" ht="75" x14ac:dyDescent="0.2">
      <c r="A83" s="65">
        <v>1</v>
      </c>
      <c r="B83" s="65" t="s">
        <v>510</v>
      </c>
      <c r="C83" s="66" t="s">
        <v>474</v>
      </c>
      <c r="D83" s="66" t="s">
        <v>51</v>
      </c>
      <c r="E83" s="66" t="s">
        <v>511</v>
      </c>
      <c r="F83" s="66" t="s">
        <v>512</v>
      </c>
      <c r="G83" s="66" t="s">
        <v>513</v>
      </c>
      <c r="H83" s="66" t="s">
        <v>514</v>
      </c>
      <c r="I83" s="66" t="s">
        <v>491</v>
      </c>
      <c r="J83" s="65" t="s">
        <v>2942</v>
      </c>
      <c r="K83" s="65">
        <v>2026</v>
      </c>
      <c r="L83" s="68"/>
      <c r="M83" s="68"/>
      <c r="N83" s="68"/>
      <c r="O83" s="67">
        <v>100</v>
      </c>
      <c r="P83" s="68"/>
      <c r="Q83" s="68"/>
      <c r="R83" s="68"/>
      <c r="S83" s="68">
        <f t="shared" si="0"/>
        <v>100</v>
      </c>
      <c r="T83" s="69" t="s">
        <v>21</v>
      </c>
      <c r="U83" s="66"/>
      <c r="V83" s="69" t="s">
        <v>60</v>
      </c>
      <c r="W83" s="66" t="s">
        <v>70</v>
      </c>
      <c r="X83" s="66" t="s">
        <v>62</v>
      </c>
      <c r="Y83" s="65"/>
    </row>
    <row r="84" spans="1:25" ht="165" x14ac:dyDescent="0.2">
      <c r="A84" s="65">
        <v>1</v>
      </c>
      <c r="B84" s="65" t="s">
        <v>515</v>
      </c>
      <c r="C84" s="66" t="s">
        <v>474</v>
      </c>
      <c r="D84" s="66" t="s">
        <v>51</v>
      </c>
      <c r="E84" s="66" t="s">
        <v>516</v>
      </c>
      <c r="F84" s="66" t="s">
        <v>517</v>
      </c>
      <c r="G84" s="66" t="s">
        <v>518</v>
      </c>
      <c r="H84" s="66" t="s">
        <v>519</v>
      </c>
      <c r="I84" s="66" t="s">
        <v>520</v>
      </c>
      <c r="J84" s="65" t="s">
        <v>88</v>
      </c>
      <c r="K84" s="65" t="s">
        <v>521</v>
      </c>
      <c r="L84" s="81"/>
      <c r="M84" s="78">
        <v>58974.27</v>
      </c>
      <c r="N84" s="78">
        <v>6547.56</v>
      </c>
      <c r="O84" s="81"/>
      <c r="P84" s="78">
        <v>210843.47</v>
      </c>
      <c r="Q84" s="81"/>
      <c r="R84" s="81"/>
      <c r="S84" s="68">
        <f t="shared" si="0"/>
        <v>276365.3</v>
      </c>
      <c r="T84" s="69" t="s">
        <v>20</v>
      </c>
      <c r="U84" s="66"/>
      <c r="V84" s="69" t="s">
        <v>69</v>
      </c>
      <c r="W84" s="66" t="s">
        <v>337</v>
      </c>
      <c r="X84" s="66" t="s">
        <v>62</v>
      </c>
      <c r="Y84" s="65"/>
    </row>
    <row r="85" spans="1:25" ht="165" x14ac:dyDescent="0.2">
      <c r="A85" s="65">
        <v>1</v>
      </c>
      <c r="B85" s="65" t="s">
        <v>522</v>
      </c>
      <c r="C85" s="66" t="s">
        <v>474</v>
      </c>
      <c r="D85" s="66" t="s">
        <v>83</v>
      </c>
      <c r="E85" s="66" t="s">
        <v>2884</v>
      </c>
      <c r="F85" s="66" t="s">
        <v>523</v>
      </c>
      <c r="G85" s="66" t="s">
        <v>524</v>
      </c>
      <c r="H85" s="66" t="s">
        <v>2941</v>
      </c>
      <c r="I85" s="66" t="s">
        <v>520</v>
      </c>
      <c r="J85" s="65" t="s">
        <v>525</v>
      </c>
      <c r="K85" s="65">
        <v>2023</v>
      </c>
      <c r="L85" s="67">
        <v>6000</v>
      </c>
      <c r="M85" s="68"/>
      <c r="N85" s="68"/>
      <c r="O85" s="68"/>
      <c r="P85" s="68"/>
      <c r="Q85" s="68"/>
      <c r="R85" s="68"/>
      <c r="S85" s="68">
        <f t="shared" si="0"/>
        <v>6000</v>
      </c>
      <c r="T85" s="69" t="s">
        <v>21</v>
      </c>
      <c r="U85" s="66"/>
      <c r="V85" s="69" t="s">
        <v>69</v>
      </c>
      <c r="W85" s="66" t="s">
        <v>61</v>
      </c>
      <c r="X85" s="66" t="s">
        <v>309</v>
      </c>
      <c r="Y85" s="65"/>
    </row>
    <row r="86" spans="1:25" ht="90" x14ac:dyDescent="0.2">
      <c r="A86" s="65">
        <v>1</v>
      </c>
      <c r="B86" s="65" t="s">
        <v>526</v>
      </c>
      <c r="C86" s="66" t="s">
        <v>474</v>
      </c>
      <c r="D86" s="66" t="s">
        <v>93</v>
      </c>
      <c r="E86" s="66" t="s">
        <v>527</v>
      </c>
      <c r="F86" s="66" t="s">
        <v>528</v>
      </c>
      <c r="G86" s="66" t="s">
        <v>529</v>
      </c>
      <c r="H86" s="66" t="s">
        <v>530</v>
      </c>
      <c r="I86" s="66" t="s">
        <v>531</v>
      </c>
      <c r="J86" s="65" t="s">
        <v>532</v>
      </c>
      <c r="K86" s="65" t="s">
        <v>533</v>
      </c>
      <c r="L86" s="68"/>
      <c r="M86" s="68"/>
      <c r="N86" s="68"/>
      <c r="O86" s="68"/>
      <c r="P86" s="68"/>
      <c r="Q86" s="68"/>
      <c r="R86" s="67">
        <v>400</v>
      </c>
      <c r="S86" s="68">
        <f t="shared" si="0"/>
        <v>400</v>
      </c>
      <c r="T86" s="69" t="s">
        <v>20</v>
      </c>
      <c r="U86" s="74" t="s">
        <v>534</v>
      </c>
      <c r="V86" s="69" t="s">
        <v>60</v>
      </c>
      <c r="W86" s="66" t="s">
        <v>61</v>
      </c>
      <c r="X86" s="66" t="s">
        <v>309</v>
      </c>
      <c r="Y86" s="65"/>
    </row>
    <row r="87" spans="1:25" ht="180" x14ac:dyDescent="0.2">
      <c r="A87" s="65">
        <v>1</v>
      </c>
      <c r="B87" s="65" t="s">
        <v>535</v>
      </c>
      <c r="C87" s="66" t="s">
        <v>474</v>
      </c>
      <c r="D87" s="66" t="s">
        <v>258</v>
      </c>
      <c r="E87" s="66" t="s">
        <v>536</v>
      </c>
      <c r="F87" s="66" t="s">
        <v>537</v>
      </c>
      <c r="G87" s="66" t="s">
        <v>538</v>
      </c>
      <c r="H87" s="66" t="s">
        <v>539</v>
      </c>
      <c r="I87" s="66" t="s">
        <v>540</v>
      </c>
      <c r="J87" s="65" t="s">
        <v>541</v>
      </c>
      <c r="K87" s="65">
        <v>2023</v>
      </c>
      <c r="L87" s="67">
        <v>608</v>
      </c>
      <c r="M87" s="68"/>
      <c r="N87" s="68" t="s">
        <v>542</v>
      </c>
      <c r="O87" s="68"/>
      <c r="P87" s="68"/>
      <c r="Q87" s="68"/>
      <c r="R87" s="68"/>
      <c r="S87" s="68">
        <f t="shared" si="0"/>
        <v>608</v>
      </c>
      <c r="T87" s="69" t="s">
        <v>20</v>
      </c>
      <c r="U87" s="74" t="s">
        <v>2958</v>
      </c>
      <c r="V87" s="69" t="s">
        <v>69</v>
      </c>
      <c r="W87" s="66" t="s">
        <v>131</v>
      </c>
      <c r="X87" s="66" t="s">
        <v>264</v>
      </c>
      <c r="Y87" s="65"/>
    </row>
    <row r="88" spans="1:25" ht="75" x14ac:dyDescent="0.2">
      <c r="A88" s="65">
        <v>1</v>
      </c>
      <c r="B88" s="65" t="s">
        <v>543</v>
      </c>
      <c r="C88" s="66" t="s">
        <v>474</v>
      </c>
      <c r="D88" s="66" t="s">
        <v>303</v>
      </c>
      <c r="E88" s="66" t="s">
        <v>544</v>
      </c>
      <c r="F88" s="66" t="s">
        <v>545</v>
      </c>
      <c r="G88" s="66" t="s">
        <v>546</v>
      </c>
      <c r="H88" s="66" t="s">
        <v>547</v>
      </c>
      <c r="I88" s="66" t="s">
        <v>548</v>
      </c>
      <c r="J88" s="65" t="s">
        <v>549</v>
      </c>
      <c r="K88" s="65" t="s">
        <v>550</v>
      </c>
      <c r="L88" s="68"/>
      <c r="M88" s="67"/>
      <c r="N88" s="67"/>
      <c r="O88" s="67"/>
      <c r="P88" s="67"/>
      <c r="Q88" s="67"/>
      <c r="R88" s="68"/>
      <c r="S88" s="68">
        <f t="shared" si="0"/>
        <v>0</v>
      </c>
      <c r="T88" s="69" t="s">
        <v>21</v>
      </c>
      <c r="U88" s="66" t="s">
        <v>551</v>
      </c>
      <c r="V88" s="69" t="s">
        <v>60</v>
      </c>
      <c r="W88" s="66" t="s">
        <v>70</v>
      </c>
      <c r="X88" s="66" t="s">
        <v>62</v>
      </c>
      <c r="Y88" s="65"/>
    </row>
    <row r="89" spans="1:25" ht="75" x14ac:dyDescent="0.2">
      <c r="A89" s="65">
        <v>1</v>
      </c>
      <c r="B89" s="65" t="s">
        <v>552</v>
      </c>
      <c r="C89" s="66" t="s">
        <v>474</v>
      </c>
      <c r="D89" s="66" t="s">
        <v>303</v>
      </c>
      <c r="E89" s="66" t="s">
        <v>553</v>
      </c>
      <c r="F89" s="66" t="s">
        <v>554</v>
      </c>
      <c r="G89" s="66" t="s">
        <v>555</v>
      </c>
      <c r="H89" s="66" t="s">
        <v>556</v>
      </c>
      <c r="I89" s="66" t="s">
        <v>557</v>
      </c>
      <c r="J89" s="65" t="s">
        <v>558</v>
      </c>
      <c r="K89" s="65">
        <v>2024</v>
      </c>
      <c r="L89" s="67"/>
      <c r="M89" s="68"/>
      <c r="N89" s="68"/>
      <c r="O89" s="68"/>
      <c r="P89" s="68"/>
      <c r="Q89" s="68"/>
      <c r="R89" s="68"/>
      <c r="S89" s="68">
        <f t="shared" si="0"/>
        <v>0</v>
      </c>
      <c r="T89" s="69" t="s">
        <v>21</v>
      </c>
      <c r="U89" s="66"/>
      <c r="V89" s="69" t="s">
        <v>69</v>
      </c>
      <c r="W89" s="66" t="s">
        <v>70</v>
      </c>
      <c r="X89" s="66" t="s">
        <v>62</v>
      </c>
      <c r="Y89" s="65"/>
    </row>
    <row r="90" spans="1:25" ht="180" x14ac:dyDescent="0.2">
      <c r="A90" s="65">
        <v>1</v>
      </c>
      <c r="B90" s="65" t="s">
        <v>2632</v>
      </c>
      <c r="C90" s="66" t="s">
        <v>559</v>
      </c>
      <c r="D90" s="66" t="s">
        <v>51</v>
      </c>
      <c r="E90" s="66" t="s">
        <v>560</v>
      </c>
      <c r="F90" s="66" t="s">
        <v>561</v>
      </c>
      <c r="G90" s="66" t="s">
        <v>562</v>
      </c>
      <c r="H90" s="66" t="s">
        <v>563</v>
      </c>
      <c r="I90" s="66" t="s">
        <v>564</v>
      </c>
      <c r="J90" s="65" t="s">
        <v>88</v>
      </c>
      <c r="K90" s="65" t="s">
        <v>2825</v>
      </c>
      <c r="L90" s="82">
        <v>3000</v>
      </c>
      <c r="M90" s="83">
        <v>3000</v>
      </c>
      <c r="N90" s="84"/>
      <c r="O90" s="84"/>
      <c r="P90" s="68"/>
      <c r="Q90" s="68"/>
      <c r="R90" s="68"/>
      <c r="S90" s="68">
        <f t="shared" si="0"/>
        <v>6000</v>
      </c>
      <c r="T90" s="69" t="s">
        <v>20</v>
      </c>
      <c r="U90" s="66"/>
      <c r="V90" s="69" t="s">
        <v>60</v>
      </c>
      <c r="W90" s="66" t="s">
        <v>70</v>
      </c>
      <c r="X90" s="66" t="s">
        <v>62</v>
      </c>
      <c r="Y90" s="65"/>
    </row>
    <row r="91" spans="1:25" ht="75" x14ac:dyDescent="0.2">
      <c r="A91" s="65">
        <v>0</v>
      </c>
      <c r="B91" s="65" t="s">
        <v>2633</v>
      </c>
      <c r="C91" s="66" t="s">
        <v>559</v>
      </c>
      <c r="D91" s="66" t="s">
        <v>51</v>
      </c>
      <c r="E91" s="79" t="s">
        <v>2634</v>
      </c>
      <c r="F91" s="85" t="s">
        <v>561</v>
      </c>
      <c r="G91" s="79" t="s">
        <v>2635</v>
      </c>
      <c r="H91" s="85" t="s">
        <v>563</v>
      </c>
      <c r="I91" s="85" t="s">
        <v>2636</v>
      </c>
      <c r="J91" s="65" t="s">
        <v>88</v>
      </c>
      <c r="K91" s="65" t="s">
        <v>147</v>
      </c>
      <c r="L91" s="84"/>
      <c r="M91" s="86"/>
      <c r="N91" s="82">
        <v>5000</v>
      </c>
      <c r="O91" s="82">
        <v>4000</v>
      </c>
      <c r="P91" s="67" t="s">
        <v>570</v>
      </c>
      <c r="Q91" s="67" t="s">
        <v>570</v>
      </c>
      <c r="R91" s="67" t="s">
        <v>570</v>
      </c>
      <c r="S91" s="68">
        <f t="shared" si="0"/>
        <v>9000</v>
      </c>
      <c r="T91" s="69" t="s">
        <v>20</v>
      </c>
      <c r="U91" s="66"/>
      <c r="V91" s="69" t="s">
        <v>60</v>
      </c>
      <c r="W91" s="66" t="s">
        <v>70</v>
      </c>
      <c r="X91" s="66" t="s">
        <v>62</v>
      </c>
      <c r="Y91" s="65"/>
    </row>
    <row r="92" spans="1:25" ht="75" x14ac:dyDescent="0.2">
      <c r="A92" s="65">
        <v>1</v>
      </c>
      <c r="B92" s="65" t="s">
        <v>0</v>
      </c>
      <c r="C92" s="66" t="s">
        <v>559</v>
      </c>
      <c r="D92" s="66" t="s">
        <v>51</v>
      </c>
      <c r="E92" s="66" t="s">
        <v>2637</v>
      </c>
      <c r="F92" s="233" t="s">
        <v>561</v>
      </c>
      <c r="G92" s="233" t="s">
        <v>565</v>
      </c>
      <c r="H92" s="233" t="s">
        <v>566</v>
      </c>
      <c r="I92" s="233" t="s">
        <v>567</v>
      </c>
      <c r="J92" s="65" t="s">
        <v>88</v>
      </c>
      <c r="K92" s="65" t="s">
        <v>2638</v>
      </c>
      <c r="L92" s="87"/>
      <c r="M92" s="88">
        <v>1300000</v>
      </c>
      <c r="N92" s="68"/>
      <c r="O92" s="68"/>
      <c r="P92" s="68"/>
      <c r="Q92" s="195"/>
      <c r="R92" s="195"/>
      <c r="S92" s="68">
        <f t="shared" si="0"/>
        <v>1300000</v>
      </c>
      <c r="T92" s="69" t="s">
        <v>20</v>
      </c>
      <c r="U92" s="66"/>
      <c r="V92" s="69" t="s">
        <v>69</v>
      </c>
      <c r="W92" s="66" t="s">
        <v>568</v>
      </c>
      <c r="X92" s="66" t="s">
        <v>62</v>
      </c>
      <c r="Y92" s="65"/>
    </row>
    <row r="93" spans="1:25" ht="60" x14ac:dyDescent="0.2">
      <c r="A93" s="65">
        <v>0</v>
      </c>
      <c r="B93" s="65" t="s">
        <v>569</v>
      </c>
      <c r="C93" s="66" t="s">
        <v>559</v>
      </c>
      <c r="D93" s="66" t="s">
        <v>51</v>
      </c>
      <c r="E93" s="66" t="s">
        <v>2639</v>
      </c>
      <c r="F93" s="234"/>
      <c r="G93" s="234"/>
      <c r="H93" s="234"/>
      <c r="I93" s="234"/>
      <c r="J93" s="65" t="s">
        <v>88</v>
      </c>
      <c r="K93" s="89">
        <v>2023</v>
      </c>
      <c r="L93" s="88">
        <v>250</v>
      </c>
      <c r="M93" s="90"/>
      <c r="N93" s="68"/>
      <c r="O93" s="68"/>
      <c r="P93" s="68"/>
      <c r="Q93" s="86"/>
      <c r="R93" s="68"/>
      <c r="S93" s="68">
        <f t="shared" si="0"/>
        <v>250</v>
      </c>
      <c r="T93" s="69"/>
      <c r="U93" s="66"/>
      <c r="V93" s="69"/>
      <c r="W93" s="66" t="s">
        <v>70</v>
      </c>
      <c r="X93" s="66"/>
      <c r="Y93" s="65"/>
    </row>
    <row r="94" spans="1:25" ht="60" x14ac:dyDescent="0.2">
      <c r="A94" s="65">
        <v>0</v>
      </c>
      <c r="B94" s="65" t="s">
        <v>571</v>
      </c>
      <c r="C94" s="66" t="s">
        <v>559</v>
      </c>
      <c r="D94" s="66" t="s">
        <v>51</v>
      </c>
      <c r="E94" s="66" t="s">
        <v>572</v>
      </c>
      <c r="F94" s="234"/>
      <c r="G94" s="234"/>
      <c r="H94" s="234"/>
      <c r="I94" s="234"/>
      <c r="J94" s="65" t="s">
        <v>88</v>
      </c>
      <c r="K94" s="89" t="s">
        <v>104</v>
      </c>
      <c r="L94" s="88">
        <v>1436</v>
      </c>
      <c r="M94" s="87"/>
      <c r="N94" s="68"/>
      <c r="O94" s="68"/>
      <c r="P94" s="68"/>
      <c r="Q94" s="86"/>
      <c r="R94" s="68"/>
      <c r="S94" s="68">
        <f t="shared" si="0"/>
        <v>1436</v>
      </c>
      <c r="T94" s="69"/>
      <c r="U94" s="66"/>
      <c r="V94" s="69"/>
      <c r="W94" s="71"/>
      <c r="X94" s="66"/>
      <c r="Y94" s="65"/>
    </row>
    <row r="95" spans="1:25" ht="60" x14ac:dyDescent="0.2">
      <c r="A95" s="65">
        <v>0</v>
      </c>
      <c r="B95" s="65" t="s">
        <v>573</v>
      </c>
      <c r="C95" s="66" t="s">
        <v>559</v>
      </c>
      <c r="D95" s="66" t="s">
        <v>51</v>
      </c>
      <c r="E95" s="66" t="s">
        <v>574</v>
      </c>
      <c r="F95" s="234"/>
      <c r="G95" s="234"/>
      <c r="H95" s="234"/>
      <c r="I95" s="234"/>
      <c r="J95" s="65" t="s">
        <v>88</v>
      </c>
      <c r="K95" s="89" t="s">
        <v>104</v>
      </c>
      <c r="L95" s="88">
        <v>300</v>
      </c>
      <c r="M95" s="87" t="s">
        <v>570</v>
      </c>
      <c r="N95" s="68"/>
      <c r="O95" s="68"/>
      <c r="P95" s="68"/>
      <c r="Q95" s="86"/>
      <c r="R95" s="68"/>
      <c r="S95" s="68">
        <f t="shared" si="0"/>
        <v>300</v>
      </c>
      <c r="T95" s="69"/>
      <c r="U95" s="66"/>
      <c r="V95" s="69"/>
      <c r="W95" s="66" t="s">
        <v>70</v>
      </c>
      <c r="X95" s="66"/>
      <c r="Y95" s="65"/>
    </row>
    <row r="96" spans="1:25" ht="60" x14ac:dyDescent="0.2">
      <c r="A96" s="65">
        <v>0</v>
      </c>
      <c r="B96" s="65" t="s">
        <v>575</v>
      </c>
      <c r="C96" s="66" t="s">
        <v>559</v>
      </c>
      <c r="D96" s="66" t="s">
        <v>51</v>
      </c>
      <c r="E96" s="66" t="s">
        <v>576</v>
      </c>
      <c r="F96" s="234"/>
      <c r="G96" s="234"/>
      <c r="H96" s="234"/>
      <c r="I96" s="234"/>
      <c r="J96" s="65" t="s">
        <v>88</v>
      </c>
      <c r="K96" s="89" t="s">
        <v>2640</v>
      </c>
      <c r="L96" s="90"/>
      <c r="M96" s="87">
        <v>32336.720000000001</v>
      </c>
      <c r="N96" s="91"/>
      <c r="O96" s="68"/>
      <c r="P96" s="68"/>
      <c r="Q96" s="68"/>
      <c r="R96" s="81"/>
      <c r="S96" s="68">
        <f t="shared" si="0"/>
        <v>32336.720000000001</v>
      </c>
      <c r="T96" s="69"/>
      <c r="U96" s="66"/>
      <c r="V96" s="69"/>
      <c r="W96" s="66" t="s">
        <v>568</v>
      </c>
      <c r="X96" s="66"/>
      <c r="Y96" s="65"/>
    </row>
    <row r="97" spans="1:25" ht="135" x14ac:dyDescent="0.2">
      <c r="A97" s="65">
        <v>0</v>
      </c>
      <c r="B97" s="65" t="s">
        <v>577</v>
      </c>
      <c r="C97" s="66" t="s">
        <v>559</v>
      </c>
      <c r="D97" s="66" t="s">
        <v>51</v>
      </c>
      <c r="E97" s="66" t="s">
        <v>578</v>
      </c>
      <c r="F97" s="235"/>
      <c r="G97" s="235"/>
      <c r="H97" s="235"/>
      <c r="I97" s="235"/>
      <c r="J97" s="65" t="s">
        <v>88</v>
      </c>
      <c r="K97" s="65" t="s">
        <v>579</v>
      </c>
      <c r="L97" s="68"/>
      <c r="M97" s="68"/>
      <c r="N97" s="92">
        <v>165480.31</v>
      </c>
      <c r="O97" s="92"/>
      <c r="P97" s="67"/>
      <c r="Q97" s="68"/>
      <c r="R97" s="68"/>
      <c r="S97" s="68">
        <f t="shared" si="0"/>
        <v>165480.31</v>
      </c>
      <c r="T97" s="69"/>
      <c r="U97" s="66"/>
      <c r="V97" s="69" t="s">
        <v>69</v>
      </c>
      <c r="W97" s="66" t="s">
        <v>80</v>
      </c>
      <c r="X97" s="66" t="s">
        <v>580</v>
      </c>
      <c r="Y97" s="65"/>
    </row>
    <row r="98" spans="1:25" ht="75" x14ac:dyDescent="0.2">
      <c r="A98" s="65">
        <v>1</v>
      </c>
      <c r="B98" s="65" t="s">
        <v>581</v>
      </c>
      <c r="C98" s="66" t="s">
        <v>559</v>
      </c>
      <c r="D98" s="66" t="s">
        <v>51</v>
      </c>
      <c r="E98" s="66" t="s">
        <v>582</v>
      </c>
      <c r="F98" s="66" t="s">
        <v>583</v>
      </c>
      <c r="G98" s="66" t="s">
        <v>584</v>
      </c>
      <c r="H98" s="66" t="s">
        <v>585</v>
      </c>
      <c r="I98" s="66" t="s">
        <v>586</v>
      </c>
      <c r="J98" s="65" t="s">
        <v>587</v>
      </c>
      <c r="K98" s="65" t="s">
        <v>588</v>
      </c>
      <c r="L98" s="67"/>
      <c r="M98" s="67"/>
      <c r="N98" s="67"/>
      <c r="O98" s="67"/>
      <c r="P98" s="68"/>
      <c r="Q98" s="68"/>
      <c r="R98" s="68"/>
      <c r="S98" s="68">
        <f t="shared" si="0"/>
        <v>0</v>
      </c>
      <c r="T98" s="69" t="s">
        <v>20</v>
      </c>
      <c r="U98" s="66"/>
      <c r="V98" s="69" t="s">
        <v>69</v>
      </c>
      <c r="W98" s="66" t="s">
        <v>70</v>
      </c>
      <c r="X98" s="66" t="s">
        <v>62</v>
      </c>
      <c r="Y98" s="65"/>
    </row>
    <row r="99" spans="1:25" ht="195" x14ac:dyDescent="0.2">
      <c r="A99" s="65">
        <v>1</v>
      </c>
      <c r="B99" s="65" t="s">
        <v>589</v>
      </c>
      <c r="C99" s="66" t="s">
        <v>559</v>
      </c>
      <c r="D99" s="66" t="s">
        <v>51</v>
      </c>
      <c r="E99" s="66" t="s">
        <v>590</v>
      </c>
      <c r="F99" s="66" t="s">
        <v>591</v>
      </c>
      <c r="G99" s="66" t="s">
        <v>592</v>
      </c>
      <c r="H99" s="66" t="s">
        <v>593</v>
      </c>
      <c r="I99" s="66" t="s">
        <v>594</v>
      </c>
      <c r="J99" s="65" t="s">
        <v>88</v>
      </c>
      <c r="K99" s="65" t="s">
        <v>397</v>
      </c>
      <c r="L99" s="68"/>
      <c r="M99" s="68"/>
      <c r="N99" s="67">
        <v>77552</v>
      </c>
      <c r="O99" s="67">
        <v>2500</v>
      </c>
      <c r="P99" s="68"/>
      <c r="Q99" s="68"/>
      <c r="R99" s="68"/>
      <c r="S99" s="68">
        <f t="shared" si="0"/>
        <v>80052</v>
      </c>
      <c r="T99" s="69" t="s">
        <v>20</v>
      </c>
      <c r="U99" s="66"/>
      <c r="V99" s="69" t="s">
        <v>69</v>
      </c>
      <c r="W99" s="66" t="s">
        <v>337</v>
      </c>
      <c r="X99" s="66" t="s">
        <v>62</v>
      </c>
      <c r="Y99" s="65"/>
    </row>
    <row r="100" spans="1:25" ht="135" x14ac:dyDescent="0.2">
      <c r="A100" s="65">
        <v>0</v>
      </c>
      <c r="B100" s="65" t="s">
        <v>595</v>
      </c>
      <c r="C100" s="66" t="s">
        <v>559</v>
      </c>
      <c r="D100" s="66" t="s">
        <v>83</v>
      </c>
      <c r="E100" s="66" t="s">
        <v>596</v>
      </c>
      <c r="F100" s="66" t="s">
        <v>597</v>
      </c>
      <c r="G100" s="66" t="s">
        <v>598</v>
      </c>
      <c r="H100" s="66" t="s">
        <v>599</v>
      </c>
      <c r="I100" s="66" t="s">
        <v>600</v>
      </c>
      <c r="J100" s="65" t="s">
        <v>88</v>
      </c>
      <c r="K100" s="65">
        <v>2026</v>
      </c>
      <c r="L100" s="68"/>
      <c r="M100" s="68"/>
      <c r="N100" s="68"/>
      <c r="O100" s="67">
        <v>9888</v>
      </c>
      <c r="P100" s="68"/>
      <c r="Q100" s="68"/>
      <c r="R100" s="68"/>
      <c r="S100" s="68">
        <f t="shared" si="0"/>
        <v>9888</v>
      </c>
      <c r="T100" s="69" t="s">
        <v>20</v>
      </c>
      <c r="U100" s="66"/>
      <c r="V100" s="69" t="s">
        <v>69</v>
      </c>
      <c r="W100" s="66" t="s">
        <v>80</v>
      </c>
      <c r="X100" s="66" t="s">
        <v>601</v>
      </c>
      <c r="Y100" s="65"/>
    </row>
    <row r="101" spans="1:25" ht="120" x14ac:dyDescent="0.2">
      <c r="A101" s="65">
        <v>1</v>
      </c>
      <c r="B101" s="65" t="s">
        <v>602</v>
      </c>
      <c r="C101" s="66" t="s">
        <v>559</v>
      </c>
      <c r="D101" s="66" t="s">
        <v>93</v>
      </c>
      <c r="E101" s="66" t="s">
        <v>2959</v>
      </c>
      <c r="F101" s="66" t="s">
        <v>603</v>
      </c>
      <c r="G101" s="66" t="s">
        <v>604</v>
      </c>
      <c r="H101" s="66" t="s">
        <v>605</v>
      </c>
      <c r="I101" s="66" t="s">
        <v>606</v>
      </c>
      <c r="J101" s="65" t="s">
        <v>88</v>
      </c>
      <c r="K101" s="65">
        <v>2026</v>
      </c>
      <c r="L101" s="68"/>
      <c r="M101" s="68"/>
      <c r="N101" s="68"/>
      <c r="O101" s="67"/>
      <c r="P101" s="68"/>
      <c r="Q101" s="68"/>
      <c r="R101" s="68"/>
      <c r="S101" s="68">
        <f t="shared" si="0"/>
        <v>0</v>
      </c>
      <c r="T101" s="69" t="s">
        <v>20</v>
      </c>
      <c r="U101" s="66"/>
      <c r="V101" s="69" t="s">
        <v>69</v>
      </c>
      <c r="W101" s="66" t="s">
        <v>458</v>
      </c>
      <c r="X101" s="66" t="s">
        <v>607</v>
      </c>
      <c r="Y101" s="65"/>
    </row>
    <row r="102" spans="1:25" ht="300" x14ac:dyDescent="0.2">
      <c r="A102" s="65">
        <v>1</v>
      </c>
      <c r="B102" s="65" t="s">
        <v>608</v>
      </c>
      <c r="C102" s="66" t="s">
        <v>559</v>
      </c>
      <c r="D102" s="66" t="s">
        <v>93</v>
      </c>
      <c r="E102" s="66" t="s">
        <v>609</v>
      </c>
      <c r="F102" s="66" t="s">
        <v>610</v>
      </c>
      <c r="G102" s="66" t="s">
        <v>611</v>
      </c>
      <c r="H102" s="66" t="s">
        <v>612</v>
      </c>
      <c r="I102" s="66" t="s">
        <v>613</v>
      </c>
      <c r="J102" s="65" t="s">
        <v>88</v>
      </c>
      <c r="K102" s="65" t="s">
        <v>58</v>
      </c>
      <c r="L102" s="67">
        <v>1680</v>
      </c>
      <c r="M102" s="67"/>
      <c r="N102" s="67"/>
      <c r="O102" s="67"/>
      <c r="P102" s="67"/>
      <c r="Q102" s="67"/>
      <c r="R102" s="67"/>
      <c r="S102" s="68">
        <f t="shared" si="0"/>
        <v>1680</v>
      </c>
      <c r="T102" s="69" t="s">
        <v>21</v>
      </c>
      <c r="U102" s="66"/>
      <c r="V102" s="69" t="s">
        <v>69</v>
      </c>
      <c r="W102" s="66" t="s">
        <v>458</v>
      </c>
      <c r="X102" s="66" t="s">
        <v>91</v>
      </c>
      <c r="Y102" s="65"/>
    </row>
    <row r="103" spans="1:25" ht="105" x14ac:dyDescent="0.2">
      <c r="A103" s="65">
        <v>1</v>
      </c>
      <c r="B103" s="65" t="s">
        <v>614</v>
      </c>
      <c r="C103" s="66" t="s">
        <v>559</v>
      </c>
      <c r="D103" s="66" t="s">
        <v>258</v>
      </c>
      <c r="E103" s="66" t="s">
        <v>615</v>
      </c>
      <c r="F103" s="66" t="s">
        <v>561</v>
      </c>
      <c r="G103" s="66" t="s">
        <v>616</v>
      </c>
      <c r="H103" s="66" t="s">
        <v>617</v>
      </c>
      <c r="I103" s="66" t="s">
        <v>618</v>
      </c>
      <c r="J103" s="65" t="s">
        <v>619</v>
      </c>
      <c r="K103" s="65" t="s">
        <v>384</v>
      </c>
      <c r="L103" s="67">
        <v>500</v>
      </c>
      <c r="M103" s="67"/>
      <c r="N103" s="68"/>
      <c r="O103" s="68"/>
      <c r="P103" s="68"/>
      <c r="Q103" s="68"/>
      <c r="R103" s="68"/>
      <c r="S103" s="68">
        <f t="shared" si="0"/>
        <v>500</v>
      </c>
      <c r="T103" s="69" t="s">
        <v>20</v>
      </c>
      <c r="U103" s="66"/>
      <c r="V103" s="69" t="s">
        <v>60</v>
      </c>
      <c r="W103" s="66" t="s">
        <v>70</v>
      </c>
      <c r="X103" s="66" t="s">
        <v>620</v>
      </c>
      <c r="Y103" s="65"/>
    </row>
    <row r="104" spans="1:25" ht="150" x14ac:dyDescent="0.2">
      <c r="A104" s="65">
        <v>1</v>
      </c>
      <c r="B104" s="65" t="s">
        <v>621</v>
      </c>
      <c r="C104" s="66" t="s">
        <v>559</v>
      </c>
      <c r="D104" s="66" t="s">
        <v>258</v>
      </c>
      <c r="E104" s="66" t="s">
        <v>2641</v>
      </c>
      <c r="F104" s="66" t="s">
        <v>622</v>
      </c>
      <c r="G104" s="66" t="s">
        <v>623</v>
      </c>
      <c r="H104" s="66" t="s">
        <v>624</v>
      </c>
      <c r="I104" s="93" t="s">
        <v>625</v>
      </c>
      <c r="J104" s="65" t="s">
        <v>2885</v>
      </c>
      <c r="K104" s="65" t="s">
        <v>104</v>
      </c>
      <c r="L104" s="67"/>
      <c r="M104" s="67"/>
      <c r="N104" s="68"/>
      <c r="O104" s="68"/>
      <c r="P104" s="68"/>
      <c r="Q104" s="68"/>
      <c r="R104" s="68"/>
      <c r="S104" s="68">
        <f t="shared" si="0"/>
        <v>0</v>
      </c>
      <c r="T104" s="69" t="s">
        <v>21</v>
      </c>
      <c r="U104" s="66"/>
      <c r="V104" s="69" t="s">
        <v>60</v>
      </c>
      <c r="W104" s="66" t="s">
        <v>70</v>
      </c>
      <c r="X104" s="66" t="s">
        <v>62</v>
      </c>
      <c r="Y104" s="65"/>
    </row>
    <row r="105" spans="1:25" ht="120" x14ac:dyDescent="0.2">
      <c r="A105" s="65">
        <v>1</v>
      </c>
      <c r="B105" s="65" t="s">
        <v>626</v>
      </c>
      <c r="C105" s="66" t="s">
        <v>559</v>
      </c>
      <c r="D105" s="66" t="s">
        <v>258</v>
      </c>
      <c r="E105" s="66" t="s">
        <v>627</v>
      </c>
      <c r="F105" s="66" t="s">
        <v>628</v>
      </c>
      <c r="G105" s="66" t="s">
        <v>629</v>
      </c>
      <c r="H105" s="66" t="s">
        <v>630</v>
      </c>
      <c r="I105" s="66" t="s">
        <v>631</v>
      </c>
      <c r="J105" s="65" t="s">
        <v>88</v>
      </c>
      <c r="K105" s="65" t="s">
        <v>632</v>
      </c>
      <c r="L105" s="67">
        <v>1260</v>
      </c>
      <c r="M105" s="67"/>
      <c r="N105" s="67"/>
      <c r="O105" s="67"/>
      <c r="P105" s="67"/>
      <c r="Q105" s="67"/>
      <c r="R105" s="67"/>
      <c r="S105" s="68">
        <f t="shared" si="0"/>
        <v>1260</v>
      </c>
      <c r="T105" s="69" t="s">
        <v>21</v>
      </c>
      <c r="U105" s="66"/>
      <c r="V105" s="69" t="s">
        <v>79</v>
      </c>
      <c r="W105" s="66" t="s">
        <v>131</v>
      </c>
      <c r="X105" s="66" t="s">
        <v>264</v>
      </c>
      <c r="Y105" s="65"/>
    </row>
    <row r="106" spans="1:25" ht="180" x14ac:dyDescent="0.2">
      <c r="A106" s="65">
        <v>1</v>
      </c>
      <c r="B106" s="65" t="s">
        <v>633</v>
      </c>
      <c r="C106" s="66" t="s">
        <v>559</v>
      </c>
      <c r="D106" s="66" t="s">
        <v>311</v>
      </c>
      <c r="E106" s="66" t="s">
        <v>634</v>
      </c>
      <c r="F106" s="66" t="s">
        <v>635</v>
      </c>
      <c r="G106" s="66" t="s">
        <v>636</v>
      </c>
      <c r="H106" s="66" t="s">
        <v>637</v>
      </c>
      <c r="I106" s="66" t="s">
        <v>638</v>
      </c>
      <c r="J106" s="65" t="s">
        <v>88</v>
      </c>
      <c r="K106" s="65" t="s">
        <v>632</v>
      </c>
      <c r="L106" s="67"/>
      <c r="M106" s="67"/>
      <c r="N106" s="67"/>
      <c r="O106" s="67"/>
      <c r="P106" s="67"/>
      <c r="Q106" s="67"/>
      <c r="R106" s="67"/>
      <c r="S106" s="68">
        <f t="shared" si="0"/>
        <v>0</v>
      </c>
      <c r="T106" s="69" t="s">
        <v>21</v>
      </c>
      <c r="U106" s="66"/>
      <c r="V106" s="69" t="s">
        <v>69</v>
      </c>
      <c r="W106" s="66" t="s">
        <v>322</v>
      </c>
      <c r="X106" s="66" t="s">
        <v>468</v>
      </c>
      <c r="Y106" s="65"/>
    </row>
    <row r="107" spans="1:25" ht="180" x14ac:dyDescent="0.2">
      <c r="A107" s="65">
        <v>1</v>
      </c>
      <c r="B107" s="65" t="s">
        <v>639</v>
      </c>
      <c r="C107" s="66" t="s">
        <v>559</v>
      </c>
      <c r="D107" s="66" t="s">
        <v>311</v>
      </c>
      <c r="E107" s="66" t="s">
        <v>640</v>
      </c>
      <c r="F107" s="66" t="s">
        <v>641</v>
      </c>
      <c r="G107" s="66" t="s">
        <v>642</v>
      </c>
      <c r="H107" s="66" t="s">
        <v>643</v>
      </c>
      <c r="I107" s="66" t="s">
        <v>644</v>
      </c>
      <c r="J107" s="65" t="s">
        <v>328</v>
      </c>
      <c r="K107" s="65" t="s">
        <v>58</v>
      </c>
      <c r="L107" s="67">
        <v>2065</v>
      </c>
      <c r="M107" s="67"/>
      <c r="N107" s="67"/>
      <c r="O107" s="67"/>
      <c r="P107" s="67"/>
      <c r="Q107" s="67"/>
      <c r="R107" s="67"/>
      <c r="S107" s="68">
        <f t="shared" si="0"/>
        <v>2065</v>
      </c>
      <c r="T107" s="69" t="s">
        <v>21</v>
      </c>
      <c r="U107" s="66"/>
      <c r="V107" s="69" t="s">
        <v>79</v>
      </c>
      <c r="W107" s="66" t="s">
        <v>322</v>
      </c>
      <c r="X107" s="66" t="s">
        <v>468</v>
      </c>
      <c r="Y107" s="65"/>
    </row>
    <row r="108" spans="1:25" ht="165" x14ac:dyDescent="0.2">
      <c r="A108" s="65">
        <v>0</v>
      </c>
      <c r="B108" s="65" t="s">
        <v>2886</v>
      </c>
      <c r="C108" s="66" t="s">
        <v>559</v>
      </c>
      <c r="D108" s="66" t="s">
        <v>51</v>
      </c>
      <c r="E108" s="66" t="s">
        <v>2642</v>
      </c>
      <c r="F108" s="94" t="s">
        <v>2643</v>
      </c>
      <c r="G108" s="94" t="s">
        <v>2644</v>
      </c>
      <c r="H108" s="94" t="s">
        <v>2960</v>
      </c>
      <c r="I108" s="94" t="s">
        <v>2961</v>
      </c>
      <c r="J108" s="65" t="s">
        <v>88</v>
      </c>
      <c r="K108" s="65" t="s">
        <v>58</v>
      </c>
      <c r="L108" s="67"/>
      <c r="M108" s="67"/>
      <c r="N108" s="67"/>
      <c r="O108" s="67"/>
      <c r="P108" s="67"/>
      <c r="Q108" s="67"/>
      <c r="R108" s="67"/>
      <c r="S108" s="68">
        <f t="shared" si="0"/>
        <v>0</v>
      </c>
      <c r="T108" s="69" t="s">
        <v>20</v>
      </c>
      <c r="U108" s="66"/>
      <c r="V108" s="69"/>
      <c r="W108" s="66" t="s">
        <v>337</v>
      </c>
      <c r="X108" s="66"/>
      <c r="Y108" s="65" t="s">
        <v>3060</v>
      </c>
    </row>
    <row r="109" spans="1:25" ht="60" x14ac:dyDescent="0.2">
      <c r="A109" s="65">
        <v>1</v>
      </c>
      <c r="B109" s="65" t="s">
        <v>2645</v>
      </c>
      <c r="C109" s="66" t="s">
        <v>559</v>
      </c>
      <c r="D109" s="66" t="s">
        <v>51</v>
      </c>
      <c r="E109" s="66" t="s">
        <v>2646</v>
      </c>
      <c r="F109" s="233" t="s">
        <v>561</v>
      </c>
      <c r="G109" s="233" t="s">
        <v>2647</v>
      </c>
      <c r="H109" s="233" t="s">
        <v>2648</v>
      </c>
      <c r="I109" s="233" t="s">
        <v>2649</v>
      </c>
      <c r="J109" s="239" t="s">
        <v>88</v>
      </c>
      <c r="K109" s="89" t="s">
        <v>2650</v>
      </c>
      <c r="L109" s="95"/>
      <c r="M109" s="90"/>
      <c r="N109" s="68"/>
      <c r="O109" s="68"/>
      <c r="P109" s="68"/>
      <c r="Q109" s="67"/>
      <c r="R109" s="67">
        <v>140771</v>
      </c>
      <c r="S109" s="68">
        <f t="shared" si="0"/>
        <v>140771</v>
      </c>
      <c r="T109" s="89" t="s">
        <v>20</v>
      </c>
      <c r="U109" s="96"/>
      <c r="V109" s="89" t="s">
        <v>69</v>
      </c>
      <c r="W109" s="96" t="s">
        <v>568</v>
      </c>
      <c r="X109" s="94" t="s">
        <v>670</v>
      </c>
      <c r="Y109" s="65"/>
    </row>
    <row r="110" spans="1:25" ht="60" x14ac:dyDescent="0.2">
      <c r="A110" s="65">
        <v>0</v>
      </c>
      <c r="B110" s="65" t="s">
        <v>2651</v>
      </c>
      <c r="C110" s="94" t="s">
        <v>559</v>
      </c>
      <c r="D110" s="94" t="s">
        <v>51</v>
      </c>
      <c r="E110" s="94" t="s">
        <v>2652</v>
      </c>
      <c r="F110" s="234"/>
      <c r="G110" s="234"/>
      <c r="H110" s="234"/>
      <c r="I110" s="234"/>
      <c r="J110" s="240"/>
      <c r="K110" s="89">
        <v>2028</v>
      </c>
      <c r="L110" s="86"/>
      <c r="M110" s="81"/>
      <c r="N110" s="81"/>
      <c r="O110" s="81"/>
      <c r="P110" s="81"/>
      <c r="Q110" s="83">
        <v>250</v>
      </c>
      <c r="R110" s="81"/>
      <c r="S110" s="68">
        <f t="shared" si="0"/>
        <v>250</v>
      </c>
      <c r="T110" s="89"/>
      <c r="U110" s="94"/>
      <c r="V110" s="89"/>
      <c r="W110" s="94"/>
      <c r="X110" s="94"/>
      <c r="Y110" s="76"/>
    </row>
    <row r="111" spans="1:25" ht="60" x14ac:dyDescent="0.2">
      <c r="A111" s="65">
        <v>0</v>
      </c>
      <c r="B111" s="65" t="s">
        <v>2653</v>
      </c>
      <c r="C111" s="94" t="s">
        <v>559</v>
      </c>
      <c r="D111" s="94" t="s">
        <v>51</v>
      </c>
      <c r="E111" s="94" t="s">
        <v>572</v>
      </c>
      <c r="F111" s="234"/>
      <c r="G111" s="234"/>
      <c r="H111" s="234"/>
      <c r="I111" s="234"/>
      <c r="J111" s="240"/>
      <c r="K111" s="89">
        <v>2028</v>
      </c>
      <c r="L111" s="86"/>
      <c r="M111" s="81"/>
      <c r="N111" s="81"/>
      <c r="O111" s="81"/>
      <c r="P111" s="81"/>
      <c r="Q111" s="83">
        <v>1436</v>
      </c>
      <c r="R111" s="81"/>
      <c r="S111" s="68">
        <f t="shared" si="0"/>
        <v>1436</v>
      </c>
      <c r="T111" s="89"/>
      <c r="U111" s="94"/>
      <c r="V111" s="89"/>
      <c r="W111" s="94"/>
      <c r="X111" s="94"/>
      <c r="Y111" s="76"/>
    </row>
    <row r="112" spans="1:25" ht="60" x14ac:dyDescent="0.2">
      <c r="A112" s="65">
        <v>0</v>
      </c>
      <c r="B112" s="65" t="s">
        <v>2654</v>
      </c>
      <c r="C112" s="94" t="s">
        <v>559</v>
      </c>
      <c r="D112" s="94" t="s">
        <v>51</v>
      </c>
      <c r="E112" s="94" t="s">
        <v>2655</v>
      </c>
      <c r="F112" s="234"/>
      <c r="G112" s="234"/>
      <c r="H112" s="234"/>
      <c r="I112" s="234"/>
      <c r="J112" s="240"/>
      <c r="K112" s="89">
        <v>2028</v>
      </c>
      <c r="L112" s="86"/>
      <c r="M112" s="81"/>
      <c r="N112" s="81"/>
      <c r="O112" s="81"/>
      <c r="P112" s="81"/>
      <c r="Q112" s="83">
        <v>300</v>
      </c>
      <c r="R112" s="81"/>
      <c r="S112" s="68">
        <f t="shared" si="0"/>
        <v>300</v>
      </c>
      <c r="T112" s="89"/>
      <c r="U112" s="94"/>
      <c r="V112" s="89"/>
      <c r="W112" s="94"/>
      <c r="X112" s="94"/>
      <c r="Y112" s="76"/>
    </row>
    <row r="113" spans="1:25" ht="60" x14ac:dyDescent="0.2">
      <c r="A113" s="65">
        <v>0</v>
      </c>
      <c r="B113" s="65" t="s">
        <v>2656</v>
      </c>
      <c r="C113" s="94" t="s">
        <v>559</v>
      </c>
      <c r="D113" s="94" t="s">
        <v>51</v>
      </c>
      <c r="E113" s="94" t="s">
        <v>2657</v>
      </c>
      <c r="F113" s="234"/>
      <c r="G113" s="234"/>
      <c r="H113" s="234"/>
      <c r="I113" s="234"/>
      <c r="J113" s="240"/>
      <c r="K113" s="89">
        <v>2029</v>
      </c>
      <c r="L113" s="81"/>
      <c r="M113" s="81"/>
      <c r="N113" s="81"/>
      <c r="O113" s="81"/>
      <c r="P113" s="81"/>
      <c r="Q113" s="81"/>
      <c r="R113" s="97">
        <v>32337</v>
      </c>
      <c r="S113" s="68">
        <f t="shared" si="0"/>
        <v>32337</v>
      </c>
      <c r="T113" s="89"/>
      <c r="U113" s="94"/>
      <c r="V113" s="89"/>
      <c r="W113" s="94"/>
      <c r="X113" s="94"/>
      <c r="Y113" s="76"/>
    </row>
    <row r="114" spans="1:25" ht="60" x14ac:dyDescent="0.2">
      <c r="A114" s="65">
        <v>0</v>
      </c>
      <c r="B114" s="65" t="s">
        <v>2658</v>
      </c>
      <c r="C114" s="94" t="s">
        <v>559</v>
      </c>
      <c r="D114" s="94" t="s">
        <v>51</v>
      </c>
      <c r="E114" s="94" t="s">
        <v>2659</v>
      </c>
      <c r="F114" s="235"/>
      <c r="G114" s="235"/>
      <c r="H114" s="235"/>
      <c r="I114" s="235"/>
      <c r="J114" s="241"/>
      <c r="K114" s="89">
        <v>2029</v>
      </c>
      <c r="L114" s="81"/>
      <c r="M114" s="81"/>
      <c r="N114" s="81"/>
      <c r="O114" s="81"/>
      <c r="P114" s="81"/>
      <c r="Q114" s="81"/>
      <c r="R114" s="97">
        <v>3354520</v>
      </c>
      <c r="S114" s="68">
        <f t="shared" si="0"/>
        <v>3354520</v>
      </c>
      <c r="T114" s="89"/>
      <c r="U114" s="94"/>
      <c r="V114" s="89"/>
      <c r="W114" s="94"/>
      <c r="X114" s="94"/>
      <c r="Y114" s="76"/>
    </row>
    <row r="115" spans="1:25" ht="120" x14ac:dyDescent="0.2">
      <c r="A115" s="65">
        <v>1</v>
      </c>
      <c r="B115" s="65" t="s">
        <v>645</v>
      </c>
      <c r="C115" s="66" t="s">
        <v>646</v>
      </c>
      <c r="D115" s="66" t="s">
        <v>51</v>
      </c>
      <c r="E115" s="66" t="s">
        <v>647</v>
      </c>
      <c r="F115" s="66" t="s">
        <v>648</v>
      </c>
      <c r="G115" s="66" t="s">
        <v>649</v>
      </c>
      <c r="H115" s="66" t="s">
        <v>2962</v>
      </c>
      <c r="I115" s="66" t="s">
        <v>650</v>
      </c>
      <c r="J115" s="65" t="s">
        <v>88</v>
      </c>
      <c r="K115" s="65" t="s">
        <v>651</v>
      </c>
      <c r="L115" s="67">
        <v>250000</v>
      </c>
      <c r="M115" s="67">
        <v>207184</v>
      </c>
      <c r="N115" s="67">
        <v>275000</v>
      </c>
      <c r="O115" s="67">
        <v>227902</v>
      </c>
      <c r="P115" s="67">
        <v>302500</v>
      </c>
      <c r="Q115" s="67">
        <v>250693</v>
      </c>
      <c r="R115" s="67">
        <v>332750</v>
      </c>
      <c r="S115" s="68">
        <f t="shared" si="0"/>
        <v>1846029</v>
      </c>
      <c r="T115" s="69" t="s">
        <v>20</v>
      </c>
      <c r="U115" s="66" t="s">
        <v>2660</v>
      </c>
      <c r="V115" s="69" t="s">
        <v>79</v>
      </c>
      <c r="W115" s="66" t="s">
        <v>337</v>
      </c>
      <c r="X115" s="66" t="s">
        <v>62</v>
      </c>
      <c r="Y115" s="65"/>
    </row>
    <row r="116" spans="1:25" ht="105" x14ac:dyDescent="0.2">
      <c r="A116" s="65">
        <v>1</v>
      </c>
      <c r="B116" s="65" t="s">
        <v>652</v>
      </c>
      <c r="C116" s="66" t="s">
        <v>646</v>
      </c>
      <c r="D116" s="66" t="s">
        <v>51</v>
      </c>
      <c r="E116" s="66" t="s">
        <v>653</v>
      </c>
      <c r="F116" s="66" t="s">
        <v>654</v>
      </c>
      <c r="G116" s="66" t="s">
        <v>2963</v>
      </c>
      <c r="H116" s="66" t="s">
        <v>655</v>
      </c>
      <c r="I116" s="66" t="s">
        <v>656</v>
      </c>
      <c r="J116" s="65" t="s">
        <v>657</v>
      </c>
      <c r="K116" s="65" t="s">
        <v>104</v>
      </c>
      <c r="L116" s="67">
        <v>1233</v>
      </c>
      <c r="M116" s="67">
        <v>1233</v>
      </c>
      <c r="N116" s="68"/>
      <c r="O116" s="68"/>
      <c r="P116" s="68"/>
      <c r="Q116" s="68"/>
      <c r="R116" s="68"/>
      <c r="S116" s="68">
        <f t="shared" si="0"/>
        <v>2466</v>
      </c>
      <c r="T116" s="69" t="s">
        <v>20</v>
      </c>
      <c r="U116" s="66"/>
      <c r="V116" s="69" t="s">
        <v>60</v>
      </c>
      <c r="W116" s="66" t="s">
        <v>70</v>
      </c>
      <c r="X116" s="66" t="s">
        <v>62</v>
      </c>
      <c r="Y116" s="65"/>
    </row>
    <row r="117" spans="1:25" ht="90" x14ac:dyDescent="0.2">
      <c r="A117" s="65">
        <v>1</v>
      </c>
      <c r="B117" s="65" t="s">
        <v>658</v>
      </c>
      <c r="C117" s="66" t="s">
        <v>646</v>
      </c>
      <c r="D117" s="66" t="s">
        <v>51</v>
      </c>
      <c r="E117" s="66" t="s">
        <v>659</v>
      </c>
      <c r="F117" s="66" t="s">
        <v>660</v>
      </c>
      <c r="G117" s="66" t="s">
        <v>661</v>
      </c>
      <c r="H117" s="66" t="s">
        <v>662</v>
      </c>
      <c r="I117" s="66" t="s">
        <v>663</v>
      </c>
      <c r="J117" s="65" t="s">
        <v>88</v>
      </c>
      <c r="K117" s="65" t="s">
        <v>651</v>
      </c>
      <c r="L117" s="97">
        <v>372</v>
      </c>
      <c r="M117" s="97">
        <v>389.65</v>
      </c>
      <c r="N117" s="97">
        <v>409.2</v>
      </c>
      <c r="O117" s="97">
        <v>428.62</v>
      </c>
      <c r="P117" s="97">
        <v>450.12</v>
      </c>
      <c r="Q117" s="97">
        <v>471.48</v>
      </c>
      <c r="R117" s="97">
        <v>495.13</v>
      </c>
      <c r="S117" s="68">
        <f t="shared" si="0"/>
        <v>3016.2</v>
      </c>
      <c r="T117" s="69" t="s">
        <v>20</v>
      </c>
      <c r="U117" s="66"/>
      <c r="V117" s="69" t="s">
        <v>79</v>
      </c>
      <c r="W117" s="66" t="s">
        <v>70</v>
      </c>
      <c r="X117" s="66" t="s">
        <v>62</v>
      </c>
      <c r="Y117" s="65"/>
    </row>
    <row r="118" spans="1:25" ht="135" x14ac:dyDescent="0.2">
      <c r="A118" s="65">
        <v>0</v>
      </c>
      <c r="B118" s="65" t="s">
        <v>664</v>
      </c>
      <c r="C118" s="66" t="s">
        <v>646</v>
      </c>
      <c r="D118" s="66" t="s">
        <v>83</v>
      </c>
      <c r="E118" s="66" t="s">
        <v>665</v>
      </c>
      <c r="F118" s="66" t="s">
        <v>666</v>
      </c>
      <c r="G118" s="66" t="s">
        <v>667</v>
      </c>
      <c r="H118" s="66" t="s">
        <v>668</v>
      </c>
      <c r="I118" s="66" t="s">
        <v>2964</v>
      </c>
      <c r="J118" s="65" t="s">
        <v>88</v>
      </c>
      <c r="K118" s="65" t="s">
        <v>669</v>
      </c>
      <c r="L118" s="81"/>
      <c r="M118" s="87">
        <v>4613.6499999999996</v>
      </c>
      <c r="N118" s="81"/>
      <c r="O118" s="87">
        <v>5075.0200000000004</v>
      </c>
      <c r="P118" s="81"/>
      <c r="Q118" s="87">
        <v>5582.52</v>
      </c>
      <c r="R118" s="98"/>
      <c r="S118" s="68">
        <f t="shared" si="0"/>
        <v>15271.19</v>
      </c>
      <c r="T118" s="69" t="s">
        <v>20</v>
      </c>
      <c r="U118" s="66"/>
      <c r="V118" s="69" t="s">
        <v>69</v>
      </c>
      <c r="W118" s="66" t="s">
        <v>80</v>
      </c>
      <c r="X118" s="66" t="s">
        <v>670</v>
      </c>
      <c r="Y118" s="65"/>
    </row>
    <row r="119" spans="1:25" ht="120" x14ac:dyDescent="0.2">
      <c r="A119" s="65">
        <v>1</v>
      </c>
      <c r="B119" s="65" t="s">
        <v>671</v>
      </c>
      <c r="C119" s="66" t="s">
        <v>646</v>
      </c>
      <c r="D119" s="66" t="s">
        <v>51</v>
      </c>
      <c r="E119" s="66" t="s">
        <v>672</v>
      </c>
      <c r="F119" s="66" t="s">
        <v>673</v>
      </c>
      <c r="G119" s="66" t="s">
        <v>674</v>
      </c>
      <c r="H119" s="66" t="s">
        <v>675</v>
      </c>
      <c r="I119" s="71"/>
      <c r="J119" s="65" t="s">
        <v>88</v>
      </c>
      <c r="K119" s="65" t="s">
        <v>651</v>
      </c>
      <c r="L119" s="81"/>
      <c r="M119" s="87">
        <v>11</v>
      </c>
      <c r="N119" s="81"/>
      <c r="O119" s="87">
        <v>12.1</v>
      </c>
      <c r="P119" s="81"/>
      <c r="Q119" s="87">
        <v>13.31</v>
      </c>
      <c r="R119" s="81"/>
      <c r="S119" s="68">
        <f t="shared" si="0"/>
        <v>36.410000000000004</v>
      </c>
      <c r="T119" s="69" t="s">
        <v>20</v>
      </c>
      <c r="U119" s="66"/>
      <c r="V119" s="69" t="s">
        <v>69</v>
      </c>
      <c r="W119" s="66" t="s">
        <v>70</v>
      </c>
      <c r="X119" s="66" t="s">
        <v>62</v>
      </c>
      <c r="Y119" s="65"/>
    </row>
    <row r="120" spans="1:25" ht="75" x14ac:dyDescent="0.2">
      <c r="A120" s="65">
        <v>0</v>
      </c>
      <c r="B120" s="65" t="s">
        <v>2887</v>
      </c>
      <c r="C120" s="66" t="s">
        <v>646</v>
      </c>
      <c r="D120" s="66" t="s">
        <v>51</v>
      </c>
      <c r="E120" s="66" t="s">
        <v>372</v>
      </c>
      <c r="F120" s="66" t="s">
        <v>2965</v>
      </c>
      <c r="G120" s="66" t="s">
        <v>676</v>
      </c>
      <c r="H120" s="66" t="s">
        <v>677</v>
      </c>
      <c r="I120" s="66"/>
      <c r="J120" s="65" t="s">
        <v>88</v>
      </c>
      <c r="K120" s="65" t="s">
        <v>377</v>
      </c>
      <c r="L120" s="81"/>
      <c r="M120" s="87"/>
      <c r="N120" s="81"/>
      <c r="O120" s="87"/>
      <c r="P120" s="81"/>
      <c r="Q120" s="87"/>
      <c r="R120" s="81"/>
      <c r="S120" s="68">
        <f t="shared" si="0"/>
        <v>0</v>
      </c>
      <c r="T120" s="69" t="s">
        <v>20</v>
      </c>
      <c r="U120" s="66"/>
      <c r="V120" s="69" t="s">
        <v>79</v>
      </c>
      <c r="W120" s="66" t="s">
        <v>337</v>
      </c>
      <c r="X120" s="66" t="s">
        <v>62</v>
      </c>
      <c r="Y120" s="65" t="s">
        <v>3061</v>
      </c>
    </row>
    <row r="121" spans="1:25" ht="150" x14ac:dyDescent="0.2">
      <c r="A121" s="65">
        <v>1</v>
      </c>
      <c r="B121" s="65" t="s">
        <v>678</v>
      </c>
      <c r="C121" s="66" t="s">
        <v>646</v>
      </c>
      <c r="D121" s="66" t="s">
        <v>51</v>
      </c>
      <c r="E121" s="66" t="s">
        <v>679</v>
      </c>
      <c r="F121" s="66" t="s">
        <v>680</v>
      </c>
      <c r="G121" s="66" t="s">
        <v>681</v>
      </c>
      <c r="H121" s="66" t="s">
        <v>682</v>
      </c>
      <c r="I121" s="66" t="s">
        <v>2966</v>
      </c>
      <c r="J121" s="65" t="s">
        <v>657</v>
      </c>
      <c r="K121" s="65" t="s">
        <v>104</v>
      </c>
      <c r="L121" s="67"/>
      <c r="M121" s="67"/>
      <c r="N121" s="68"/>
      <c r="O121" s="68"/>
      <c r="P121" s="68"/>
      <c r="Q121" s="68"/>
      <c r="R121" s="68"/>
      <c r="S121" s="68">
        <f t="shared" si="0"/>
        <v>0</v>
      </c>
      <c r="T121" s="69" t="s">
        <v>20</v>
      </c>
      <c r="U121" s="66"/>
      <c r="V121" s="69" t="s">
        <v>60</v>
      </c>
      <c r="W121" s="66" t="s">
        <v>70</v>
      </c>
      <c r="X121" s="66" t="s">
        <v>62</v>
      </c>
      <c r="Y121" s="65"/>
    </row>
    <row r="122" spans="1:25" ht="105" x14ac:dyDescent="0.2">
      <c r="A122" s="65">
        <v>1</v>
      </c>
      <c r="B122" s="65" t="s">
        <v>683</v>
      </c>
      <c r="C122" s="66" t="s">
        <v>646</v>
      </c>
      <c r="D122" s="66" t="s">
        <v>51</v>
      </c>
      <c r="E122" s="66" t="s">
        <v>684</v>
      </c>
      <c r="F122" s="66" t="s">
        <v>2967</v>
      </c>
      <c r="G122" s="66" t="s">
        <v>685</v>
      </c>
      <c r="H122" s="66" t="s">
        <v>686</v>
      </c>
      <c r="I122" s="66" t="s">
        <v>687</v>
      </c>
      <c r="J122" s="65" t="s">
        <v>88</v>
      </c>
      <c r="K122" s="65" t="s">
        <v>651</v>
      </c>
      <c r="L122" s="67">
        <v>722</v>
      </c>
      <c r="M122" s="68"/>
      <c r="N122" s="67">
        <v>495.28</v>
      </c>
      <c r="O122" s="68"/>
      <c r="P122" s="67">
        <v>544.79999999999995</v>
      </c>
      <c r="Q122" s="68"/>
      <c r="R122" s="67">
        <v>599.28</v>
      </c>
      <c r="S122" s="68">
        <f t="shared" si="0"/>
        <v>2361.3599999999997</v>
      </c>
      <c r="T122" s="69" t="s">
        <v>20</v>
      </c>
      <c r="U122" s="66"/>
      <c r="V122" s="69" t="s">
        <v>69</v>
      </c>
      <c r="W122" s="66" t="s">
        <v>70</v>
      </c>
      <c r="X122" s="66" t="s">
        <v>62</v>
      </c>
      <c r="Y122" s="65"/>
    </row>
    <row r="123" spans="1:25" ht="135" x14ac:dyDescent="0.2">
      <c r="A123" s="65">
        <v>0</v>
      </c>
      <c r="B123" s="65" t="s">
        <v>688</v>
      </c>
      <c r="C123" s="66" t="s">
        <v>646</v>
      </c>
      <c r="D123" s="66" t="s">
        <v>83</v>
      </c>
      <c r="E123" s="66" t="s">
        <v>689</v>
      </c>
      <c r="F123" s="66" t="s">
        <v>666</v>
      </c>
      <c r="G123" s="66" t="s">
        <v>667</v>
      </c>
      <c r="H123" s="66" t="s">
        <v>668</v>
      </c>
      <c r="I123" s="66" t="s">
        <v>2964</v>
      </c>
      <c r="J123" s="65" t="s">
        <v>88</v>
      </c>
      <c r="K123" s="65" t="s">
        <v>669</v>
      </c>
      <c r="L123" s="67"/>
      <c r="M123" s="68"/>
      <c r="N123" s="67">
        <v>175</v>
      </c>
      <c r="O123" s="68"/>
      <c r="P123" s="67">
        <v>192.5</v>
      </c>
      <c r="Q123" s="68"/>
      <c r="R123" s="67">
        <v>211.75</v>
      </c>
      <c r="S123" s="68">
        <f t="shared" si="0"/>
        <v>579.25</v>
      </c>
      <c r="T123" s="69" t="s">
        <v>20</v>
      </c>
      <c r="U123" s="66"/>
      <c r="V123" s="69" t="s">
        <v>69</v>
      </c>
      <c r="W123" s="66" t="s">
        <v>80</v>
      </c>
      <c r="X123" s="66" t="s">
        <v>670</v>
      </c>
      <c r="Y123" s="65"/>
    </row>
    <row r="124" spans="1:25" ht="135" x14ac:dyDescent="0.2">
      <c r="A124" s="65">
        <v>1</v>
      </c>
      <c r="B124" s="65" t="s">
        <v>690</v>
      </c>
      <c r="C124" s="66" t="s">
        <v>646</v>
      </c>
      <c r="D124" s="66" t="s">
        <v>93</v>
      </c>
      <c r="E124" s="66" t="s">
        <v>691</v>
      </c>
      <c r="F124" s="66" t="s">
        <v>692</v>
      </c>
      <c r="G124" s="66" t="s">
        <v>693</v>
      </c>
      <c r="H124" s="66" t="s">
        <v>694</v>
      </c>
      <c r="I124" s="66" t="s">
        <v>695</v>
      </c>
      <c r="J124" s="65" t="s">
        <v>2968</v>
      </c>
      <c r="K124" s="65">
        <v>2023</v>
      </c>
      <c r="L124" s="67"/>
      <c r="M124" s="68"/>
      <c r="N124" s="68"/>
      <c r="O124" s="68"/>
      <c r="P124" s="68"/>
      <c r="Q124" s="68"/>
      <c r="R124" s="68"/>
      <c r="S124" s="68">
        <f t="shared" si="0"/>
        <v>0</v>
      </c>
      <c r="T124" s="69" t="s">
        <v>20</v>
      </c>
      <c r="U124" s="66"/>
      <c r="V124" s="69" t="s">
        <v>60</v>
      </c>
      <c r="W124" s="66" t="s">
        <v>70</v>
      </c>
      <c r="X124" s="66" t="s">
        <v>62</v>
      </c>
      <c r="Y124" s="65"/>
    </row>
    <row r="125" spans="1:25" ht="180" x14ac:dyDescent="0.2">
      <c r="A125" s="65">
        <v>1</v>
      </c>
      <c r="B125" s="65" t="s">
        <v>696</v>
      </c>
      <c r="C125" s="66" t="s">
        <v>646</v>
      </c>
      <c r="D125" s="66" t="s">
        <v>303</v>
      </c>
      <c r="E125" s="66" t="s">
        <v>697</v>
      </c>
      <c r="F125" s="66" t="s">
        <v>698</v>
      </c>
      <c r="G125" s="66" t="s">
        <v>2940</v>
      </c>
      <c r="H125" s="66" t="s">
        <v>699</v>
      </c>
      <c r="I125" s="66" t="s">
        <v>700</v>
      </c>
      <c r="J125" s="65" t="s">
        <v>88</v>
      </c>
      <c r="K125" s="65" t="s">
        <v>701</v>
      </c>
      <c r="L125" s="67"/>
      <c r="M125" s="67"/>
      <c r="N125" s="67"/>
      <c r="O125" s="67"/>
      <c r="P125" s="67"/>
      <c r="Q125" s="67"/>
      <c r="R125" s="67"/>
      <c r="S125" s="68">
        <f t="shared" si="0"/>
        <v>0</v>
      </c>
      <c r="T125" s="69" t="s">
        <v>20</v>
      </c>
      <c r="U125" s="66"/>
      <c r="V125" s="69" t="s">
        <v>60</v>
      </c>
      <c r="W125" s="66" t="s">
        <v>70</v>
      </c>
      <c r="X125" s="66" t="s">
        <v>62</v>
      </c>
      <c r="Y125" s="65"/>
    </row>
    <row r="126" spans="1:25" ht="409.5" x14ac:dyDescent="0.2">
      <c r="A126" s="65">
        <v>1</v>
      </c>
      <c r="B126" s="99" t="s">
        <v>702</v>
      </c>
      <c r="C126" s="79" t="s">
        <v>703</v>
      </c>
      <c r="D126" s="79" t="s">
        <v>51</v>
      </c>
      <c r="E126" s="79" t="s">
        <v>704</v>
      </c>
      <c r="F126" s="79" t="s">
        <v>705</v>
      </c>
      <c r="G126" s="79" t="s">
        <v>706</v>
      </c>
      <c r="H126" s="79" t="s">
        <v>707</v>
      </c>
      <c r="I126" s="79" t="s">
        <v>708</v>
      </c>
      <c r="J126" s="99" t="s">
        <v>709</v>
      </c>
      <c r="K126" s="99" t="s">
        <v>140</v>
      </c>
      <c r="L126" s="100">
        <v>2475</v>
      </c>
      <c r="M126" s="101" t="s">
        <v>570</v>
      </c>
      <c r="N126" s="101" t="s">
        <v>570</v>
      </c>
      <c r="O126" s="84"/>
      <c r="P126" s="84"/>
      <c r="Q126" s="84"/>
      <c r="R126" s="84"/>
      <c r="S126" s="68">
        <f t="shared" si="0"/>
        <v>2475</v>
      </c>
      <c r="T126" s="69" t="s">
        <v>21</v>
      </c>
      <c r="U126" s="66" t="s">
        <v>2969</v>
      </c>
      <c r="V126" s="69" t="s">
        <v>60</v>
      </c>
      <c r="W126" s="66" t="s">
        <v>70</v>
      </c>
      <c r="X126" s="66" t="s">
        <v>71</v>
      </c>
      <c r="Y126" s="99"/>
    </row>
    <row r="127" spans="1:25" ht="180" x14ac:dyDescent="0.2">
      <c r="A127" s="102">
        <v>1</v>
      </c>
      <c r="B127" s="76" t="s">
        <v>710</v>
      </c>
      <c r="C127" s="94" t="s">
        <v>703</v>
      </c>
      <c r="D127" s="94" t="s">
        <v>51</v>
      </c>
      <c r="E127" s="94" t="s">
        <v>711</v>
      </c>
      <c r="F127" s="103" t="s">
        <v>2939</v>
      </c>
      <c r="G127" s="103" t="s">
        <v>2970</v>
      </c>
      <c r="H127" s="103" t="s">
        <v>2971</v>
      </c>
      <c r="I127" s="103" t="s">
        <v>2661</v>
      </c>
      <c r="J127" s="76" t="s">
        <v>712</v>
      </c>
      <c r="K127" s="76" t="s">
        <v>58</v>
      </c>
      <c r="L127" s="78">
        <v>28</v>
      </c>
      <c r="M127" s="78">
        <v>28</v>
      </c>
      <c r="N127" s="78">
        <v>28</v>
      </c>
      <c r="O127" s="78">
        <v>28</v>
      </c>
      <c r="P127" s="78">
        <v>28</v>
      </c>
      <c r="Q127" s="78">
        <v>28</v>
      </c>
      <c r="R127" s="78">
        <v>28</v>
      </c>
      <c r="S127" s="68">
        <f t="shared" si="0"/>
        <v>196</v>
      </c>
      <c r="T127" s="69" t="s">
        <v>21</v>
      </c>
      <c r="U127" s="66" t="s">
        <v>713</v>
      </c>
      <c r="V127" s="69" t="s">
        <v>79</v>
      </c>
      <c r="W127" s="66" t="s">
        <v>70</v>
      </c>
      <c r="X127" s="66" t="s">
        <v>71</v>
      </c>
      <c r="Y127" s="76"/>
    </row>
    <row r="128" spans="1:25" ht="240" x14ac:dyDescent="0.2">
      <c r="A128" s="102">
        <v>1</v>
      </c>
      <c r="B128" s="76" t="s">
        <v>714</v>
      </c>
      <c r="C128" s="94" t="s">
        <v>703</v>
      </c>
      <c r="D128" s="94" t="s">
        <v>258</v>
      </c>
      <c r="E128" s="94" t="s">
        <v>715</v>
      </c>
      <c r="F128" s="94" t="s">
        <v>2662</v>
      </c>
      <c r="G128" s="94" t="s">
        <v>716</v>
      </c>
      <c r="H128" s="94" t="s">
        <v>717</v>
      </c>
      <c r="I128" s="103" t="s">
        <v>718</v>
      </c>
      <c r="J128" s="76" t="s">
        <v>2938</v>
      </c>
      <c r="K128" s="76" t="s">
        <v>140</v>
      </c>
      <c r="L128" s="83">
        <v>16</v>
      </c>
      <c r="M128" s="83">
        <v>16</v>
      </c>
      <c r="N128" s="83">
        <v>16</v>
      </c>
      <c r="O128" s="81"/>
      <c r="P128" s="81"/>
      <c r="Q128" s="81"/>
      <c r="R128" s="81"/>
      <c r="S128" s="68">
        <f t="shared" si="0"/>
        <v>48</v>
      </c>
      <c r="T128" s="69" t="s">
        <v>20</v>
      </c>
      <c r="U128" s="71"/>
      <c r="V128" s="69" t="s">
        <v>60</v>
      </c>
      <c r="W128" s="66" t="s">
        <v>70</v>
      </c>
      <c r="X128" s="66" t="s">
        <v>71</v>
      </c>
      <c r="Y128" s="76"/>
    </row>
    <row r="129" spans="1:25" ht="165" x14ac:dyDescent="0.2">
      <c r="A129" s="102">
        <v>1</v>
      </c>
      <c r="B129" s="76" t="s">
        <v>720</v>
      </c>
      <c r="C129" s="94" t="s">
        <v>703</v>
      </c>
      <c r="D129" s="94" t="s">
        <v>258</v>
      </c>
      <c r="E129" s="94" t="s">
        <v>721</v>
      </c>
      <c r="F129" s="94" t="s">
        <v>722</v>
      </c>
      <c r="G129" s="103" t="s">
        <v>723</v>
      </c>
      <c r="H129" s="94" t="s">
        <v>717</v>
      </c>
      <c r="I129" s="103" t="s">
        <v>718</v>
      </c>
      <c r="J129" s="76" t="s">
        <v>719</v>
      </c>
      <c r="K129" s="76" t="s">
        <v>140</v>
      </c>
      <c r="L129" s="83">
        <v>16</v>
      </c>
      <c r="M129" s="83">
        <v>16</v>
      </c>
      <c r="N129" s="83">
        <v>16</v>
      </c>
      <c r="O129" s="81"/>
      <c r="P129" s="81"/>
      <c r="Q129" s="81"/>
      <c r="R129" s="81"/>
      <c r="S129" s="68">
        <f t="shared" si="0"/>
        <v>48</v>
      </c>
      <c r="T129" s="69" t="s">
        <v>20</v>
      </c>
      <c r="U129" s="71"/>
      <c r="V129" s="69" t="s">
        <v>60</v>
      </c>
      <c r="W129" s="66" t="s">
        <v>70</v>
      </c>
      <c r="X129" s="66" t="s">
        <v>71</v>
      </c>
      <c r="Y129" s="76"/>
    </row>
    <row r="130" spans="1:25" ht="90" x14ac:dyDescent="0.2">
      <c r="A130" s="102">
        <v>1</v>
      </c>
      <c r="B130" s="76" t="s">
        <v>724</v>
      </c>
      <c r="C130" s="94" t="s">
        <v>703</v>
      </c>
      <c r="D130" s="94" t="s">
        <v>51</v>
      </c>
      <c r="E130" s="94" t="s">
        <v>725</v>
      </c>
      <c r="F130" s="94" t="s">
        <v>705</v>
      </c>
      <c r="G130" s="94" t="s">
        <v>726</v>
      </c>
      <c r="H130" s="94" t="s">
        <v>726</v>
      </c>
      <c r="I130" s="94" t="s">
        <v>2888</v>
      </c>
      <c r="J130" s="76" t="s">
        <v>712</v>
      </c>
      <c r="K130" s="76" t="s">
        <v>415</v>
      </c>
      <c r="L130" s="81"/>
      <c r="M130" s="83">
        <v>30</v>
      </c>
      <c r="N130" s="83">
        <v>30</v>
      </c>
      <c r="O130" s="83">
        <v>30</v>
      </c>
      <c r="P130" s="83">
        <v>30</v>
      </c>
      <c r="Q130" s="81"/>
      <c r="R130" s="81"/>
      <c r="S130" s="68">
        <f t="shared" si="0"/>
        <v>120</v>
      </c>
      <c r="T130" s="69" t="s">
        <v>21</v>
      </c>
      <c r="U130" s="71"/>
      <c r="V130" s="69" t="s">
        <v>60</v>
      </c>
      <c r="W130" s="66" t="s">
        <v>70</v>
      </c>
      <c r="X130" s="66" t="s">
        <v>71</v>
      </c>
      <c r="Y130" s="76"/>
    </row>
    <row r="131" spans="1:25" ht="135" x14ac:dyDescent="0.2">
      <c r="A131" s="102">
        <v>1</v>
      </c>
      <c r="B131" s="76" t="s">
        <v>727</v>
      </c>
      <c r="C131" s="94" t="s">
        <v>703</v>
      </c>
      <c r="D131" s="94" t="s">
        <v>258</v>
      </c>
      <c r="E131" s="94" t="s">
        <v>2663</v>
      </c>
      <c r="F131" s="94" t="s">
        <v>2664</v>
      </c>
      <c r="G131" s="94" t="s">
        <v>728</v>
      </c>
      <c r="H131" s="94" t="s">
        <v>729</v>
      </c>
      <c r="I131" s="94" t="s">
        <v>730</v>
      </c>
      <c r="J131" s="76" t="s">
        <v>2938</v>
      </c>
      <c r="K131" s="76" t="s">
        <v>466</v>
      </c>
      <c r="L131" s="104" t="s">
        <v>570</v>
      </c>
      <c r="M131" s="104" t="s">
        <v>570</v>
      </c>
      <c r="N131" s="104" t="s">
        <v>570</v>
      </c>
      <c r="O131" s="104" t="s">
        <v>570</v>
      </c>
      <c r="P131" s="104" t="s">
        <v>570</v>
      </c>
      <c r="Q131" s="104" t="s">
        <v>570</v>
      </c>
      <c r="R131" s="81"/>
      <c r="S131" s="68">
        <f t="shared" si="0"/>
        <v>0</v>
      </c>
      <c r="T131" s="69" t="s">
        <v>21</v>
      </c>
      <c r="U131" s="66" t="s">
        <v>2972</v>
      </c>
      <c r="V131" s="69" t="s">
        <v>69</v>
      </c>
      <c r="W131" s="66" t="s">
        <v>70</v>
      </c>
      <c r="X131" s="66" t="s">
        <v>71</v>
      </c>
      <c r="Y131" s="76"/>
    </row>
    <row r="132" spans="1:25" ht="120" x14ac:dyDescent="0.2">
      <c r="A132" s="102">
        <v>1</v>
      </c>
      <c r="B132" s="76" t="s">
        <v>731</v>
      </c>
      <c r="C132" s="94" t="s">
        <v>703</v>
      </c>
      <c r="D132" s="94" t="s">
        <v>93</v>
      </c>
      <c r="E132" s="94" t="s">
        <v>2665</v>
      </c>
      <c r="F132" s="94" t="s">
        <v>2666</v>
      </c>
      <c r="G132" s="94" t="s">
        <v>732</v>
      </c>
      <c r="H132" s="94" t="s">
        <v>732</v>
      </c>
      <c r="I132" s="94" t="s">
        <v>2667</v>
      </c>
      <c r="J132" s="76" t="s">
        <v>733</v>
      </c>
      <c r="K132" s="76" t="s">
        <v>437</v>
      </c>
      <c r="L132" s="81"/>
      <c r="M132" s="104" t="s">
        <v>570</v>
      </c>
      <c r="N132" s="104" t="s">
        <v>570</v>
      </c>
      <c r="O132" s="81"/>
      <c r="P132" s="81"/>
      <c r="Q132" s="81"/>
      <c r="R132" s="81"/>
      <c r="S132" s="68">
        <f t="shared" si="0"/>
        <v>0</v>
      </c>
      <c r="T132" s="69" t="s">
        <v>21</v>
      </c>
      <c r="U132" s="66" t="s">
        <v>734</v>
      </c>
      <c r="V132" s="69" t="s">
        <v>69</v>
      </c>
      <c r="W132" s="66" t="s">
        <v>70</v>
      </c>
      <c r="X132" s="66" t="s">
        <v>2668</v>
      </c>
      <c r="Y132" s="76"/>
    </row>
    <row r="133" spans="1:25" ht="90" x14ac:dyDescent="0.2">
      <c r="A133" s="65">
        <v>0</v>
      </c>
      <c r="B133" s="99" t="s">
        <v>2669</v>
      </c>
      <c r="C133" s="94" t="s">
        <v>703</v>
      </c>
      <c r="D133" s="79" t="s">
        <v>93</v>
      </c>
      <c r="E133" s="79" t="s">
        <v>2670</v>
      </c>
      <c r="F133" s="79" t="s">
        <v>2671</v>
      </c>
      <c r="G133" s="79" t="s">
        <v>2672</v>
      </c>
      <c r="H133" s="79" t="s">
        <v>2673</v>
      </c>
      <c r="I133" s="79" t="s">
        <v>2674</v>
      </c>
      <c r="J133" s="99" t="s">
        <v>2675</v>
      </c>
      <c r="K133" s="99" t="s">
        <v>2676</v>
      </c>
      <c r="L133" s="82" t="s">
        <v>570</v>
      </c>
      <c r="M133" s="97" t="s">
        <v>570</v>
      </c>
      <c r="N133" s="97" t="s">
        <v>570</v>
      </c>
      <c r="O133" s="97" t="s">
        <v>570</v>
      </c>
      <c r="P133" s="97" t="s">
        <v>570</v>
      </c>
      <c r="Q133" s="97" t="s">
        <v>570</v>
      </c>
      <c r="R133" s="97" t="s">
        <v>570</v>
      </c>
      <c r="S133" s="68">
        <f t="shared" si="0"/>
        <v>0</v>
      </c>
      <c r="T133" s="69" t="s">
        <v>20</v>
      </c>
      <c r="U133" s="66" t="s">
        <v>2677</v>
      </c>
      <c r="V133" s="69" t="s">
        <v>69</v>
      </c>
      <c r="W133" s="66" t="s">
        <v>458</v>
      </c>
      <c r="X133" s="66" t="s">
        <v>886</v>
      </c>
      <c r="Y133" s="76" t="s">
        <v>3062</v>
      </c>
    </row>
    <row r="134" spans="1:25" ht="285" x14ac:dyDescent="0.2">
      <c r="A134" s="65">
        <v>1</v>
      </c>
      <c r="B134" s="65" t="s">
        <v>735</v>
      </c>
      <c r="C134" s="66" t="s">
        <v>736</v>
      </c>
      <c r="D134" s="66" t="s">
        <v>51</v>
      </c>
      <c r="E134" s="66" t="s">
        <v>737</v>
      </c>
      <c r="F134" s="66" t="s">
        <v>2889</v>
      </c>
      <c r="G134" s="66" t="s">
        <v>738</v>
      </c>
      <c r="H134" s="66" t="s">
        <v>739</v>
      </c>
      <c r="I134" s="66" t="s">
        <v>740</v>
      </c>
      <c r="J134" s="65" t="s">
        <v>2890</v>
      </c>
      <c r="K134" s="65" t="s">
        <v>104</v>
      </c>
      <c r="L134" s="100">
        <v>66</v>
      </c>
      <c r="M134" s="100">
        <v>66</v>
      </c>
      <c r="N134" s="68"/>
      <c r="O134" s="68"/>
      <c r="P134" s="68"/>
      <c r="Q134" s="68"/>
      <c r="R134" s="68"/>
      <c r="S134" s="68">
        <f t="shared" si="0"/>
        <v>132</v>
      </c>
      <c r="T134" s="69" t="s">
        <v>20</v>
      </c>
      <c r="U134" s="66"/>
      <c r="V134" s="69" t="s">
        <v>69</v>
      </c>
      <c r="W134" s="66" t="s">
        <v>70</v>
      </c>
      <c r="X134" s="66" t="s">
        <v>62</v>
      </c>
      <c r="Y134" s="65"/>
    </row>
    <row r="135" spans="1:25" ht="345" x14ac:dyDescent="0.2">
      <c r="A135" s="65">
        <v>1</v>
      </c>
      <c r="B135" s="65" t="s">
        <v>741</v>
      </c>
      <c r="C135" s="66" t="s">
        <v>736</v>
      </c>
      <c r="D135" s="66" t="s">
        <v>51</v>
      </c>
      <c r="E135" s="105" t="s">
        <v>2891</v>
      </c>
      <c r="F135" s="66" t="s">
        <v>2937</v>
      </c>
      <c r="G135" s="66" t="s">
        <v>742</v>
      </c>
      <c r="H135" s="66" t="s">
        <v>743</v>
      </c>
      <c r="I135" s="66" t="s">
        <v>2678</v>
      </c>
      <c r="J135" s="65" t="s">
        <v>744</v>
      </c>
      <c r="K135" s="65" t="s">
        <v>104</v>
      </c>
      <c r="L135" s="67" t="s">
        <v>570</v>
      </c>
      <c r="M135" s="67">
        <v>384</v>
      </c>
      <c r="N135" s="68"/>
      <c r="O135" s="68"/>
      <c r="P135" s="68"/>
      <c r="Q135" s="68"/>
      <c r="R135" s="68"/>
      <c r="S135" s="68">
        <f t="shared" si="0"/>
        <v>384</v>
      </c>
      <c r="T135" s="69" t="s">
        <v>20</v>
      </c>
      <c r="U135" s="66"/>
      <c r="V135" s="69" t="s">
        <v>60</v>
      </c>
      <c r="W135" s="66" t="s">
        <v>70</v>
      </c>
      <c r="X135" s="66" t="s">
        <v>62</v>
      </c>
      <c r="Y135" s="65"/>
    </row>
    <row r="136" spans="1:25" ht="345" x14ac:dyDescent="0.2">
      <c r="A136" s="65">
        <v>1</v>
      </c>
      <c r="B136" s="65" t="s">
        <v>745</v>
      </c>
      <c r="C136" s="66" t="s">
        <v>736</v>
      </c>
      <c r="D136" s="66" t="s">
        <v>51</v>
      </c>
      <c r="E136" s="105" t="s">
        <v>2892</v>
      </c>
      <c r="F136" s="66" t="s">
        <v>2937</v>
      </c>
      <c r="G136" s="66" t="s">
        <v>746</v>
      </c>
      <c r="H136" s="66" t="s">
        <v>743</v>
      </c>
      <c r="I136" s="66" t="s">
        <v>2678</v>
      </c>
      <c r="J136" s="65" t="s">
        <v>88</v>
      </c>
      <c r="K136" s="65" t="s">
        <v>437</v>
      </c>
      <c r="L136" s="68"/>
      <c r="M136" s="78">
        <v>5051</v>
      </c>
      <c r="N136" s="78">
        <v>5303</v>
      </c>
      <c r="O136" s="68"/>
      <c r="P136" s="68"/>
      <c r="Q136" s="68"/>
      <c r="R136" s="68"/>
      <c r="S136" s="68">
        <f t="shared" si="0"/>
        <v>10354</v>
      </c>
      <c r="T136" s="69" t="s">
        <v>20</v>
      </c>
      <c r="U136" s="66"/>
      <c r="V136" s="69" t="s">
        <v>747</v>
      </c>
      <c r="W136" s="66" t="s">
        <v>70</v>
      </c>
      <c r="X136" s="66" t="s">
        <v>62</v>
      </c>
      <c r="Y136" s="65"/>
    </row>
    <row r="137" spans="1:25" ht="360" x14ac:dyDescent="0.2">
      <c r="A137" s="65">
        <v>1</v>
      </c>
      <c r="B137" s="65" t="s">
        <v>748</v>
      </c>
      <c r="C137" s="66" t="s">
        <v>736</v>
      </c>
      <c r="D137" s="66" t="s">
        <v>51</v>
      </c>
      <c r="E137" s="105" t="s">
        <v>2973</v>
      </c>
      <c r="F137" s="66" t="s">
        <v>2679</v>
      </c>
      <c r="G137" s="66" t="s">
        <v>749</v>
      </c>
      <c r="H137" s="66" t="s">
        <v>750</v>
      </c>
      <c r="I137" s="66" t="s">
        <v>751</v>
      </c>
      <c r="J137" s="65" t="s">
        <v>2680</v>
      </c>
      <c r="K137" s="65" t="s">
        <v>176</v>
      </c>
      <c r="L137" s="106"/>
      <c r="M137" s="78">
        <v>1894</v>
      </c>
      <c r="N137" s="97">
        <v>1988</v>
      </c>
      <c r="O137" s="97">
        <v>2088</v>
      </c>
      <c r="P137" s="106"/>
      <c r="Q137" s="106"/>
      <c r="R137" s="106"/>
      <c r="S137" s="68">
        <f t="shared" si="0"/>
        <v>5970</v>
      </c>
      <c r="T137" s="69" t="s">
        <v>20</v>
      </c>
      <c r="U137" s="66"/>
      <c r="V137" s="69" t="s">
        <v>60</v>
      </c>
      <c r="W137" s="66" t="s">
        <v>70</v>
      </c>
      <c r="X137" s="66" t="s">
        <v>62</v>
      </c>
      <c r="Y137" s="65"/>
    </row>
    <row r="138" spans="1:25" ht="45" x14ac:dyDescent="0.2">
      <c r="A138" s="65">
        <v>1</v>
      </c>
      <c r="B138" s="65" t="s">
        <v>752</v>
      </c>
      <c r="C138" s="66" t="s">
        <v>736</v>
      </c>
      <c r="D138" s="66" t="s">
        <v>51</v>
      </c>
      <c r="E138" s="105" t="s">
        <v>753</v>
      </c>
      <c r="F138" s="66"/>
      <c r="G138" s="66"/>
      <c r="H138" s="66"/>
      <c r="I138" s="66"/>
      <c r="J138" s="65"/>
      <c r="K138" s="65"/>
      <c r="L138" s="68"/>
      <c r="M138" s="68"/>
      <c r="N138" s="68"/>
      <c r="O138" s="68"/>
      <c r="P138" s="68"/>
      <c r="Q138" s="68"/>
      <c r="R138" s="68"/>
      <c r="S138" s="68">
        <f t="shared" si="0"/>
        <v>0</v>
      </c>
      <c r="T138" s="69" t="s">
        <v>21</v>
      </c>
      <c r="U138" s="66"/>
      <c r="V138" s="69"/>
      <c r="W138" s="66"/>
      <c r="X138" s="66"/>
      <c r="Y138" s="65"/>
    </row>
    <row r="139" spans="1:25" ht="240" x14ac:dyDescent="0.2">
      <c r="A139" s="65">
        <v>0</v>
      </c>
      <c r="B139" s="65" t="s">
        <v>754</v>
      </c>
      <c r="C139" s="66" t="s">
        <v>736</v>
      </c>
      <c r="D139" s="66"/>
      <c r="E139" s="105" t="s">
        <v>755</v>
      </c>
      <c r="F139" s="94" t="s">
        <v>2936</v>
      </c>
      <c r="G139" s="107" t="s">
        <v>750</v>
      </c>
      <c r="H139" s="94"/>
      <c r="I139" s="94" t="s">
        <v>2681</v>
      </c>
      <c r="J139" s="99" t="s">
        <v>2680</v>
      </c>
      <c r="K139" s="99" t="s">
        <v>2682</v>
      </c>
      <c r="L139" s="108"/>
      <c r="M139" s="78">
        <v>1894</v>
      </c>
      <c r="N139" s="78">
        <v>1894</v>
      </c>
      <c r="O139" s="78">
        <v>1894</v>
      </c>
      <c r="P139" s="81"/>
      <c r="Q139" s="81"/>
      <c r="R139" s="81"/>
      <c r="S139" s="68">
        <f t="shared" si="0"/>
        <v>5682</v>
      </c>
      <c r="T139" s="69" t="s">
        <v>20</v>
      </c>
      <c r="U139" s="66"/>
      <c r="V139" s="69"/>
      <c r="W139" s="71"/>
      <c r="X139" s="66"/>
      <c r="Y139" s="65"/>
    </row>
    <row r="140" spans="1:25" ht="285" x14ac:dyDescent="0.2">
      <c r="A140" s="65">
        <v>0</v>
      </c>
      <c r="B140" s="65" t="s">
        <v>756</v>
      </c>
      <c r="C140" s="66" t="s">
        <v>736</v>
      </c>
      <c r="D140" s="66"/>
      <c r="E140" s="105" t="s">
        <v>2683</v>
      </c>
      <c r="F140" s="74" t="s">
        <v>2684</v>
      </c>
      <c r="G140" s="107" t="s">
        <v>2685</v>
      </c>
      <c r="H140" s="107" t="s">
        <v>2686</v>
      </c>
      <c r="I140" s="107" t="s">
        <v>2974</v>
      </c>
      <c r="J140" s="76" t="s">
        <v>88</v>
      </c>
      <c r="K140" s="76" t="s">
        <v>104</v>
      </c>
      <c r="L140" s="78">
        <v>66</v>
      </c>
      <c r="M140" s="78">
        <v>66</v>
      </c>
      <c r="N140" s="68"/>
      <c r="O140" s="68"/>
      <c r="P140" s="68"/>
      <c r="Q140" s="68"/>
      <c r="R140" s="68"/>
      <c r="S140" s="68">
        <f t="shared" si="0"/>
        <v>132</v>
      </c>
      <c r="T140" s="69" t="s">
        <v>20</v>
      </c>
      <c r="U140" s="66" t="s">
        <v>2687</v>
      </c>
      <c r="V140" s="66"/>
      <c r="W140" s="66" t="s">
        <v>70</v>
      </c>
      <c r="X140" s="66" t="s">
        <v>670</v>
      </c>
      <c r="Y140" s="65"/>
    </row>
    <row r="141" spans="1:25" ht="375" x14ac:dyDescent="0.2">
      <c r="A141" s="65">
        <v>1</v>
      </c>
      <c r="B141" s="65" t="s">
        <v>757</v>
      </c>
      <c r="C141" s="66" t="s">
        <v>736</v>
      </c>
      <c r="D141" s="66" t="s">
        <v>51</v>
      </c>
      <c r="E141" s="66" t="s">
        <v>2688</v>
      </c>
      <c r="F141" s="66" t="s">
        <v>2975</v>
      </c>
      <c r="G141" s="66" t="s">
        <v>2976</v>
      </c>
      <c r="H141" s="66" t="s">
        <v>2977</v>
      </c>
      <c r="I141" s="66" t="s">
        <v>2978</v>
      </c>
      <c r="J141" s="65" t="s">
        <v>2893</v>
      </c>
      <c r="K141" s="65" t="s">
        <v>466</v>
      </c>
      <c r="L141" s="78">
        <v>3788</v>
      </c>
      <c r="M141" s="78">
        <v>3788</v>
      </c>
      <c r="N141" s="78">
        <v>3788</v>
      </c>
      <c r="O141" s="78">
        <v>3788</v>
      </c>
      <c r="P141" s="78">
        <v>3788</v>
      </c>
      <c r="Q141" s="78">
        <v>3788</v>
      </c>
      <c r="R141" s="68"/>
      <c r="S141" s="68">
        <f t="shared" si="0"/>
        <v>22728</v>
      </c>
      <c r="T141" s="69" t="s">
        <v>21</v>
      </c>
      <c r="U141" s="66"/>
      <c r="V141" s="69" t="s">
        <v>60</v>
      </c>
      <c r="W141" s="66" t="s">
        <v>70</v>
      </c>
      <c r="X141" s="66" t="s">
        <v>62</v>
      </c>
      <c r="Y141" s="65"/>
    </row>
    <row r="142" spans="1:25" ht="255" x14ac:dyDescent="0.2">
      <c r="A142" s="65">
        <v>1</v>
      </c>
      <c r="B142" s="65" t="s">
        <v>758</v>
      </c>
      <c r="C142" s="66" t="s">
        <v>736</v>
      </c>
      <c r="D142" s="66" t="s">
        <v>51</v>
      </c>
      <c r="E142" s="66" t="s">
        <v>759</v>
      </c>
      <c r="F142" s="66" t="s">
        <v>2689</v>
      </c>
      <c r="G142" s="66" t="s">
        <v>760</v>
      </c>
      <c r="H142" s="66" t="s">
        <v>2690</v>
      </c>
      <c r="I142" s="66" t="s">
        <v>761</v>
      </c>
      <c r="J142" s="65" t="s">
        <v>2691</v>
      </c>
      <c r="K142" s="99" t="s">
        <v>2692</v>
      </c>
      <c r="L142" s="81"/>
      <c r="M142" s="78">
        <v>1500</v>
      </c>
      <c r="N142" s="81"/>
      <c r="O142" s="78">
        <v>1500</v>
      </c>
      <c r="P142" s="81"/>
      <c r="Q142" s="78">
        <v>1500</v>
      </c>
      <c r="R142" s="81"/>
      <c r="S142" s="68">
        <f t="shared" si="0"/>
        <v>4500</v>
      </c>
      <c r="T142" s="69" t="s">
        <v>20</v>
      </c>
      <c r="U142" s="66"/>
      <c r="V142" s="69" t="s">
        <v>60</v>
      </c>
      <c r="W142" s="66" t="s">
        <v>337</v>
      </c>
      <c r="X142" s="66" t="s">
        <v>62</v>
      </c>
      <c r="Y142" s="65"/>
    </row>
    <row r="143" spans="1:25" ht="390" x14ac:dyDescent="0.2">
      <c r="A143" s="65">
        <v>1</v>
      </c>
      <c r="B143" s="65" t="s">
        <v>762</v>
      </c>
      <c r="C143" s="66" t="s">
        <v>736</v>
      </c>
      <c r="D143" s="66" t="s">
        <v>51</v>
      </c>
      <c r="E143" s="66" t="s">
        <v>763</v>
      </c>
      <c r="F143" s="74" t="s">
        <v>2693</v>
      </c>
      <c r="G143" s="66" t="s">
        <v>764</v>
      </c>
      <c r="H143" s="66" t="s">
        <v>765</v>
      </c>
      <c r="I143" s="66" t="s">
        <v>2979</v>
      </c>
      <c r="J143" s="65" t="s">
        <v>766</v>
      </c>
      <c r="K143" s="89" t="s">
        <v>767</v>
      </c>
      <c r="L143" s="97">
        <v>8223</v>
      </c>
      <c r="M143" s="97">
        <v>8223</v>
      </c>
      <c r="N143" s="97">
        <v>8223</v>
      </c>
      <c r="O143" s="97">
        <v>8223</v>
      </c>
      <c r="P143" s="97">
        <v>8223</v>
      </c>
      <c r="Q143" s="97">
        <v>8223</v>
      </c>
      <c r="R143" s="97">
        <v>8223</v>
      </c>
      <c r="S143" s="68">
        <f t="shared" si="0"/>
        <v>57561</v>
      </c>
      <c r="T143" s="69" t="s">
        <v>20</v>
      </c>
      <c r="U143" s="66"/>
      <c r="V143" s="69" t="s">
        <v>60</v>
      </c>
      <c r="W143" s="66" t="s">
        <v>70</v>
      </c>
      <c r="X143" s="66" t="s">
        <v>71</v>
      </c>
      <c r="Y143" s="65"/>
    </row>
    <row r="144" spans="1:25" ht="255" x14ac:dyDescent="0.2">
      <c r="A144" s="65">
        <v>1</v>
      </c>
      <c r="B144" s="65" t="s">
        <v>768</v>
      </c>
      <c r="C144" s="66" t="s">
        <v>736</v>
      </c>
      <c r="D144" s="66" t="s">
        <v>51</v>
      </c>
      <c r="E144" s="66" t="s">
        <v>769</v>
      </c>
      <c r="F144" s="66" t="s">
        <v>770</v>
      </c>
      <c r="G144" s="66" t="s">
        <v>771</v>
      </c>
      <c r="H144" s="66" t="s">
        <v>772</v>
      </c>
      <c r="I144" s="66" t="s">
        <v>2935</v>
      </c>
      <c r="J144" s="65" t="s">
        <v>88</v>
      </c>
      <c r="K144" s="65" t="s">
        <v>58</v>
      </c>
      <c r="L144" s="78">
        <v>112133</v>
      </c>
      <c r="M144" s="78">
        <v>108449</v>
      </c>
      <c r="N144" s="78">
        <v>113871</v>
      </c>
      <c r="O144" s="78">
        <v>119565</v>
      </c>
      <c r="P144" s="78">
        <v>125543</v>
      </c>
      <c r="Q144" s="78">
        <v>131820</v>
      </c>
      <c r="R144" s="78">
        <v>138411</v>
      </c>
      <c r="S144" s="68">
        <f t="shared" si="0"/>
        <v>849792</v>
      </c>
      <c r="T144" s="69" t="s">
        <v>20</v>
      </c>
      <c r="U144" s="66"/>
      <c r="V144" s="69" t="s">
        <v>69</v>
      </c>
      <c r="W144" s="66" t="s">
        <v>337</v>
      </c>
      <c r="X144" s="66" t="s">
        <v>670</v>
      </c>
      <c r="Y144" s="65"/>
    </row>
    <row r="145" spans="1:25" ht="409.5" x14ac:dyDescent="0.2">
      <c r="A145" s="65">
        <v>1</v>
      </c>
      <c r="B145" s="65" t="s">
        <v>773</v>
      </c>
      <c r="C145" s="66" t="s">
        <v>736</v>
      </c>
      <c r="D145" s="66" t="s">
        <v>51</v>
      </c>
      <c r="E145" s="66" t="s">
        <v>774</v>
      </c>
      <c r="F145" s="71" t="s">
        <v>775</v>
      </c>
      <c r="G145" s="66" t="s">
        <v>776</v>
      </c>
      <c r="H145" s="66" t="s">
        <v>777</v>
      </c>
      <c r="I145" s="66" t="s">
        <v>2934</v>
      </c>
      <c r="J145" s="65" t="s">
        <v>88</v>
      </c>
      <c r="K145" s="65" t="s">
        <v>778</v>
      </c>
      <c r="L145" s="108"/>
      <c r="M145" s="109">
        <v>42000</v>
      </c>
      <c r="N145" s="110"/>
      <c r="O145" s="111">
        <v>50400</v>
      </c>
      <c r="P145" s="108"/>
      <c r="Q145" s="111">
        <v>60480</v>
      </c>
      <c r="R145" s="108"/>
      <c r="S145" s="68">
        <f t="shared" si="0"/>
        <v>152880</v>
      </c>
      <c r="T145" s="69" t="s">
        <v>20</v>
      </c>
      <c r="U145" s="66"/>
      <c r="V145" s="69" t="s">
        <v>69</v>
      </c>
      <c r="W145" s="66" t="s">
        <v>337</v>
      </c>
      <c r="X145" s="66" t="s">
        <v>670</v>
      </c>
      <c r="Y145" s="65"/>
    </row>
    <row r="146" spans="1:25" ht="330" x14ac:dyDescent="0.2">
      <c r="A146" s="65">
        <v>1</v>
      </c>
      <c r="B146" s="65" t="s">
        <v>779</v>
      </c>
      <c r="C146" s="66" t="s">
        <v>736</v>
      </c>
      <c r="D146" s="66" t="s">
        <v>51</v>
      </c>
      <c r="E146" s="66" t="s">
        <v>780</v>
      </c>
      <c r="F146" s="66" t="s">
        <v>781</v>
      </c>
      <c r="G146" s="66" t="s">
        <v>782</v>
      </c>
      <c r="H146" s="66" t="s">
        <v>783</v>
      </c>
      <c r="I146" s="66" t="s">
        <v>784</v>
      </c>
      <c r="J146" s="65" t="s">
        <v>88</v>
      </c>
      <c r="K146" s="65" t="s">
        <v>778</v>
      </c>
      <c r="L146" s="108"/>
      <c r="M146" s="112"/>
      <c r="N146" s="110"/>
      <c r="O146" s="78"/>
      <c r="P146" s="108"/>
      <c r="Q146" s="78"/>
      <c r="R146" s="108"/>
      <c r="S146" s="68">
        <f t="shared" si="0"/>
        <v>0</v>
      </c>
      <c r="T146" s="69" t="s">
        <v>20</v>
      </c>
      <c r="U146" s="66"/>
      <c r="V146" s="69" t="s">
        <v>69</v>
      </c>
      <c r="W146" s="66" t="s">
        <v>337</v>
      </c>
      <c r="X146" s="66" t="s">
        <v>670</v>
      </c>
      <c r="Y146" s="65"/>
    </row>
    <row r="147" spans="1:25" ht="360" x14ac:dyDescent="0.2">
      <c r="A147" s="65">
        <v>1</v>
      </c>
      <c r="B147" s="65" t="s">
        <v>785</v>
      </c>
      <c r="C147" s="66" t="s">
        <v>736</v>
      </c>
      <c r="D147" s="66" t="s">
        <v>51</v>
      </c>
      <c r="E147" s="66" t="s">
        <v>786</v>
      </c>
      <c r="F147" s="71" t="s">
        <v>787</v>
      </c>
      <c r="G147" s="66" t="s">
        <v>788</v>
      </c>
      <c r="H147" s="66" t="s">
        <v>789</v>
      </c>
      <c r="I147" s="131" t="s">
        <v>2980</v>
      </c>
      <c r="J147" s="65" t="s">
        <v>790</v>
      </c>
      <c r="K147" s="65" t="s">
        <v>791</v>
      </c>
      <c r="L147" s="68"/>
      <c r="M147" s="113">
        <v>400</v>
      </c>
      <c r="N147" s="114"/>
      <c r="O147" s="113">
        <v>400</v>
      </c>
      <c r="P147" s="68"/>
      <c r="Q147" s="68"/>
      <c r="R147" s="68"/>
      <c r="S147" s="68">
        <f t="shared" si="0"/>
        <v>800</v>
      </c>
      <c r="T147" s="69" t="s">
        <v>21</v>
      </c>
      <c r="U147" s="66"/>
      <c r="V147" s="69" t="s">
        <v>69</v>
      </c>
      <c r="W147" s="66" t="s">
        <v>70</v>
      </c>
      <c r="X147" s="66" t="s">
        <v>670</v>
      </c>
      <c r="Y147" s="65"/>
    </row>
    <row r="148" spans="1:25" ht="225" x14ac:dyDescent="0.2">
      <c r="A148" s="65">
        <v>1</v>
      </c>
      <c r="B148" s="65" t="s">
        <v>792</v>
      </c>
      <c r="C148" s="66" t="s">
        <v>736</v>
      </c>
      <c r="D148" s="66" t="s">
        <v>83</v>
      </c>
      <c r="E148" s="66" t="s">
        <v>793</v>
      </c>
      <c r="F148" s="66" t="s">
        <v>2981</v>
      </c>
      <c r="G148" s="66" t="s">
        <v>794</v>
      </c>
      <c r="H148" s="66" t="s">
        <v>795</v>
      </c>
      <c r="I148" s="66" t="s">
        <v>2694</v>
      </c>
      <c r="J148" s="65" t="s">
        <v>88</v>
      </c>
      <c r="K148" s="65" t="s">
        <v>140</v>
      </c>
      <c r="L148" s="78" t="s">
        <v>570</v>
      </c>
      <c r="M148" s="78">
        <v>825</v>
      </c>
      <c r="N148" s="78" t="s">
        <v>570</v>
      </c>
      <c r="O148" s="68"/>
      <c r="P148" s="68"/>
      <c r="Q148" s="68"/>
      <c r="R148" s="68"/>
      <c r="S148" s="68">
        <f t="shared" si="0"/>
        <v>825</v>
      </c>
      <c r="T148" s="69" t="s">
        <v>21</v>
      </c>
      <c r="U148" s="66"/>
      <c r="V148" s="69" t="s">
        <v>60</v>
      </c>
      <c r="W148" s="66" t="s">
        <v>61</v>
      </c>
      <c r="X148" s="66" t="s">
        <v>62</v>
      </c>
      <c r="Y148" s="65"/>
    </row>
    <row r="149" spans="1:25" ht="330" x14ac:dyDescent="0.2">
      <c r="A149" s="65">
        <v>1</v>
      </c>
      <c r="B149" s="65" t="s">
        <v>796</v>
      </c>
      <c r="C149" s="66" t="s">
        <v>736</v>
      </c>
      <c r="D149" s="66" t="s">
        <v>258</v>
      </c>
      <c r="E149" s="66" t="s">
        <v>2894</v>
      </c>
      <c r="F149" s="66" t="s">
        <v>2895</v>
      </c>
      <c r="G149" s="66" t="s">
        <v>797</v>
      </c>
      <c r="H149" s="66" t="s">
        <v>798</v>
      </c>
      <c r="I149" s="66" t="s">
        <v>2861</v>
      </c>
      <c r="J149" s="65" t="s">
        <v>799</v>
      </c>
      <c r="K149" s="115" t="s">
        <v>140</v>
      </c>
      <c r="L149" s="116" t="s">
        <v>570</v>
      </c>
      <c r="M149" s="117">
        <v>17.5</v>
      </c>
      <c r="N149" s="117">
        <v>17.5</v>
      </c>
      <c r="O149" s="68"/>
      <c r="P149" s="68"/>
      <c r="Q149" s="68"/>
      <c r="R149" s="68"/>
      <c r="S149" s="68">
        <f t="shared" si="0"/>
        <v>35</v>
      </c>
      <c r="T149" s="69" t="s">
        <v>20</v>
      </c>
      <c r="U149" s="66" t="s">
        <v>800</v>
      </c>
      <c r="V149" s="69" t="s">
        <v>60</v>
      </c>
      <c r="W149" s="66" t="s">
        <v>131</v>
      </c>
      <c r="X149" s="66" t="s">
        <v>264</v>
      </c>
      <c r="Y149" s="65"/>
    </row>
    <row r="150" spans="1:25" ht="255" x14ac:dyDescent="0.2">
      <c r="A150" s="65">
        <v>1</v>
      </c>
      <c r="B150" s="65" t="s">
        <v>801</v>
      </c>
      <c r="C150" s="66" t="s">
        <v>736</v>
      </c>
      <c r="D150" s="66" t="s">
        <v>51</v>
      </c>
      <c r="E150" s="66" t="s">
        <v>2695</v>
      </c>
      <c r="F150" s="107" t="s">
        <v>2696</v>
      </c>
      <c r="G150" s="107" t="s">
        <v>2697</v>
      </c>
      <c r="H150" s="79" t="s">
        <v>2698</v>
      </c>
      <c r="I150" s="66" t="s">
        <v>803</v>
      </c>
      <c r="J150" s="69" t="s">
        <v>2699</v>
      </c>
      <c r="K150" s="118" t="s">
        <v>176</v>
      </c>
      <c r="L150" s="68"/>
      <c r="M150" s="67"/>
      <c r="N150" s="67"/>
      <c r="O150" s="67"/>
      <c r="P150" s="68"/>
      <c r="Q150" s="68"/>
      <c r="R150" s="68"/>
      <c r="S150" s="68">
        <f t="shared" si="0"/>
        <v>0</v>
      </c>
      <c r="T150" s="69" t="s">
        <v>20</v>
      </c>
      <c r="U150" s="66"/>
      <c r="V150" s="69" t="s">
        <v>69</v>
      </c>
      <c r="W150" s="66" t="s">
        <v>337</v>
      </c>
      <c r="X150" s="66" t="s">
        <v>62</v>
      </c>
      <c r="Y150" s="65"/>
    </row>
    <row r="151" spans="1:25" ht="255" x14ac:dyDescent="0.2">
      <c r="A151" s="65">
        <v>0</v>
      </c>
      <c r="B151" s="65" t="s">
        <v>801</v>
      </c>
      <c r="C151" s="66" t="s">
        <v>736</v>
      </c>
      <c r="D151" s="66" t="s">
        <v>51</v>
      </c>
      <c r="E151" s="79" t="s">
        <v>2700</v>
      </c>
      <c r="F151" s="107" t="s">
        <v>2696</v>
      </c>
      <c r="G151" s="107" t="s">
        <v>2701</v>
      </c>
      <c r="H151" s="79" t="s">
        <v>802</v>
      </c>
      <c r="I151" s="107" t="s">
        <v>2702</v>
      </c>
      <c r="J151" s="99" t="s">
        <v>2699</v>
      </c>
      <c r="K151" s="99" t="s">
        <v>437</v>
      </c>
      <c r="L151" s="119"/>
      <c r="M151" s="120">
        <v>3000</v>
      </c>
      <c r="N151" s="121"/>
      <c r="O151" s="121"/>
      <c r="P151" s="119"/>
      <c r="Q151" s="119"/>
      <c r="R151" s="119"/>
      <c r="S151" s="68">
        <f t="shared" si="0"/>
        <v>3000</v>
      </c>
      <c r="T151" s="65" t="s">
        <v>20</v>
      </c>
      <c r="U151" s="65"/>
      <c r="V151" s="65" t="s">
        <v>69</v>
      </c>
      <c r="W151" s="66" t="s">
        <v>337</v>
      </c>
      <c r="X151" s="66" t="s">
        <v>670</v>
      </c>
      <c r="Y151" s="65"/>
    </row>
    <row r="152" spans="1:25" ht="165" customHeight="1" x14ac:dyDescent="0.2">
      <c r="A152" s="65">
        <v>1</v>
      </c>
      <c r="B152" s="65" t="s">
        <v>2896</v>
      </c>
      <c r="C152" s="66" t="s">
        <v>736</v>
      </c>
      <c r="D152" s="66" t="s">
        <v>51</v>
      </c>
      <c r="E152" s="66" t="s">
        <v>2642</v>
      </c>
      <c r="F152" s="94" t="s">
        <v>2933</v>
      </c>
      <c r="G152" s="94" t="s">
        <v>2644</v>
      </c>
      <c r="H152" s="94" t="s">
        <v>2960</v>
      </c>
      <c r="I152" s="94" t="s">
        <v>2961</v>
      </c>
      <c r="J152" s="65" t="s">
        <v>88</v>
      </c>
      <c r="K152" s="65" t="s">
        <v>58</v>
      </c>
      <c r="L152" s="78" t="s">
        <v>570</v>
      </c>
      <c r="M152" s="78">
        <v>27000</v>
      </c>
      <c r="N152" s="78"/>
      <c r="O152" s="78"/>
      <c r="P152" s="78"/>
      <c r="Q152" s="78"/>
      <c r="R152" s="78"/>
      <c r="S152" s="68">
        <f t="shared" si="0"/>
        <v>27000</v>
      </c>
      <c r="T152" s="69" t="s">
        <v>20</v>
      </c>
      <c r="U152" s="66"/>
      <c r="V152" s="69"/>
      <c r="W152" s="66" t="s">
        <v>337</v>
      </c>
      <c r="X152" s="66" t="s">
        <v>670</v>
      </c>
      <c r="Y152" s="65" t="s">
        <v>3063</v>
      </c>
    </row>
    <row r="153" spans="1:25" ht="105" x14ac:dyDescent="0.2">
      <c r="A153" s="65">
        <v>1</v>
      </c>
      <c r="B153" s="65" t="s">
        <v>804</v>
      </c>
      <c r="C153" s="79" t="s">
        <v>805</v>
      </c>
      <c r="D153" s="79" t="s">
        <v>51</v>
      </c>
      <c r="E153" s="79" t="s">
        <v>806</v>
      </c>
      <c r="F153" s="79" t="s">
        <v>807</v>
      </c>
      <c r="G153" s="79" t="s">
        <v>808</v>
      </c>
      <c r="H153" s="79" t="s">
        <v>809</v>
      </c>
      <c r="I153" s="79" t="s">
        <v>810</v>
      </c>
      <c r="J153" s="99" t="s">
        <v>88</v>
      </c>
      <c r="K153" s="99" t="s">
        <v>2703</v>
      </c>
      <c r="L153" s="100">
        <v>43479.41</v>
      </c>
      <c r="M153" s="122"/>
      <c r="N153" s="122"/>
      <c r="O153" s="122"/>
      <c r="P153" s="122"/>
      <c r="Q153" s="122"/>
      <c r="R153" s="122"/>
      <c r="S153" s="68">
        <f t="shared" si="0"/>
        <v>43479.41</v>
      </c>
      <c r="T153" s="69" t="s">
        <v>20</v>
      </c>
      <c r="U153" s="71"/>
      <c r="V153" s="69" t="s">
        <v>60</v>
      </c>
      <c r="W153" s="66" t="s">
        <v>337</v>
      </c>
      <c r="X153" s="66" t="s">
        <v>62</v>
      </c>
      <c r="Y153" s="99"/>
    </row>
    <row r="154" spans="1:25" ht="210" x14ac:dyDescent="0.2">
      <c r="A154" s="65">
        <v>1</v>
      </c>
      <c r="B154" s="65" t="s">
        <v>811</v>
      </c>
      <c r="C154" s="94" t="s">
        <v>805</v>
      </c>
      <c r="D154" s="94" t="s">
        <v>51</v>
      </c>
      <c r="E154" s="94" t="s">
        <v>812</v>
      </c>
      <c r="F154" s="94" t="s">
        <v>807</v>
      </c>
      <c r="G154" s="94" t="s">
        <v>813</v>
      </c>
      <c r="H154" s="94" t="s">
        <v>809</v>
      </c>
      <c r="I154" s="94" t="s">
        <v>814</v>
      </c>
      <c r="J154" s="76" t="s">
        <v>88</v>
      </c>
      <c r="K154" s="76" t="s">
        <v>2704</v>
      </c>
      <c r="L154" s="78">
        <v>50899.64</v>
      </c>
      <c r="M154" s="98"/>
      <c r="N154" s="98"/>
      <c r="O154" s="98"/>
      <c r="P154" s="98"/>
      <c r="Q154" s="98"/>
      <c r="R154" s="98"/>
      <c r="S154" s="68">
        <f t="shared" si="0"/>
        <v>50899.64</v>
      </c>
      <c r="T154" s="69" t="s">
        <v>20</v>
      </c>
      <c r="U154" s="66" t="s">
        <v>815</v>
      </c>
      <c r="V154" s="69" t="s">
        <v>60</v>
      </c>
      <c r="W154" s="66" t="s">
        <v>337</v>
      </c>
      <c r="X154" s="66" t="s">
        <v>62</v>
      </c>
      <c r="Y154" s="76"/>
    </row>
    <row r="155" spans="1:25" ht="120" x14ac:dyDescent="0.2">
      <c r="A155" s="65">
        <v>1</v>
      </c>
      <c r="B155" s="65" t="s">
        <v>816</v>
      </c>
      <c r="C155" s="94" t="s">
        <v>805</v>
      </c>
      <c r="D155" s="94" t="s">
        <v>51</v>
      </c>
      <c r="E155" s="94" t="s">
        <v>817</v>
      </c>
      <c r="F155" s="94" t="s">
        <v>818</v>
      </c>
      <c r="G155" s="94" t="s">
        <v>819</v>
      </c>
      <c r="H155" s="94" t="s">
        <v>820</v>
      </c>
      <c r="I155" s="94" t="s">
        <v>821</v>
      </c>
      <c r="J155" s="76" t="s">
        <v>822</v>
      </c>
      <c r="K155" s="76" t="s">
        <v>632</v>
      </c>
      <c r="L155" s="78">
        <v>240000</v>
      </c>
      <c r="M155" s="78">
        <v>264000</v>
      </c>
      <c r="N155" s="78">
        <v>290400</v>
      </c>
      <c r="O155" s="78">
        <v>319440</v>
      </c>
      <c r="P155" s="78">
        <v>351384</v>
      </c>
      <c r="Q155" s="78">
        <v>386522.4</v>
      </c>
      <c r="R155" s="78">
        <v>425174.64</v>
      </c>
      <c r="S155" s="68">
        <f t="shared" si="0"/>
        <v>2276921.04</v>
      </c>
      <c r="T155" s="69" t="s">
        <v>20</v>
      </c>
      <c r="U155" s="71"/>
      <c r="V155" s="69" t="s">
        <v>69</v>
      </c>
      <c r="W155" s="66" t="s">
        <v>70</v>
      </c>
      <c r="X155" s="71"/>
      <c r="Y155" s="76"/>
    </row>
    <row r="156" spans="1:25" ht="90" x14ac:dyDescent="0.2">
      <c r="A156" s="65">
        <v>1</v>
      </c>
      <c r="B156" s="65" t="s">
        <v>823</v>
      </c>
      <c r="C156" s="94" t="s">
        <v>805</v>
      </c>
      <c r="D156" s="94" t="s">
        <v>51</v>
      </c>
      <c r="E156" s="94" t="s">
        <v>824</v>
      </c>
      <c r="F156" s="94" t="s">
        <v>825</v>
      </c>
      <c r="G156" s="94" t="s">
        <v>826</v>
      </c>
      <c r="H156" s="94" t="s">
        <v>827</v>
      </c>
      <c r="I156" s="94" t="s">
        <v>828</v>
      </c>
      <c r="J156" s="76" t="s">
        <v>88</v>
      </c>
      <c r="K156" s="76" t="s">
        <v>2705</v>
      </c>
      <c r="L156" s="78">
        <v>2084744.56</v>
      </c>
      <c r="M156" s="123"/>
      <c r="N156" s="98"/>
      <c r="O156" s="98"/>
      <c r="P156" s="98"/>
      <c r="Q156" s="98"/>
      <c r="R156" s="98"/>
      <c r="S156" s="68">
        <f t="shared" si="0"/>
        <v>2084744.56</v>
      </c>
      <c r="T156" s="69" t="s">
        <v>20</v>
      </c>
      <c r="U156" s="71"/>
      <c r="V156" s="69" t="s">
        <v>60</v>
      </c>
      <c r="W156" s="66" t="s">
        <v>568</v>
      </c>
      <c r="X156" s="66" t="s">
        <v>62</v>
      </c>
      <c r="Y156" s="76"/>
    </row>
    <row r="157" spans="1:25" ht="75" x14ac:dyDescent="0.2">
      <c r="A157" s="65">
        <v>1</v>
      </c>
      <c r="B157" s="65" t="s">
        <v>2897</v>
      </c>
      <c r="C157" s="94" t="s">
        <v>805</v>
      </c>
      <c r="D157" s="94" t="s">
        <v>51</v>
      </c>
      <c r="E157" s="94" t="s">
        <v>432</v>
      </c>
      <c r="F157" s="94" t="s">
        <v>829</v>
      </c>
      <c r="G157" s="94" t="s">
        <v>830</v>
      </c>
      <c r="H157" s="94" t="s">
        <v>830</v>
      </c>
      <c r="I157" s="94" t="s">
        <v>831</v>
      </c>
      <c r="J157" s="76" t="s">
        <v>88</v>
      </c>
      <c r="K157" s="76" t="s">
        <v>2706</v>
      </c>
      <c r="L157" s="98"/>
      <c r="M157" s="78">
        <v>1000</v>
      </c>
      <c r="N157" s="97"/>
      <c r="O157" s="98"/>
      <c r="P157" s="98"/>
      <c r="Q157" s="98"/>
      <c r="R157" s="98"/>
      <c r="S157" s="68">
        <f t="shared" si="0"/>
        <v>1000</v>
      </c>
      <c r="T157" s="69" t="s">
        <v>20</v>
      </c>
      <c r="U157" s="71"/>
      <c r="V157" s="69" t="s">
        <v>69</v>
      </c>
      <c r="W157" s="66" t="s">
        <v>70</v>
      </c>
      <c r="X157" s="66" t="s">
        <v>62</v>
      </c>
      <c r="Y157" s="76" t="s">
        <v>3061</v>
      </c>
    </row>
    <row r="158" spans="1:25" ht="210" x14ac:dyDescent="0.2">
      <c r="A158" s="65">
        <v>1</v>
      </c>
      <c r="B158" s="65" t="s">
        <v>832</v>
      </c>
      <c r="C158" s="94" t="s">
        <v>805</v>
      </c>
      <c r="D158" s="94" t="s">
        <v>51</v>
      </c>
      <c r="E158" s="94" t="s">
        <v>833</v>
      </c>
      <c r="F158" s="94" t="s">
        <v>825</v>
      </c>
      <c r="G158" s="94" t="s">
        <v>834</v>
      </c>
      <c r="H158" s="94" t="s">
        <v>834</v>
      </c>
      <c r="I158" s="94" t="s">
        <v>828</v>
      </c>
      <c r="J158" s="76" t="s">
        <v>88</v>
      </c>
      <c r="K158" s="76" t="s">
        <v>2707</v>
      </c>
      <c r="L158" s="78">
        <v>6146.64</v>
      </c>
      <c r="M158" s="98"/>
      <c r="N158" s="98"/>
      <c r="O158" s="98"/>
      <c r="P158" s="98"/>
      <c r="Q158" s="98"/>
      <c r="R158" s="98"/>
      <c r="S158" s="68">
        <f t="shared" si="0"/>
        <v>6146.64</v>
      </c>
      <c r="T158" s="69" t="s">
        <v>20</v>
      </c>
      <c r="U158" s="66" t="s">
        <v>835</v>
      </c>
      <c r="V158" s="69" t="s">
        <v>60</v>
      </c>
      <c r="W158" s="66" t="s">
        <v>61</v>
      </c>
      <c r="X158" s="66" t="s">
        <v>836</v>
      </c>
      <c r="Y158" s="76"/>
    </row>
    <row r="159" spans="1:25" ht="120" x14ac:dyDescent="0.2">
      <c r="A159" s="65">
        <v>1</v>
      </c>
      <c r="B159" s="65" t="s">
        <v>837</v>
      </c>
      <c r="C159" s="94" t="s">
        <v>805</v>
      </c>
      <c r="D159" s="94" t="s">
        <v>51</v>
      </c>
      <c r="E159" s="94" t="s">
        <v>838</v>
      </c>
      <c r="F159" s="94" t="s">
        <v>839</v>
      </c>
      <c r="G159" s="94" t="s">
        <v>840</v>
      </c>
      <c r="H159" s="94" t="s">
        <v>840</v>
      </c>
      <c r="I159" s="94" t="s">
        <v>841</v>
      </c>
      <c r="J159" s="76" t="s">
        <v>88</v>
      </c>
      <c r="K159" s="76" t="s">
        <v>842</v>
      </c>
      <c r="L159" s="98"/>
      <c r="M159" s="78">
        <v>50000</v>
      </c>
      <c r="N159" s="97"/>
      <c r="O159" s="78">
        <v>22935</v>
      </c>
      <c r="P159" s="97"/>
      <c r="Q159" s="98"/>
      <c r="R159" s="98"/>
      <c r="S159" s="68">
        <f t="shared" si="0"/>
        <v>72935</v>
      </c>
      <c r="T159" s="69" t="s">
        <v>20</v>
      </c>
      <c r="U159" s="66" t="s">
        <v>843</v>
      </c>
      <c r="V159" s="69" t="s">
        <v>69</v>
      </c>
      <c r="W159" s="66" t="s">
        <v>337</v>
      </c>
      <c r="X159" s="66" t="s">
        <v>62</v>
      </c>
      <c r="Y159" s="76"/>
    </row>
    <row r="160" spans="1:25" ht="75" x14ac:dyDescent="0.2">
      <c r="A160" s="65">
        <v>1</v>
      </c>
      <c r="B160" s="65" t="s">
        <v>844</v>
      </c>
      <c r="C160" s="94" t="s">
        <v>805</v>
      </c>
      <c r="D160" s="94" t="s">
        <v>51</v>
      </c>
      <c r="E160" s="94" t="s">
        <v>845</v>
      </c>
      <c r="F160" s="94" t="s">
        <v>846</v>
      </c>
      <c r="G160" s="94" t="s">
        <v>847</v>
      </c>
      <c r="H160" s="94" t="s">
        <v>847</v>
      </c>
      <c r="I160" s="94" t="s">
        <v>848</v>
      </c>
      <c r="J160" s="76" t="s">
        <v>88</v>
      </c>
      <c r="K160" s="76" t="s">
        <v>437</v>
      </c>
      <c r="L160" s="98"/>
      <c r="M160" s="78">
        <v>200000</v>
      </c>
      <c r="N160" s="124"/>
      <c r="O160" s="98"/>
      <c r="P160" s="98"/>
      <c r="Q160" s="98"/>
      <c r="R160" s="98"/>
      <c r="S160" s="68">
        <f t="shared" si="0"/>
        <v>200000</v>
      </c>
      <c r="T160" s="69" t="s">
        <v>20</v>
      </c>
      <c r="U160" s="66" t="s">
        <v>843</v>
      </c>
      <c r="V160" s="69" t="s">
        <v>69</v>
      </c>
      <c r="W160" s="66" t="s">
        <v>337</v>
      </c>
      <c r="X160" s="66" t="s">
        <v>62</v>
      </c>
      <c r="Y160" s="76"/>
    </row>
    <row r="161" spans="1:25" ht="75" x14ac:dyDescent="0.2">
      <c r="A161" s="65">
        <v>1</v>
      </c>
      <c r="B161" s="65" t="s">
        <v>849</v>
      </c>
      <c r="C161" s="94" t="s">
        <v>805</v>
      </c>
      <c r="D161" s="94" t="s">
        <v>51</v>
      </c>
      <c r="E161" s="94" t="s">
        <v>850</v>
      </c>
      <c r="F161" s="94" t="s">
        <v>851</v>
      </c>
      <c r="G161" s="94" t="s">
        <v>852</v>
      </c>
      <c r="H161" s="94" t="s">
        <v>852</v>
      </c>
      <c r="I161" s="94" t="s">
        <v>831</v>
      </c>
      <c r="J161" s="76" t="s">
        <v>88</v>
      </c>
      <c r="K161" s="76" t="s">
        <v>2708</v>
      </c>
      <c r="L161" s="98"/>
      <c r="M161" s="98"/>
      <c r="N161" s="78">
        <v>1000</v>
      </c>
      <c r="O161" s="78">
        <v>800</v>
      </c>
      <c r="P161" s="78">
        <v>2800</v>
      </c>
      <c r="Q161" s="78">
        <v>2800</v>
      </c>
      <c r="R161" s="78">
        <v>2800</v>
      </c>
      <c r="S161" s="68">
        <f t="shared" si="0"/>
        <v>10200</v>
      </c>
      <c r="T161" s="69" t="s">
        <v>20</v>
      </c>
      <c r="U161" s="71"/>
      <c r="V161" s="69" t="s">
        <v>69</v>
      </c>
      <c r="W161" s="66" t="s">
        <v>337</v>
      </c>
      <c r="X161" s="66" t="s">
        <v>62</v>
      </c>
      <c r="Y161" s="76"/>
    </row>
    <row r="162" spans="1:25" ht="135" x14ac:dyDescent="0.2">
      <c r="A162" s="65">
        <v>1</v>
      </c>
      <c r="B162" s="65" t="s">
        <v>853</v>
      </c>
      <c r="C162" s="94" t="s">
        <v>805</v>
      </c>
      <c r="D162" s="94" t="s">
        <v>51</v>
      </c>
      <c r="E162" s="94" t="s">
        <v>854</v>
      </c>
      <c r="F162" s="94" t="s">
        <v>855</v>
      </c>
      <c r="G162" s="94" t="s">
        <v>856</v>
      </c>
      <c r="H162" s="94" t="s">
        <v>857</v>
      </c>
      <c r="I162" s="94" t="s">
        <v>858</v>
      </c>
      <c r="J162" s="76" t="s">
        <v>88</v>
      </c>
      <c r="K162" s="76" t="s">
        <v>2709</v>
      </c>
      <c r="L162" s="78">
        <v>50</v>
      </c>
      <c r="M162" s="78">
        <v>50</v>
      </c>
      <c r="N162" s="78">
        <v>50</v>
      </c>
      <c r="O162" s="78">
        <v>50</v>
      </c>
      <c r="P162" s="78">
        <v>50</v>
      </c>
      <c r="Q162" s="78">
        <v>50</v>
      </c>
      <c r="R162" s="78">
        <v>50</v>
      </c>
      <c r="S162" s="68">
        <f t="shared" si="0"/>
        <v>350</v>
      </c>
      <c r="T162" s="69" t="s">
        <v>20</v>
      </c>
      <c r="U162" s="71"/>
      <c r="V162" s="69" t="s">
        <v>69</v>
      </c>
      <c r="W162" s="66" t="s">
        <v>70</v>
      </c>
      <c r="X162" s="66" t="s">
        <v>62</v>
      </c>
      <c r="Y162" s="76"/>
    </row>
    <row r="163" spans="1:25" ht="165" x14ac:dyDescent="0.2">
      <c r="A163" s="65">
        <v>1</v>
      </c>
      <c r="B163" s="65" t="s">
        <v>859</v>
      </c>
      <c r="C163" s="94" t="s">
        <v>805</v>
      </c>
      <c r="D163" s="94" t="s">
        <v>51</v>
      </c>
      <c r="E163" s="94" t="s">
        <v>860</v>
      </c>
      <c r="F163" s="94" t="s">
        <v>861</v>
      </c>
      <c r="G163" s="94" t="s">
        <v>862</v>
      </c>
      <c r="H163" s="94" t="s">
        <v>862</v>
      </c>
      <c r="I163" s="94" t="s">
        <v>831</v>
      </c>
      <c r="J163" s="76" t="s">
        <v>88</v>
      </c>
      <c r="K163" s="76" t="s">
        <v>2710</v>
      </c>
      <c r="L163" s="78">
        <v>500</v>
      </c>
      <c r="M163" s="78">
        <v>500</v>
      </c>
      <c r="N163" s="78">
        <v>500</v>
      </c>
      <c r="O163" s="78">
        <v>500</v>
      </c>
      <c r="P163" s="78">
        <v>500</v>
      </c>
      <c r="Q163" s="78">
        <v>500</v>
      </c>
      <c r="R163" s="78">
        <v>500</v>
      </c>
      <c r="S163" s="68">
        <f t="shared" si="0"/>
        <v>3500</v>
      </c>
      <c r="T163" s="69" t="s">
        <v>20</v>
      </c>
      <c r="U163" s="71"/>
      <c r="V163" s="69" t="s">
        <v>60</v>
      </c>
      <c r="W163" s="66" t="s">
        <v>131</v>
      </c>
      <c r="X163" s="66" t="s">
        <v>62</v>
      </c>
      <c r="Y163" s="76"/>
    </row>
    <row r="164" spans="1:25" ht="90" x14ac:dyDescent="0.2">
      <c r="A164" s="65">
        <v>1</v>
      </c>
      <c r="B164" s="65" t="s">
        <v>863</v>
      </c>
      <c r="C164" s="94" t="s">
        <v>805</v>
      </c>
      <c r="D164" s="94" t="s">
        <v>51</v>
      </c>
      <c r="E164" s="94" t="s">
        <v>864</v>
      </c>
      <c r="F164" s="94" t="s">
        <v>865</v>
      </c>
      <c r="G164" s="94" t="s">
        <v>866</v>
      </c>
      <c r="H164" s="94" t="s">
        <v>866</v>
      </c>
      <c r="I164" s="94" t="s">
        <v>831</v>
      </c>
      <c r="J164" s="76" t="s">
        <v>88</v>
      </c>
      <c r="K164" s="76" t="s">
        <v>2711</v>
      </c>
      <c r="L164" s="98"/>
      <c r="M164" s="78">
        <v>1000</v>
      </c>
      <c r="N164" s="124"/>
      <c r="O164" s="98"/>
      <c r="P164" s="98"/>
      <c r="Q164" s="98"/>
      <c r="R164" s="98"/>
      <c r="S164" s="68">
        <f t="shared" si="0"/>
        <v>1000</v>
      </c>
      <c r="T164" s="69" t="s">
        <v>20</v>
      </c>
      <c r="U164" s="71"/>
      <c r="V164" s="69" t="s">
        <v>69</v>
      </c>
      <c r="W164" s="66" t="s">
        <v>61</v>
      </c>
      <c r="X164" s="66" t="s">
        <v>62</v>
      </c>
      <c r="Y164" s="76"/>
    </row>
    <row r="165" spans="1:25" ht="75" x14ac:dyDescent="0.2">
      <c r="A165" s="65">
        <v>1</v>
      </c>
      <c r="B165" s="65" t="s">
        <v>867</v>
      </c>
      <c r="C165" s="94" t="s">
        <v>805</v>
      </c>
      <c r="D165" s="94" t="s">
        <v>51</v>
      </c>
      <c r="E165" s="94" t="s">
        <v>868</v>
      </c>
      <c r="F165" s="94" t="s">
        <v>869</v>
      </c>
      <c r="G165" s="94" t="s">
        <v>870</v>
      </c>
      <c r="H165" s="94" t="s">
        <v>871</v>
      </c>
      <c r="I165" s="94" t="s">
        <v>872</v>
      </c>
      <c r="J165" s="76" t="s">
        <v>873</v>
      </c>
      <c r="K165" s="76">
        <v>2024</v>
      </c>
      <c r="L165" s="98"/>
      <c r="M165" s="78">
        <v>203</v>
      </c>
      <c r="N165" s="98"/>
      <c r="O165" s="98"/>
      <c r="P165" s="98"/>
      <c r="Q165" s="98"/>
      <c r="R165" s="98"/>
      <c r="S165" s="68">
        <f t="shared" si="0"/>
        <v>203</v>
      </c>
      <c r="T165" s="69" t="s">
        <v>20</v>
      </c>
      <c r="U165" s="71"/>
      <c r="V165" s="69" t="s">
        <v>69</v>
      </c>
      <c r="W165" s="66" t="s">
        <v>70</v>
      </c>
      <c r="X165" s="71"/>
      <c r="Y165" s="76"/>
    </row>
    <row r="166" spans="1:25" ht="60" x14ac:dyDescent="0.2">
      <c r="A166" s="65">
        <v>1</v>
      </c>
      <c r="B166" s="65" t="s">
        <v>874</v>
      </c>
      <c r="C166" s="94" t="s">
        <v>805</v>
      </c>
      <c r="D166" s="94" t="s">
        <v>51</v>
      </c>
      <c r="E166" s="94" t="s">
        <v>875</v>
      </c>
      <c r="F166" s="94" t="s">
        <v>876</v>
      </c>
      <c r="G166" s="94" t="s">
        <v>877</v>
      </c>
      <c r="H166" s="94" t="s">
        <v>878</v>
      </c>
      <c r="I166" s="94" t="s">
        <v>872</v>
      </c>
      <c r="J166" s="76" t="s">
        <v>873</v>
      </c>
      <c r="K166" s="76">
        <v>2024</v>
      </c>
      <c r="L166" s="98"/>
      <c r="M166" s="78">
        <v>200</v>
      </c>
      <c r="N166" s="98"/>
      <c r="O166" s="98"/>
      <c r="P166" s="98"/>
      <c r="Q166" s="98"/>
      <c r="R166" s="98"/>
      <c r="S166" s="68">
        <f t="shared" si="0"/>
        <v>200</v>
      </c>
      <c r="T166" s="69" t="s">
        <v>20</v>
      </c>
      <c r="U166" s="71"/>
      <c r="V166" s="69" t="s">
        <v>69</v>
      </c>
      <c r="W166" s="66" t="s">
        <v>70</v>
      </c>
      <c r="X166" s="71"/>
      <c r="Y166" s="76"/>
    </row>
    <row r="167" spans="1:25" ht="120" x14ac:dyDescent="0.2">
      <c r="A167" s="65">
        <v>1</v>
      </c>
      <c r="B167" s="65" t="s">
        <v>879</v>
      </c>
      <c r="C167" s="94" t="s">
        <v>805</v>
      </c>
      <c r="D167" s="94" t="s">
        <v>51</v>
      </c>
      <c r="E167" s="94" t="s">
        <v>880</v>
      </c>
      <c r="F167" s="94" t="s">
        <v>881</v>
      </c>
      <c r="G167" s="94" t="s">
        <v>882</v>
      </c>
      <c r="H167" s="94" t="s">
        <v>883</v>
      </c>
      <c r="I167" s="94" t="s">
        <v>884</v>
      </c>
      <c r="J167" s="76" t="s">
        <v>885</v>
      </c>
      <c r="K167" s="76" t="s">
        <v>2712</v>
      </c>
      <c r="L167" s="78">
        <v>9290.7000000000007</v>
      </c>
      <c r="M167" s="124"/>
      <c r="N167" s="98"/>
      <c r="O167" s="98"/>
      <c r="P167" s="98"/>
      <c r="Q167" s="98"/>
      <c r="R167" s="98"/>
      <c r="S167" s="68">
        <f t="shared" si="0"/>
        <v>9290.7000000000007</v>
      </c>
      <c r="T167" s="69" t="s">
        <v>20</v>
      </c>
      <c r="U167" s="71"/>
      <c r="V167" s="69" t="s">
        <v>60</v>
      </c>
      <c r="W167" s="66" t="s">
        <v>61</v>
      </c>
      <c r="X167" s="66" t="s">
        <v>886</v>
      </c>
      <c r="Y167" s="76"/>
    </row>
    <row r="168" spans="1:25" ht="105" x14ac:dyDescent="0.2">
      <c r="A168" s="65">
        <v>1</v>
      </c>
      <c r="B168" s="65" t="s">
        <v>887</v>
      </c>
      <c r="C168" s="94" t="s">
        <v>805</v>
      </c>
      <c r="D168" s="94" t="s">
        <v>51</v>
      </c>
      <c r="E168" s="94" t="s">
        <v>888</v>
      </c>
      <c r="F168" s="94" t="s">
        <v>889</v>
      </c>
      <c r="G168" s="94" t="s">
        <v>890</v>
      </c>
      <c r="H168" s="94" t="s">
        <v>809</v>
      </c>
      <c r="I168" s="94" t="s">
        <v>891</v>
      </c>
      <c r="J168" s="76" t="s">
        <v>88</v>
      </c>
      <c r="K168" s="76" t="s">
        <v>2713</v>
      </c>
      <c r="L168" s="83">
        <v>39351.42</v>
      </c>
      <c r="M168" s="83">
        <v>54655</v>
      </c>
      <c r="N168" s="83">
        <v>60120.5</v>
      </c>
      <c r="O168" s="83">
        <v>66132.55</v>
      </c>
      <c r="P168" s="83">
        <v>72745.81</v>
      </c>
      <c r="Q168" s="83">
        <v>80020.39</v>
      </c>
      <c r="R168" s="83">
        <v>88022.42</v>
      </c>
      <c r="S168" s="68">
        <f t="shared" si="0"/>
        <v>461048.08999999997</v>
      </c>
      <c r="T168" s="69" t="s">
        <v>20</v>
      </c>
      <c r="U168" s="66" t="s">
        <v>892</v>
      </c>
      <c r="V168" s="69" t="s">
        <v>69</v>
      </c>
      <c r="W168" s="66" t="s">
        <v>337</v>
      </c>
      <c r="X168" s="66" t="s">
        <v>62</v>
      </c>
      <c r="Y168" s="76"/>
    </row>
    <row r="169" spans="1:25" ht="105" x14ac:dyDescent="0.2">
      <c r="A169" s="65">
        <v>1</v>
      </c>
      <c r="B169" s="65" t="s">
        <v>893</v>
      </c>
      <c r="C169" s="94" t="s">
        <v>805</v>
      </c>
      <c r="D169" s="94" t="s">
        <v>51</v>
      </c>
      <c r="E169" s="94" t="s">
        <v>894</v>
      </c>
      <c r="F169" s="94" t="s">
        <v>895</v>
      </c>
      <c r="G169" s="94" t="s">
        <v>896</v>
      </c>
      <c r="H169" s="94" t="s">
        <v>809</v>
      </c>
      <c r="I169" s="94" t="s">
        <v>891</v>
      </c>
      <c r="J169" s="76" t="s">
        <v>88</v>
      </c>
      <c r="K169" s="76" t="s">
        <v>2713</v>
      </c>
      <c r="L169" s="83">
        <v>24482.5</v>
      </c>
      <c r="M169" s="83">
        <v>32001</v>
      </c>
      <c r="N169" s="83">
        <v>35201.1</v>
      </c>
      <c r="O169" s="83">
        <v>38721.21</v>
      </c>
      <c r="P169" s="83">
        <v>42593.33</v>
      </c>
      <c r="Q169" s="83">
        <v>46852.66</v>
      </c>
      <c r="R169" s="83">
        <v>51537.93</v>
      </c>
      <c r="S169" s="68">
        <f t="shared" si="0"/>
        <v>271389.73000000004</v>
      </c>
      <c r="T169" s="69" t="s">
        <v>20</v>
      </c>
      <c r="U169" s="66" t="s">
        <v>892</v>
      </c>
      <c r="V169" s="69" t="s">
        <v>69</v>
      </c>
      <c r="W169" s="66" t="s">
        <v>337</v>
      </c>
      <c r="X169" s="66" t="s">
        <v>62</v>
      </c>
      <c r="Y169" s="76"/>
    </row>
    <row r="170" spans="1:25" ht="105" x14ac:dyDescent="0.2">
      <c r="A170" s="65">
        <v>1</v>
      </c>
      <c r="B170" s="65" t="s">
        <v>897</v>
      </c>
      <c r="C170" s="94" t="s">
        <v>805</v>
      </c>
      <c r="D170" s="94" t="s">
        <v>51</v>
      </c>
      <c r="E170" s="94" t="s">
        <v>898</v>
      </c>
      <c r="F170" s="94" t="s">
        <v>899</v>
      </c>
      <c r="G170" s="94" t="s">
        <v>900</v>
      </c>
      <c r="H170" s="94" t="s">
        <v>809</v>
      </c>
      <c r="I170" s="94" t="s">
        <v>891</v>
      </c>
      <c r="J170" s="76" t="s">
        <v>88</v>
      </c>
      <c r="K170" s="76" t="s">
        <v>2714</v>
      </c>
      <c r="L170" s="83">
        <v>8680.64</v>
      </c>
      <c r="M170" s="83">
        <v>11750</v>
      </c>
      <c r="N170" s="83">
        <v>12925</v>
      </c>
      <c r="O170" s="83">
        <v>14217.5</v>
      </c>
      <c r="P170" s="83">
        <v>15639.25</v>
      </c>
      <c r="Q170" s="83">
        <v>17203.18</v>
      </c>
      <c r="R170" s="83">
        <v>18923.490000000002</v>
      </c>
      <c r="S170" s="68">
        <f t="shared" si="0"/>
        <v>99339.060000000012</v>
      </c>
      <c r="T170" s="69" t="s">
        <v>20</v>
      </c>
      <c r="U170" s="66" t="s">
        <v>892</v>
      </c>
      <c r="V170" s="69" t="s">
        <v>69</v>
      </c>
      <c r="W170" s="66" t="s">
        <v>337</v>
      </c>
      <c r="X170" s="66" t="s">
        <v>62</v>
      </c>
      <c r="Y170" s="76"/>
    </row>
    <row r="171" spans="1:25" ht="105" x14ac:dyDescent="0.2">
      <c r="A171" s="65">
        <v>1</v>
      </c>
      <c r="B171" s="65" t="s">
        <v>901</v>
      </c>
      <c r="C171" s="94" t="s">
        <v>805</v>
      </c>
      <c r="D171" s="94" t="s">
        <v>51</v>
      </c>
      <c r="E171" s="94" t="s">
        <v>902</v>
      </c>
      <c r="F171" s="94" t="s">
        <v>903</v>
      </c>
      <c r="G171" s="94" t="s">
        <v>904</v>
      </c>
      <c r="H171" s="94" t="s">
        <v>809</v>
      </c>
      <c r="I171" s="94" t="s">
        <v>810</v>
      </c>
      <c r="J171" s="76" t="s">
        <v>88</v>
      </c>
      <c r="K171" s="76" t="s">
        <v>2714</v>
      </c>
      <c r="L171" s="83">
        <v>21651.32</v>
      </c>
      <c r="M171" s="83">
        <v>25859</v>
      </c>
      <c r="N171" s="83">
        <v>28444.9</v>
      </c>
      <c r="O171" s="83">
        <v>31289.39</v>
      </c>
      <c r="P171" s="83">
        <v>34418.33</v>
      </c>
      <c r="Q171" s="83">
        <v>37860.160000000003</v>
      </c>
      <c r="R171" s="83">
        <v>41646.18</v>
      </c>
      <c r="S171" s="68">
        <f t="shared" si="0"/>
        <v>221169.28</v>
      </c>
      <c r="T171" s="69" t="s">
        <v>20</v>
      </c>
      <c r="U171" s="66" t="s">
        <v>892</v>
      </c>
      <c r="V171" s="69" t="s">
        <v>69</v>
      </c>
      <c r="W171" s="66" t="s">
        <v>337</v>
      </c>
      <c r="X171" s="66" t="s">
        <v>62</v>
      </c>
      <c r="Y171" s="76"/>
    </row>
    <row r="172" spans="1:25" ht="105" x14ac:dyDescent="0.2">
      <c r="A172" s="65">
        <v>1</v>
      </c>
      <c r="B172" s="65" t="s">
        <v>905</v>
      </c>
      <c r="C172" s="94" t="s">
        <v>805</v>
      </c>
      <c r="D172" s="94" t="s">
        <v>51</v>
      </c>
      <c r="E172" s="94" t="s">
        <v>906</v>
      </c>
      <c r="F172" s="94" t="s">
        <v>907</v>
      </c>
      <c r="G172" s="94" t="s">
        <v>908</v>
      </c>
      <c r="H172" s="94" t="s">
        <v>809</v>
      </c>
      <c r="I172" s="94" t="s">
        <v>810</v>
      </c>
      <c r="J172" s="76" t="s">
        <v>88</v>
      </c>
      <c r="K172" s="76" t="s">
        <v>2714</v>
      </c>
      <c r="L172" s="83">
        <v>21232.85</v>
      </c>
      <c r="M172" s="83">
        <v>31454</v>
      </c>
      <c r="N172" s="83">
        <v>34599.4</v>
      </c>
      <c r="O172" s="83">
        <v>38059.339999999997</v>
      </c>
      <c r="P172" s="83">
        <v>41865.269999999997</v>
      </c>
      <c r="Q172" s="83">
        <v>46051.8</v>
      </c>
      <c r="R172" s="83">
        <v>50656.98</v>
      </c>
      <c r="S172" s="68">
        <f t="shared" si="0"/>
        <v>263919.63999999996</v>
      </c>
      <c r="T172" s="69" t="s">
        <v>20</v>
      </c>
      <c r="U172" s="66" t="s">
        <v>892</v>
      </c>
      <c r="V172" s="69" t="s">
        <v>69</v>
      </c>
      <c r="W172" s="66" t="s">
        <v>337</v>
      </c>
      <c r="X172" s="66" t="s">
        <v>62</v>
      </c>
      <c r="Y172" s="76"/>
    </row>
    <row r="173" spans="1:25" ht="105" x14ac:dyDescent="0.2">
      <c r="A173" s="65">
        <v>1</v>
      </c>
      <c r="B173" s="65" t="s">
        <v>909</v>
      </c>
      <c r="C173" s="94" t="s">
        <v>805</v>
      </c>
      <c r="D173" s="94" t="s">
        <v>51</v>
      </c>
      <c r="E173" s="94" t="s">
        <v>910</v>
      </c>
      <c r="F173" s="94" t="s">
        <v>911</v>
      </c>
      <c r="G173" s="94" t="s">
        <v>2982</v>
      </c>
      <c r="H173" s="94" t="s">
        <v>809</v>
      </c>
      <c r="I173" s="94" t="s">
        <v>810</v>
      </c>
      <c r="J173" s="76" t="s">
        <v>88</v>
      </c>
      <c r="K173" s="76" t="s">
        <v>2713</v>
      </c>
      <c r="L173" s="83">
        <v>43479.41</v>
      </c>
      <c r="M173" s="83">
        <v>55457</v>
      </c>
      <c r="N173" s="83">
        <v>61002.7</v>
      </c>
      <c r="O173" s="83">
        <v>67102.97</v>
      </c>
      <c r="P173" s="83">
        <v>73813.27</v>
      </c>
      <c r="Q173" s="83">
        <v>81194.59</v>
      </c>
      <c r="R173" s="83">
        <v>89314.05</v>
      </c>
      <c r="S173" s="68">
        <f t="shared" si="0"/>
        <v>471363.98999999993</v>
      </c>
      <c r="T173" s="69" t="s">
        <v>20</v>
      </c>
      <c r="U173" s="66" t="s">
        <v>892</v>
      </c>
      <c r="V173" s="69" t="s">
        <v>69</v>
      </c>
      <c r="W173" s="66" t="s">
        <v>337</v>
      </c>
      <c r="X173" s="66" t="s">
        <v>62</v>
      </c>
      <c r="Y173" s="76"/>
    </row>
    <row r="174" spans="1:25" ht="165" x14ac:dyDescent="0.2">
      <c r="A174" s="65">
        <v>1</v>
      </c>
      <c r="B174" s="65" t="s">
        <v>912</v>
      </c>
      <c r="C174" s="94" t="s">
        <v>805</v>
      </c>
      <c r="D174" s="94" t="s">
        <v>51</v>
      </c>
      <c r="E174" s="94" t="s">
        <v>913</v>
      </c>
      <c r="F174" s="94" t="s">
        <v>914</v>
      </c>
      <c r="G174" s="94" t="s">
        <v>915</v>
      </c>
      <c r="H174" s="94" t="s">
        <v>809</v>
      </c>
      <c r="I174" s="94" t="s">
        <v>916</v>
      </c>
      <c r="J174" s="76" t="s">
        <v>88</v>
      </c>
      <c r="K174" s="76" t="s">
        <v>2713</v>
      </c>
      <c r="L174" s="83">
        <v>19403</v>
      </c>
      <c r="M174" s="83">
        <v>23940.84</v>
      </c>
      <c r="N174" s="83">
        <v>26334.92</v>
      </c>
      <c r="O174" s="83">
        <v>28968.42</v>
      </c>
      <c r="P174" s="83">
        <v>31865.26</v>
      </c>
      <c r="Q174" s="83">
        <v>35051.78</v>
      </c>
      <c r="R174" s="83">
        <v>38556.959999999999</v>
      </c>
      <c r="S174" s="68">
        <f t="shared" si="0"/>
        <v>204121.17999999996</v>
      </c>
      <c r="T174" s="69" t="s">
        <v>20</v>
      </c>
      <c r="U174" s="66" t="s">
        <v>892</v>
      </c>
      <c r="V174" s="69" t="s">
        <v>69</v>
      </c>
      <c r="W174" s="66" t="s">
        <v>337</v>
      </c>
      <c r="X174" s="66" t="s">
        <v>62</v>
      </c>
      <c r="Y174" s="76"/>
    </row>
    <row r="175" spans="1:25" ht="165" x14ac:dyDescent="0.2">
      <c r="A175" s="65">
        <v>1</v>
      </c>
      <c r="B175" s="65" t="s">
        <v>917</v>
      </c>
      <c r="C175" s="94" t="s">
        <v>805</v>
      </c>
      <c r="D175" s="94" t="s">
        <v>51</v>
      </c>
      <c r="E175" s="94" t="s">
        <v>918</v>
      </c>
      <c r="F175" s="94" t="s">
        <v>919</v>
      </c>
      <c r="G175" s="94" t="s">
        <v>920</v>
      </c>
      <c r="H175" s="94" t="s">
        <v>809</v>
      </c>
      <c r="I175" s="94" t="s">
        <v>916</v>
      </c>
      <c r="J175" s="76" t="s">
        <v>88</v>
      </c>
      <c r="K175" s="76" t="s">
        <v>2713</v>
      </c>
      <c r="L175" s="83">
        <v>8015</v>
      </c>
      <c r="M175" s="83">
        <v>8762.89</v>
      </c>
      <c r="N175" s="83">
        <v>9639.18</v>
      </c>
      <c r="O175" s="83">
        <v>10603.1</v>
      </c>
      <c r="P175" s="83">
        <v>11663.41</v>
      </c>
      <c r="Q175" s="83">
        <v>12829.75</v>
      </c>
      <c r="R175" s="83">
        <v>14112.72</v>
      </c>
      <c r="S175" s="68">
        <f t="shared" si="0"/>
        <v>75626.05</v>
      </c>
      <c r="T175" s="69" t="s">
        <v>20</v>
      </c>
      <c r="U175" s="66" t="s">
        <v>892</v>
      </c>
      <c r="V175" s="69" t="s">
        <v>69</v>
      </c>
      <c r="W175" s="66" t="s">
        <v>337</v>
      </c>
      <c r="X175" s="66" t="s">
        <v>62</v>
      </c>
      <c r="Y175" s="76"/>
    </row>
    <row r="176" spans="1:25" ht="180" x14ac:dyDescent="0.2">
      <c r="A176" s="65">
        <v>1</v>
      </c>
      <c r="B176" s="65" t="s">
        <v>921</v>
      </c>
      <c r="C176" s="94" t="s">
        <v>805</v>
      </c>
      <c r="D176" s="94" t="s">
        <v>51</v>
      </c>
      <c r="E176" s="94" t="s">
        <v>922</v>
      </c>
      <c r="F176" s="94" t="s">
        <v>923</v>
      </c>
      <c r="G176" s="94" t="s">
        <v>924</v>
      </c>
      <c r="H176" s="94" t="s">
        <v>809</v>
      </c>
      <c r="I176" s="94" t="s">
        <v>925</v>
      </c>
      <c r="J176" s="76" t="s">
        <v>88</v>
      </c>
      <c r="K176" s="76" t="s">
        <v>2714</v>
      </c>
      <c r="L176" s="83">
        <v>3683</v>
      </c>
      <c r="M176" s="83">
        <v>1224.42</v>
      </c>
      <c r="N176" s="83">
        <v>5484.01</v>
      </c>
      <c r="O176" s="83">
        <v>1481.55</v>
      </c>
      <c r="P176" s="83">
        <v>1629.7</v>
      </c>
      <c r="Q176" s="83">
        <v>1792.67</v>
      </c>
      <c r="R176" s="83">
        <v>1971.94</v>
      </c>
      <c r="S176" s="68">
        <f t="shared" si="0"/>
        <v>17267.29</v>
      </c>
      <c r="T176" s="69" t="s">
        <v>20</v>
      </c>
      <c r="U176" s="66" t="s">
        <v>892</v>
      </c>
      <c r="V176" s="69" t="s">
        <v>69</v>
      </c>
      <c r="W176" s="66" t="s">
        <v>337</v>
      </c>
      <c r="X176" s="71"/>
      <c r="Y176" s="76"/>
    </row>
    <row r="177" spans="1:25" ht="210" x14ac:dyDescent="0.2">
      <c r="A177" s="65">
        <v>1</v>
      </c>
      <c r="B177" s="65" t="s">
        <v>926</v>
      </c>
      <c r="C177" s="94" t="s">
        <v>805</v>
      </c>
      <c r="D177" s="94" t="s">
        <v>51</v>
      </c>
      <c r="E177" s="94" t="s">
        <v>927</v>
      </c>
      <c r="F177" s="94" t="s">
        <v>928</v>
      </c>
      <c r="G177" s="94" t="s">
        <v>929</v>
      </c>
      <c r="H177" s="94" t="s">
        <v>930</v>
      </c>
      <c r="I177" s="94" t="s">
        <v>931</v>
      </c>
      <c r="J177" s="76" t="s">
        <v>88</v>
      </c>
      <c r="K177" s="76" t="s">
        <v>2713</v>
      </c>
      <c r="L177" s="88">
        <v>29521.360000000001</v>
      </c>
      <c r="M177" s="88">
        <v>32473.5</v>
      </c>
      <c r="N177" s="88">
        <v>35720.839999999997</v>
      </c>
      <c r="O177" s="88">
        <v>39292.93</v>
      </c>
      <c r="P177" s="88">
        <v>43222.22</v>
      </c>
      <c r="Q177" s="88">
        <v>47544.44</v>
      </c>
      <c r="R177" s="88">
        <v>52298.89</v>
      </c>
      <c r="S177" s="68">
        <f t="shared" si="0"/>
        <v>280074.18</v>
      </c>
      <c r="T177" s="69" t="s">
        <v>20</v>
      </c>
      <c r="U177" s="66" t="s">
        <v>892</v>
      </c>
      <c r="V177" s="69" t="s">
        <v>69</v>
      </c>
      <c r="W177" s="66" t="s">
        <v>337</v>
      </c>
      <c r="X177" s="66" t="s">
        <v>62</v>
      </c>
      <c r="Y177" s="76"/>
    </row>
    <row r="178" spans="1:25" ht="210" x14ac:dyDescent="0.2">
      <c r="A178" s="65">
        <v>1</v>
      </c>
      <c r="B178" s="65" t="s">
        <v>932</v>
      </c>
      <c r="C178" s="94" t="s">
        <v>805</v>
      </c>
      <c r="D178" s="94" t="s">
        <v>51</v>
      </c>
      <c r="E178" s="94" t="s">
        <v>933</v>
      </c>
      <c r="F178" s="94" t="s">
        <v>934</v>
      </c>
      <c r="G178" s="94" t="s">
        <v>929</v>
      </c>
      <c r="H178" s="94" t="s">
        <v>930</v>
      </c>
      <c r="I178" s="94" t="s">
        <v>931</v>
      </c>
      <c r="J178" s="76" t="s">
        <v>88</v>
      </c>
      <c r="K178" s="76" t="s">
        <v>2713</v>
      </c>
      <c r="L178" s="67">
        <v>60404.6</v>
      </c>
      <c r="M178" s="67">
        <v>66445.06</v>
      </c>
      <c r="N178" s="67">
        <v>73089.570000000007</v>
      </c>
      <c r="O178" s="67">
        <v>80398.53</v>
      </c>
      <c r="P178" s="67">
        <v>88438.38</v>
      </c>
      <c r="Q178" s="67">
        <v>97282.22</v>
      </c>
      <c r="R178" s="67">
        <v>107010.44</v>
      </c>
      <c r="S178" s="68">
        <f t="shared" si="0"/>
        <v>573068.80000000005</v>
      </c>
      <c r="T178" s="69" t="s">
        <v>20</v>
      </c>
      <c r="U178" s="66" t="s">
        <v>892</v>
      </c>
      <c r="V178" s="69" t="s">
        <v>69</v>
      </c>
      <c r="W178" s="66" t="s">
        <v>337</v>
      </c>
      <c r="X178" s="66" t="s">
        <v>62</v>
      </c>
      <c r="Y178" s="76"/>
    </row>
    <row r="179" spans="1:25" ht="210" x14ac:dyDescent="0.2">
      <c r="A179" s="65">
        <v>1</v>
      </c>
      <c r="B179" s="65" t="s">
        <v>935</v>
      </c>
      <c r="C179" s="94" t="s">
        <v>805</v>
      </c>
      <c r="D179" s="94" t="s">
        <v>51</v>
      </c>
      <c r="E179" s="94" t="s">
        <v>936</v>
      </c>
      <c r="F179" s="94" t="s">
        <v>937</v>
      </c>
      <c r="G179" s="94" t="s">
        <v>938</v>
      </c>
      <c r="H179" s="94" t="s">
        <v>930</v>
      </c>
      <c r="I179" s="94" t="s">
        <v>931</v>
      </c>
      <c r="J179" s="76" t="s">
        <v>88</v>
      </c>
      <c r="K179" s="76" t="s">
        <v>2713</v>
      </c>
      <c r="L179" s="67">
        <v>9241.83</v>
      </c>
      <c r="M179" s="67">
        <v>10166.02</v>
      </c>
      <c r="N179" s="67">
        <v>11182.62</v>
      </c>
      <c r="O179" s="67">
        <v>12300.88</v>
      </c>
      <c r="P179" s="67">
        <v>13530.97</v>
      </c>
      <c r="Q179" s="67">
        <v>14884.07</v>
      </c>
      <c r="R179" s="67">
        <v>16372.47</v>
      </c>
      <c r="S179" s="68">
        <f t="shared" si="0"/>
        <v>87678.86</v>
      </c>
      <c r="T179" s="69" t="s">
        <v>20</v>
      </c>
      <c r="U179" s="66" t="s">
        <v>892</v>
      </c>
      <c r="V179" s="69" t="s">
        <v>69</v>
      </c>
      <c r="W179" s="66" t="s">
        <v>337</v>
      </c>
      <c r="X179" s="66" t="s">
        <v>62</v>
      </c>
      <c r="Y179" s="76"/>
    </row>
    <row r="180" spans="1:25" ht="210" x14ac:dyDescent="0.2">
      <c r="A180" s="65">
        <v>1</v>
      </c>
      <c r="B180" s="65" t="s">
        <v>939</v>
      </c>
      <c r="C180" s="94" t="s">
        <v>805</v>
      </c>
      <c r="D180" s="94" t="s">
        <v>51</v>
      </c>
      <c r="E180" s="94" t="s">
        <v>940</v>
      </c>
      <c r="F180" s="94" t="s">
        <v>941</v>
      </c>
      <c r="G180" s="94" t="s">
        <v>942</v>
      </c>
      <c r="H180" s="94" t="s">
        <v>930</v>
      </c>
      <c r="I180" s="94" t="s">
        <v>931</v>
      </c>
      <c r="J180" s="76" t="s">
        <v>88</v>
      </c>
      <c r="K180" s="76" t="s">
        <v>2713</v>
      </c>
      <c r="L180" s="67">
        <v>41227.82</v>
      </c>
      <c r="M180" s="67">
        <v>45350.6</v>
      </c>
      <c r="N180" s="67">
        <v>49885.66</v>
      </c>
      <c r="O180" s="67">
        <v>54874.23</v>
      </c>
      <c r="P180" s="67">
        <v>60361.65</v>
      </c>
      <c r="Q180" s="67">
        <v>66397.820000000007</v>
      </c>
      <c r="R180" s="67">
        <v>73037.600000000006</v>
      </c>
      <c r="S180" s="68">
        <f t="shared" si="0"/>
        <v>391135.38</v>
      </c>
      <c r="T180" s="69" t="s">
        <v>20</v>
      </c>
      <c r="U180" s="66" t="s">
        <v>892</v>
      </c>
      <c r="V180" s="69" t="s">
        <v>69</v>
      </c>
      <c r="W180" s="66" t="s">
        <v>337</v>
      </c>
      <c r="X180" s="66" t="s">
        <v>62</v>
      </c>
      <c r="Y180" s="76"/>
    </row>
    <row r="181" spans="1:25" ht="180" x14ac:dyDescent="0.2">
      <c r="A181" s="65">
        <v>1</v>
      </c>
      <c r="B181" s="65" t="s">
        <v>943</v>
      </c>
      <c r="C181" s="94" t="s">
        <v>805</v>
      </c>
      <c r="D181" s="94" t="s">
        <v>51</v>
      </c>
      <c r="E181" s="94" t="s">
        <v>944</v>
      </c>
      <c r="F181" s="94" t="s">
        <v>945</v>
      </c>
      <c r="G181" s="94" t="s">
        <v>946</v>
      </c>
      <c r="H181" s="94" t="s">
        <v>946</v>
      </c>
      <c r="I181" s="94" t="s">
        <v>947</v>
      </c>
      <c r="J181" s="76" t="s">
        <v>88</v>
      </c>
      <c r="K181" s="76" t="s">
        <v>2710</v>
      </c>
      <c r="L181" s="78">
        <v>1500</v>
      </c>
      <c r="M181" s="78">
        <v>1500</v>
      </c>
      <c r="N181" s="78">
        <v>1500</v>
      </c>
      <c r="O181" s="78">
        <v>1500</v>
      </c>
      <c r="P181" s="78">
        <v>1500</v>
      </c>
      <c r="Q181" s="78">
        <v>1500</v>
      </c>
      <c r="R181" s="78">
        <v>1500</v>
      </c>
      <c r="S181" s="68">
        <f t="shared" si="0"/>
        <v>10500</v>
      </c>
      <c r="T181" s="69" t="s">
        <v>20</v>
      </c>
      <c r="U181" s="66" t="s">
        <v>892</v>
      </c>
      <c r="V181" s="69" t="s">
        <v>69</v>
      </c>
      <c r="W181" s="66" t="s">
        <v>337</v>
      </c>
      <c r="X181" s="66" t="s">
        <v>62</v>
      </c>
      <c r="Y181" s="76"/>
    </row>
    <row r="182" spans="1:25" ht="105" x14ac:dyDescent="0.2">
      <c r="A182" s="65">
        <v>1</v>
      </c>
      <c r="B182" s="65" t="s">
        <v>948</v>
      </c>
      <c r="C182" s="94" t="s">
        <v>805</v>
      </c>
      <c r="D182" s="96"/>
      <c r="E182" s="94" t="s">
        <v>949</v>
      </c>
      <c r="F182" s="94" t="s">
        <v>950</v>
      </c>
      <c r="G182" s="94" t="s">
        <v>951</v>
      </c>
      <c r="H182" s="94" t="s">
        <v>878</v>
      </c>
      <c r="I182" s="94" t="s">
        <v>872</v>
      </c>
      <c r="J182" s="76" t="s">
        <v>873</v>
      </c>
      <c r="K182" s="76" t="s">
        <v>2710</v>
      </c>
      <c r="L182" s="78">
        <v>60</v>
      </c>
      <c r="M182" s="78">
        <v>60</v>
      </c>
      <c r="N182" s="78">
        <v>60</v>
      </c>
      <c r="O182" s="78">
        <v>60</v>
      </c>
      <c r="P182" s="78">
        <v>60</v>
      </c>
      <c r="Q182" s="78">
        <v>60</v>
      </c>
      <c r="R182" s="78">
        <v>60</v>
      </c>
      <c r="S182" s="68">
        <f t="shared" si="0"/>
        <v>420</v>
      </c>
      <c r="T182" s="69" t="s">
        <v>20</v>
      </c>
      <c r="U182" s="66" t="s">
        <v>952</v>
      </c>
      <c r="V182" s="71"/>
      <c r="W182" s="71"/>
      <c r="X182" s="71"/>
      <c r="Y182" s="76"/>
    </row>
    <row r="183" spans="1:25" ht="105" x14ac:dyDescent="0.2">
      <c r="A183" s="65">
        <v>0</v>
      </c>
      <c r="B183" s="65" t="s">
        <v>953</v>
      </c>
      <c r="C183" s="94" t="s">
        <v>805</v>
      </c>
      <c r="D183" s="94" t="s">
        <v>83</v>
      </c>
      <c r="E183" s="94" t="s">
        <v>954</v>
      </c>
      <c r="F183" s="94" t="s">
        <v>955</v>
      </c>
      <c r="G183" s="94" t="s">
        <v>956</v>
      </c>
      <c r="H183" s="94" t="s">
        <v>957</v>
      </c>
      <c r="I183" s="94" t="s">
        <v>810</v>
      </c>
      <c r="J183" s="76" t="s">
        <v>88</v>
      </c>
      <c r="K183" s="76" t="s">
        <v>2715</v>
      </c>
      <c r="L183" s="81"/>
      <c r="M183" s="97">
        <v>440</v>
      </c>
      <c r="N183" s="97">
        <v>440</v>
      </c>
      <c r="O183" s="97">
        <v>440</v>
      </c>
      <c r="P183" s="97">
        <v>440</v>
      </c>
      <c r="Q183" s="97">
        <v>440</v>
      </c>
      <c r="R183" s="97">
        <v>440</v>
      </c>
      <c r="S183" s="68">
        <f t="shared" si="0"/>
        <v>2640</v>
      </c>
      <c r="T183" s="69" t="s">
        <v>20</v>
      </c>
      <c r="U183" s="71"/>
      <c r="V183" s="69" t="s">
        <v>60</v>
      </c>
      <c r="W183" s="66" t="s">
        <v>80</v>
      </c>
      <c r="X183" s="66" t="s">
        <v>958</v>
      </c>
      <c r="Y183" s="76"/>
    </row>
    <row r="184" spans="1:25" ht="60" x14ac:dyDescent="0.2">
      <c r="A184" s="65">
        <v>1</v>
      </c>
      <c r="B184" s="65" t="s">
        <v>959</v>
      </c>
      <c r="C184" s="94" t="s">
        <v>805</v>
      </c>
      <c r="D184" s="94" t="s">
        <v>83</v>
      </c>
      <c r="E184" s="94" t="s">
        <v>960</v>
      </c>
      <c r="F184" s="94" t="s">
        <v>961</v>
      </c>
      <c r="G184" s="94" t="s">
        <v>962</v>
      </c>
      <c r="H184" s="94" t="s">
        <v>963</v>
      </c>
      <c r="I184" s="94" t="s">
        <v>872</v>
      </c>
      <c r="J184" s="76" t="s">
        <v>873</v>
      </c>
      <c r="K184" s="76" t="s">
        <v>2716</v>
      </c>
      <c r="L184" s="78">
        <v>160</v>
      </c>
      <c r="M184" s="78">
        <v>160</v>
      </c>
      <c r="N184" s="78">
        <v>160</v>
      </c>
      <c r="O184" s="78">
        <v>160</v>
      </c>
      <c r="P184" s="78">
        <v>160</v>
      </c>
      <c r="Q184" s="78">
        <v>160</v>
      </c>
      <c r="R184" s="78">
        <v>160</v>
      </c>
      <c r="S184" s="68">
        <f t="shared" si="0"/>
        <v>1120</v>
      </c>
      <c r="T184" s="69" t="s">
        <v>20</v>
      </c>
      <c r="U184" s="66" t="s">
        <v>964</v>
      </c>
      <c r="V184" s="71"/>
      <c r="W184" s="71"/>
      <c r="X184" s="71"/>
      <c r="Y184" s="76"/>
    </row>
    <row r="185" spans="1:25" ht="60" x14ac:dyDescent="0.2">
      <c r="A185" s="65">
        <v>1</v>
      </c>
      <c r="B185" s="65" t="s">
        <v>965</v>
      </c>
      <c r="C185" s="94" t="s">
        <v>805</v>
      </c>
      <c r="D185" s="94" t="s">
        <v>83</v>
      </c>
      <c r="E185" s="94" t="s">
        <v>966</v>
      </c>
      <c r="F185" s="94" t="s">
        <v>967</v>
      </c>
      <c r="G185" s="94" t="s">
        <v>962</v>
      </c>
      <c r="H185" s="94" t="s">
        <v>963</v>
      </c>
      <c r="I185" s="94" t="s">
        <v>872</v>
      </c>
      <c r="J185" s="76" t="s">
        <v>873</v>
      </c>
      <c r="K185" s="76" t="s">
        <v>2717</v>
      </c>
      <c r="L185" s="78">
        <v>203</v>
      </c>
      <c r="M185" s="78">
        <v>203</v>
      </c>
      <c r="N185" s="78">
        <v>203</v>
      </c>
      <c r="O185" s="78">
        <v>203</v>
      </c>
      <c r="P185" s="78">
        <v>203</v>
      </c>
      <c r="Q185" s="78">
        <v>203</v>
      </c>
      <c r="R185" s="78">
        <v>203</v>
      </c>
      <c r="S185" s="68">
        <f t="shared" si="0"/>
        <v>1421</v>
      </c>
      <c r="T185" s="69" t="s">
        <v>20</v>
      </c>
      <c r="U185" s="66" t="s">
        <v>968</v>
      </c>
      <c r="V185" s="71"/>
      <c r="W185" s="71"/>
      <c r="X185" s="71"/>
      <c r="Y185" s="76"/>
    </row>
    <row r="186" spans="1:25" ht="135" x14ac:dyDescent="0.2">
      <c r="A186" s="65">
        <v>1</v>
      </c>
      <c r="B186" s="65" t="s">
        <v>969</v>
      </c>
      <c r="C186" s="94" t="s">
        <v>805</v>
      </c>
      <c r="D186" s="94" t="s">
        <v>258</v>
      </c>
      <c r="E186" s="94" t="s">
        <v>970</v>
      </c>
      <c r="F186" s="94" t="s">
        <v>971</v>
      </c>
      <c r="G186" s="94" t="s">
        <v>972</v>
      </c>
      <c r="H186" s="94" t="s">
        <v>972</v>
      </c>
      <c r="I186" s="94" t="s">
        <v>973</v>
      </c>
      <c r="J186" s="76" t="s">
        <v>88</v>
      </c>
      <c r="K186" s="76" t="s">
        <v>384</v>
      </c>
      <c r="L186" s="78">
        <v>300</v>
      </c>
      <c r="M186" s="97"/>
      <c r="N186" s="81"/>
      <c r="O186" s="81"/>
      <c r="P186" s="81"/>
      <c r="Q186" s="81"/>
      <c r="R186" s="81"/>
      <c r="S186" s="68">
        <f t="shared" si="0"/>
        <v>300</v>
      </c>
      <c r="T186" s="69" t="s">
        <v>20</v>
      </c>
      <c r="U186" s="71"/>
      <c r="V186" s="69" t="s">
        <v>69</v>
      </c>
      <c r="W186" s="66" t="s">
        <v>80</v>
      </c>
      <c r="X186" s="66" t="s">
        <v>580</v>
      </c>
      <c r="Y186" s="76"/>
    </row>
    <row r="187" spans="1:25" ht="120" x14ac:dyDescent="0.2">
      <c r="A187" s="65">
        <v>1</v>
      </c>
      <c r="B187" s="65" t="s">
        <v>974</v>
      </c>
      <c r="C187" s="94" t="s">
        <v>805</v>
      </c>
      <c r="D187" s="94" t="s">
        <v>258</v>
      </c>
      <c r="E187" s="94" t="s">
        <v>2983</v>
      </c>
      <c r="F187" s="94" t="s">
        <v>975</v>
      </c>
      <c r="G187" s="94" t="s">
        <v>972</v>
      </c>
      <c r="H187" s="94" t="s">
        <v>972</v>
      </c>
      <c r="I187" s="94" t="s">
        <v>976</v>
      </c>
      <c r="J187" s="76" t="s">
        <v>88</v>
      </c>
      <c r="K187" s="76" t="s">
        <v>2709</v>
      </c>
      <c r="L187" s="124"/>
      <c r="M187" s="124"/>
      <c r="N187" s="124"/>
      <c r="O187" s="124"/>
      <c r="P187" s="124"/>
      <c r="Q187" s="124"/>
      <c r="R187" s="124"/>
      <c r="S187" s="68">
        <f t="shared" si="0"/>
        <v>0</v>
      </c>
      <c r="T187" s="69" t="s">
        <v>20</v>
      </c>
      <c r="U187" s="71"/>
      <c r="V187" s="69" t="s">
        <v>60</v>
      </c>
      <c r="W187" s="66" t="s">
        <v>131</v>
      </c>
      <c r="X187" s="66" t="s">
        <v>977</v>
      </c>
      <c r="Y187" s="76"/>
    </row>
    <row r="188" spans="1:25" ht="150" x14ac:dyDescent="0.2">
      <c r="A188" s="65">
        <v>1</v>
      </c>
      <c r="B188" s="65" t="s">
        <v>978</v>
      </c>
      <c r="C188" s="94" t="s">
        <v>805</v>
      </c>
      <c r="D188" s="94" t="s">
        <v>258</v>
      </c>
      <c r="E188" s="94" t="s">
        <v>979</v>
      </c>
      <c r="F188" s="94" t="s">
        <v>980</v>
      </c>
      <c r="G188" s="94" t="s">
        <v>981</v>
      </c>
      <c r="H188" s="94" t="s">
        <v>982</v>
      </c>
      <c r="I188" s="94" t="s">
        <v>983</v>
      </c>
      <c r="J188" s="76" t="s">
        <v>885</v>
      </c>
      <c r="K188" s="76" t="s">
        <v>2718</v>
      </c>
      <c r="L188" s="78">
        <v>3500</v>
      </c>
      <c r="M188" s="98"/>
      <c r="N188" s="98"/>
      <c r="O188" s="98"/>
      <c r="P188" s="98"/>
      <c r="Q188" s="98"/>
      <c r="R188" s="98"/>
      <c r="S188" s="68">
        <f t="shared" si="0"/>
        <v>3500</v>
      </c>
      <c r="T188" s="69" t="s">
        <v>21</v>
      </c>
      <c r="U188" s="66" t="s">
        <v>984</v>
      </c>
      <c r="V188" s="69" t="s">
        <v>69</v>
      </c>
      <c r="W188" s="66" t="s">
        <v>80</v>
      </c>
      <c r="X188" s="66" t="s">
        <v>264</v>
      </c>
      <c r="Y188" s="76"/>
    </row>
    <row r="189" spans="1:25" ht="120" x14ac:dyDescent="0.2">
      <c r="A189" s="65">
        <v>1</v>
      </c>
      <c r="B189" s="65" t="s">
        <v>985</v>
      </c>
      <c r="C189" s="94" t="s">
        <v>805</v>
      </c>
      <c r="D189" s="94" t="s">
        <v>303</v>
      </c>
      <c r="E189" s="94" t="s">
        <v>986</v>
      </c>
      <c r="F189" s="94" t="s">
        <v>987</v>
      </c>
      <c r="G189" s="94" t="s">
        <v>988</v>
      </c>
      <c r="H189" s="94" t="s">
        <v>989</v>
      </c>
      <c r="I189" s="94" t="s">
        <v>990</v>
      </c>
      <c r="J189" s="76" t="s">
        <v>88</v>
      </c>
      <c r="K189" s="76" t="s">
        <v>632</v>
      </c>
      <c r="L189" s="78">
        <v>1500</v>
      </c>
      <c r="M189" s="78">
        <v>1500</v>
      </c>
      <c r="N189" s="78">
        <v>1500</v>
      </c>
      <c r="O189" s="78">
        <v>1500</v>
      </c>
      <c r="P189" s="78">
        <v>1500</v>
      </c>
      <c r="Q189" s="78">
        <v>1500</v>
      </c>
      <c r="R189" s="78">
        <v>1500</v>
      </c>
      <c r="S189" s="68">
        <f t="shared" si="0"/>
        <v>10500</v>
      </c>
      <c r="T189" s="69" t="s">
        <v>20</v>
      </c>
      <c r="U189" s="71"/>
      <c r="V189" s="69" t="s">
        <v>60</v>
      </c>
      <c r="W189" s="66" t="s">
        <v>70</v>
      </c>
      <c r="X189" s="66" t="s">
        <v>62</v>
      </c>
      <c r="Y189" s="76"/>
    </row>
    <row r="190" spans="1:25" ht="180" x14ac:dyDescent="0.2">
      <c r="A190" s="65">
        <v>1</v>
      </c>
      <c r="B190" s="65" t="s">
        <v>991</v>
      </c>
      <c r="C190" s="94" t="s">
        <v>805</v>
      </c>
      <c r="D190" s="94" t="s">
        <v>311</v>
      </c>
      <c r="E190" s="94" t="s">
        <v>992</v>
      </c>
      <c r="F190" s="94" t="s">
        <v>993</v>
      </c>
      <c r="G190" s="94" t="s">
        <v>994</v>
      </c>
      <c r="H190" s="94" t="s">
        <v>995</v>
      </c>
      <c r="I190" s="94" t="s">
        <v>996</v>
      </c>
      <c r="J190" s="76" t="s">
        <v>88</v>
      </c>
      <c r="K190" s="76" t="s">
        <v>632</v>
      </c>
      <c r="L190" s="78">
        <v>2000</v>
      </c>
      <c r="M190" s="78">
        <v>2000</v>
      </c>
      <c r="N190" s="78">
        <v>2000</v>
      </c>
      <c r="O190" s="78">
        <v>3000</v>
      </c>
      <c r="P190" s="78">
        <v>3000</v>
      </c>
      <c r="Q190" s="78">
        <v>3000</v>
      </c>
      <c r="R190" s="78">
        <v>3000</v>
      </c>
      <c r="S190" s="68">
        <f t="shared" si="0"/>
        <v>18000</v>
      </c>
      <c r="T190" s="69" t="s">
        <v>20</v>
      </c>
      <c r="U190" s="66" t="s">
        <v>997</v>
      </c>
      <c r="V190" s="69" t="s">
        <v>60</v>
      </c>
      <c r="W190" s="66" t="s">
        <v>322</v>
      </c>
      <c r="X190" s="66" t="s">
        <v>468</v>
      </c>
      <c r="Y190" s="76"/>
    </row>
    <row r="191" spans="1:25" ht="105" x14ac:dyDescent="0.2">
      <c r="A191" s="65">
        <v>1</v>
      </c>
      <c r="B191" s="65" t="s">
        <v>998</v>
      </c>
      <c r="C191" s="66" t="s">
        <v>999</v>
      </c>
      <c r="D191" s="66" t="s">
        <v>51</v>
      </c>
      <c r="E191" s="66" t="s">
        <v>1000</v>
      </c>
      <c r="F191" s="66" t="s">
        <v>1001</v>
      </c>
      <c r="G191" s="66" t="s">
        <v>1002</v>
      </c>
      <c r="H191" s="66" t="s">
        <v>1003</v>
      </c>
      <c r="I191" s="66" t="s">
        <v>1004</v>
      </c>
      <c r="J191" s="65" t="s">
        <v>88</v>
      </c>
      <c r="K191" s="65" t="s">
        <v>2719</v>
      </c>
      <c r="L191" s="125"/>
      <c r="M191" s="126">
        <v>3418</v>
      </c>
      <c r="N191" s="126">
        <v>2954</v>
      </c>
      <c r="O191" s="126">
        <v>3249.4</v>
      </c>
      <c r="P191" s="126">
        <v>3574.34</v>
      </c>
      <c r="Q191" s="126">
        <v>3931.77</v>
      </c>
      <c r="R191" s="126">
        <v>4324.95</v>
      </c>
      <c r="S191" s="68">
        <f t="shared" si="0"/>
        <v>21452.46</v>
      </c>
      <c r="T191" s="69" t="s">
        <v>20</v>
      </c>
      <c r="U191" s="66" t="s">
        <v>2720</v>
      </c>
      <c r="V191" s="69" t="s">
        <v>69</v>
      </c>
      <c r="W191" s="66" t="s">
        <v>337</v>
      </c>
      <c r="X191" s="66" t="s">
        <v>62</v>
      </c>
      <c r="Y191" s="65"/>
    </row>
    <row r="192" spans="1:25" ht="75" x14ac:dyDescent="0.2">
      <c r="A192" s="65">
        <v>1</v>
      </c>
      <c r="B192" s="65" t="s">
        <v>1005</v>
      </c>
      <c r="C192" s="66" t="s">
        <v>999</v>
      </c>
      <c r="D192" s="66" t="s">
        <v>51</v>
      </c>
      <c r="E192" s="66" t="s">
        <v>1006</v>
      </c>
      <c r="F192" s="66" t="s">
        <v>2984</v>
      </c>
      <c r="G192" s="66" t="s">
        <v>1007</v>
      </c>
      <c r="H192" s="66" t="s">
        <v>1008</v>
      </c>
      <c r="I192" s="66" t="s">
        <v>1009</v>
      </c>
      <c r="J192" s="65" t="s">
        <v>1010</v>
      </c>
      <c r="K192" s="65" t="s">
        <v>1011</v>
      </c>
      <c r="L192" s="67">
        <v>47</v>
      </c>
      <c r="M192" s="100">
        <v>52</v>
      </c>
      <c r="N192" s="100">
        <v>57</v>
      </c>
      <c r="O192" s="68"/>
      <c r="P192" s="68"/>
      <c r="Q192" s="68"/>
      <c r="R192" s="68"/>
      <c r="S192" s="68">
        <f t="shared" si="0"/>
        <v>156</v>
      </c>
      <c r="T192" s="69" t="s">
        <v>22</v>
      </c>
      <c r="U192" s="66"/>
      <c r="V192" s="69" t="s">
        <v>69</v>
      </c>
      <c r="W192" s="66" t="s">
        <v>70</v>
      </c>
      <c r="X192" s="66" t="s">
        <v>91</v>
      </c>
      <c r="Y192" s="65"/>
    </row>
    <row r="193" spans="1:25" ht="75" x14ac:dyDescent="0.2">
      <c r="A193" s="65">
        <v>1</v>
      </c>
      <c r="B193" s="65" t="s">
        <v>1012</v>
      </c>
      <c r="C193" s="66" t="s">
        <v>999</v>
      </c>
      <c r="D193" s="66" t="s">
        <v>51</v>
      </c>
      <c r="E193" s="66" t="s">
        <v>2985</v>
      </c>
      <c r="F193" s="66" t="s">
        <v>1013</v>
      </c>
      <c r="G193" s="66" t="s">
        <v>1014</v>
      </c>
      <c r="H193" s="66" t="s">
        <v>1008</v>
      </c>
      <c r="I193" s="66" t="s">
        <v>1015</v>
      </c>
      <c r="J193" s="65" t="s">
        <v>1015</v>
      </c>
      <c r="K193" s="65">
        <v>2025</v>
      </c>
      <c r="L193" s="68"/>
      <c r="M193" s="68"/>
      <c r="N193" s="67">
        <v>100</v>
      </c>
      <c r="O193" s="68"/>
      <c r="P193" s="68"/>
      <c r="Q193" s="68"/>
      <c r="R193" s="68"/>
      <c r="S193" s="68">
        <f t="shared" si="0"/>
        <v>100</v>
      </c>
      <c r="T193" s="69" t="s">
        <v>22</v>
      </c>
      <c r="U193" s="66"/>
      <c r="V193" s="69" t="s">
        <v>69</v>
      </c>
      <c r="W193" s="66" t="s">
        <v>70</v>
      </c>
      <c r="X193" s="66" t="s">
        <v>62</v>
      </c>
      <c r="Y193" s="65"/>
    </row>
    <row r="194" spans="1:25" ht="75" x14ac:dyDescent="0.2">
      <c r="A194" s="65">
        <v>1</v>
      </c>
      <c r="B194" s="65" t="s">
        <v>1016</v>
      </c>
      <c r="C194" s="66" t="s">
        <v>999</v>
      </c>
      <c r="D194" s="66" t="s">
        <v>51</v>
      </c>
      <c r="E194" s="66" t="s">
        <v>1017</v>
      </c>
      <c r="F194" s="66" t="s">
        <v>1018</v>
      </c>
      <c r="G194" s="66" t="s">
        <v>1019</v>
      </c>
      <c r="H194" s="66" t="s">
        <v>1008</v>
      </c>
      <c r="I194" s="66" t="s">
        <v>1020</v>
      </c>
      <c r="J194" s="65" t="s">
        <v>88</v>
      </c>
      <c r="K194" s="65">
        <v>2025</v>
      </c>
      <c r="L194" s="68"/>
      <c r="M194" s="68"/>
      <c r="N194" s="67"/>
      <c r="O194" s="68"/>
      <c r="P194" s="68"/>
      <c r="Q194" s="68"/>
      <c r="R194" s="68"/>
      <c r="S194" s="68">
        <f t="shared" si="0"/>
        <v>0</v>
      </c>
      <c r="T194" s="69" t="s">
        <v>22</v>
      </c>
      <c r="U194" s="66"/>
      <c r="V194" s="69" t="s">
        <v>69</v>
      </c>
      <c r="W194" s="66" t="s">
        <v>70</v>
      </c>
      <c r="X194" s="66" t="s">
        <v>62</v>
      </c>
      <c r="Y194" s="65"/>
    </row>
    <row r="195" spans="1:25" ht="75" x14ac:dyDescent="0.2">
      <c r="A195" s="65">
        <v>1</v>
      </c>
      <c r="B195" s="65" t="s">
        <v>1021</v>
      </c>
      <c r="C195" s="66" t="s">
        <v>999</v>
      </c>
      <c r="D195" s="66" t="s">
        <v>51</v>
      </c>
      <c r="E195" s="66" t="s">
        <v>1022</v>
      </c>
      <c r="F195" s="66" t="s">
        <v>1023</v>
      </c>
      <c r="G195" s="66" t="s">
        <v>1024</v>
      </c>
      <c r="H195" s="66" t="s">
        <v>1025</v>
      </c>
      <c r="I195" s="66" t="s">
        <v>1020</v>
      </c>
      <c r="J195" s="65" t="s">
        <v>1026</v>
      </c>
      <c r="K195" s="65">
        <v>2024</v>
      </c>
      <c r="L195" s="68"/>
      <c r="M195" s="67">
        <v>50</v>
      </c>
      <c r="N195" s="68"/>
      <c r="O195" s="68"/>
      <c r="P195" s="68"/>
      <c r="Q195" s="68"/>
      <c r="R195" s="68"/>
      <c r="S195" s="68">
        <f t="shared" si="0"/>
        <v>50</v>
      </c>
      <c r="T195" s="69" t="s">
        <v>22</v>
      </c>
      <c r="U195" s="66" t="s">
        <v>2721</v>
      </c>
      <c r="V195" s="69" t="s">
        <v>69</v>
      </c>
      <c r="W195" s="66" t="s">
        <v>70</v>
      </c>
      <c r="X195" s="66" t="s">
        <v>62</v>
      </c>
      <c r="Y195" s="65"/>
    </row>
    <row r="196" spans="1:25" ht="120" x14ac:dyDescent="0.2">
      <c r="A196" s="65">
        <v>1</v>
      </c>
      <c r="B196" s="65" t="s">
        <v>1027</v>
      </c>
      <c r="C196" s="66" t="s">
        <v>999</v>
      </c>
      <c r="D196" s="66" t="s">
        <v>258</v>
      </c>
      <c r="E196" s="66" t="s">
        <v>1028</v>
      </c>
      <c r="F196" s="66" t="s">
        <v>1029</v>
      </c>
      <c r="G196" s="66" t="s">
        <v>1030</v>
      </c>
      <c r="H196" s="66" t="s">
        <v>1031</v>
      </c>
      <c r="I196" s="66" t="s">
        <v>1032</v>
      </c>
      <c r="J196" s="65" t="s">
        <v>88</v>
      </c>
      <c r="K196" s="65" t="s">
        <v>2898</v>
      </c>
      <c r="L196" s="68"/>
      <c r="M196" s="67"/>
      <c r="N196" s="67"/>
      <c r="O196" s="68"/>
      <c r="P196" s="68"/>
      <c r="Q196" s="68"/>
      <c r="R196" s="68"/>
      <c r="S196" s="68">
        <f t="shared" si="0"/>
        <v>0</v>
      </c>
      <c r="T196" s="69" t="s">
        <v>21</v>
      </c>
      <c r="U196" s="66" t="s">
        <v>2722</v>
      </c>
      <c r="V196" s="69" t="s">
        <v>69</v>
      </c>
      <c r="W196" s="66" t="s">
        <v>131</v>
      </c>
      <c r="X196" s="66" t="s">
        <v>264</v>
      </c>
      <c r="Y196" s="65"/>
    </row>
    <row r="197" spans="1:25" ht="90" x14ac:dyDescent="0.2">
      <c r="A197" s="65">
        <v>1</v>
      </c>
      <c r="B197" s="65" t="s">
        <v>1033</v>
      </c>
      <c r="C197" s="66" t="s">
        <v>999</v>
      </c>
      <c r="D197" s="66" t="s">
        <v>51</v>
      </c>
      <c r="E197" s="66" t="s">
        <v>1034</v>
      </c>
      <c r="F197" s="66" t="s">
        <v>1035</v>
      </c>
      <c r="G197" s="66" t="s">
        <v>1036</v>
      </c>
      <c r="H197" s="66" t="s">
        <v>2986</v>
      </c>
      <c r="I197" s="66" t="s">
        <v>1037</v>
      </c>
      <c r="J197" s="65" t="s">
        <v>88</v>
      </c>
      <c r="K197" s="65" t="s">
        <v>371</v>
      </c>
      <c r="L197" s="67">
        <v>199080</v>
      </c>
      <c r="M197" s="127"/>
      <c r="N197" s="127"/>
      <c r="O197" s="127"/>
      <c r="P197" s="127"/>
      <c r="Q197" s="100">
        <v>218900</v>
      </c>
      <c r="R197" s="68"/>
      <c r="S197" s="68">
        <f t="shared" si="0"/>
        <v>417980</v>
      </c>
      <c r="T197" s="69" t="s">
        <v>21</v>
      </c>
      <c r="U197" s="66"/>
      <c r="V197" s="69" t="s">
        <v>69</v>
      </c>
      <c r="W197" s="66" t="s">
        <v>337</v>
      </c>
      <c r="X197" s="66" t="s">
        <v>1038</v>
      </c>
      <c r="Y197" s="65"/>
    </row>
    <row r="198" spans="1:25" ht="75" x14ac:dyDescent="0.2">
      <c r="A198" s="65">
        <v>1</v>
      </c>
      <c r="B198" s="65" t="s">
        <v>1039</v>
      </c>
      <c r="C198" s="66" t="s">
        <v>999</v>
      </c>
      <c r="D198" s="66" t="s">
        <v>51</v>
      </c>
      <c r="E198" s="66" t="s">
        <v>1040</v>
      </c>
      <c r="F198" s="66" t="s">
        <v>1041</v>
      </c>
      <c r="G198" s="66" t="s">
        <v>1042</v>
      </c>
      <c r="H198" s="66" t="s">
        <v>1043</v>
      </c>
      <c r="I198" s="66" t="s">
        <v>88</v>
      </c>
      <c r="J198" s="65" t="s">
        <v>88</v>
      </c>
      <c r="K198" s="65" t="s">
        <v>2723</v>
      </c>
      <c r="L198" s="68"/>
      <c r="M198" s="128">
        <v>253557</v>
      </c>
      <c r="N198" s="68">
        <v>34062</v>
      </c>
      <c r="O198" s="68">
        <v>28428</v>
      </c>
      <c r="P198" s="68"/>
      <c r="Q198" s="68"/>
      <c r="R198" s="67">
        <v>278300</v>
      </c>
      <c r="S198" s="68">
        <f t="shared" si="0"/>
        <v>594347</v>
      </c>
      <c r="T198" s="69" t="s">
        <v>21</v>
      </c>
      <c r="U198" s="66"/>
      <c r="V198" s="69" t="s">
        <v>79</v>
      </c>
      <c r="W198" s="66" t="s">
        <v>568</v>
      </c>
      <c r="X198" s="66" t="s">
        <v>62</v>
      </c>
      <c r="Y198" s="65"/>
    </row>
    <row r="199" spans="1:25" ht="120" x14ac:dyDescent="0.2">
      <c r="A199" s="65">
        <v>1</v>
      </c>
      <c r="B199" s="65" t="s">
        <v>1044</v>
      </c>
      <c r="C199" s="66" t="s">
        <v>999</v>
      </c>
      <c r="D199" s="66" t="s">
        <v>51</v>
      </c>
      <c r="E199" s="66" t="s">
        <v>1045</v>
      </c>
      <c r="F199" s="66" t="s">
        <v>1046</v>
      </c>
      <c r="G199" s="66" t="s">
        <v>1047</v>
      </c>
      <c r="H199" s="66" t="s">
        <v>1008</v>
      </c>
      <c r="I199" s="66" t="s">
        <v>88</v>
      </c>
      <c r="J199" s="65" t="s">
        <v>88</v>
      </c>
      <c r="K199" s="65" t="s">
        <v>2724</v>
      </c>
      <c r="L199" s="67">
        <v>96000</v>
      </c>
      <c r="M199" s="129"/>
      <c r="N199" s="100">
        <v>105600</v>
      </c>
      <c r="O199" s="100">
        <v>116160</v>
      </c>
      <c r="P199" s="100">
        <v>127776</v>
      </c>
      <c r="Q199" s="100">
        <v>140554</v>
      </c>
      <c r="R199" s="130"/>
      <c r="S199" s="68">
        <f t="shared" si="0"/>
        <v>586090</v>
      </c>
      <c r="T199" s="69" t="s">
        <v>21</v>
      </c>
      <c r="U199" s="66"/>
      <c r="V199" s="69" t="s">
        <v>79</v>
      </c>
      <c r="W199" s="66" t="s">
        <v>337</v>
      </c>
      <c r="X199" s="66" t="s">
        <v>62</v>
      </c>
      <c r="Y199" s="65"/>
    </row>
    <row r="200" spans="1:25" ht="75" x14ac:dyDescent="0.2">
      <c r="A200" s="65">
        <v>1</v>
      </c>
      <c r="B200" s="65" t="s">
        <v>2725</v>
      </c>
      <c r="C200" s="66" t="s">
        <v>999</v>
      </c>
      <c r="D200" s="66" t="s">
        <v>51</v>
      </c>
      <c r="E200" s="66" t="s">
        <v>1048</v>
      </c>
      <c r="F200" s="66" t="s">
        <v>1049</v>
      </c>
      <c r="G200" s="66" t="s">
        <v>1050</v>
      </c>
      <c r="H200" s="66" t="s">
        <v>1008</v>
      </c>
      <c r="I200" s="66" t="s">
        <v>1051</v>
      </c>
      <c r="J200" s="65" t="s">
        <v>88</v>
      </c>
      <c r="K200" s="65" t="s">
        <v>2726</v>
      </c>
      <c r="L200" s="67">
        <v>1493</v>
      </c>
      <c r="M200" s="100">
        <v>1493</v>
      </c>
      <c r="N200" s="100">
        <v>40558</v>
      </c>
      <c r="O200" s="100">
        <v>3539</v>
      </c>
      <c r="P200" s="100">
        <v>44614</v>
      </c>
      <c r="Q200" s="100">
        <v>3716</v>
      </c>
      <c r="R200" s="100">
        <v>49076</v>
      </c>
      <c r="S200" s="68">
        <f t="shared" si="0"/>
        <v>144489</v>
      </c>
      <c r="T200" s="69" t="s">
        <v>21</v>
      </c>
      <c r="U200" s="66" t="s">
        <v>2727</v>
      </c>
      <c r="V200" s="69" t="s">
        <v>79</v>
      </c>
      <c r="W200" s="66" t="s">
        <v>337</v>
      </c>
      <c r="X200" s="66" t="s">
        <v>62</v>
      </c>
      <c r="Y200" s="65"/>
    </row>
    <row r="201" spans="1:25" ht="75" x14ac:dyDescent="0.2">
      <c r="A201" s="65">
        <v>1</v>
      </c>
      <c r="B201" s="65" t="s">
        <v>2728</v>
      </c>
      <c r="C201" s="66" t="s">
        <v>999</v>
      </c>
      <c r="D201" s="66" t="s">
        <v>51</v>
      </c>
      <c r="E201" s="66" t="s">
        <v>1052</v>
      </c>
      <c r="F201" s="66" t="s">
        <v>1053</v>
      </c>
      <c r="G201" s="66" t="s">
        <v>1054</v>
      </c>
      <c r="H201" s="66" t="s">
        <v>1055</v>
      </c>
      <c r="I201" s="66" t="s">
        <v>1037</v>
      </c>
      <c r="J201" s="65" t="s">
        <v>88</v>
      </c>
      <c r="K201" s="65" t="s">
        <v>2899</v>
      </c>
      <c r="L201" s="67">
        <v>7145</v>
      </c>
      <c r="M201" s="100">
        <v>7860</v>
      </c>
      <c r="N201" s="100">
        <v>8646</v>
      </c>
      <c r="O201" s="100">
        <v>9511</v>
      </c>
      <c r="P201" s="100">
        <v>10462</v>
      </c>
      <c r="Q201" s="100">
        <v>11508</v>
      </c>
      <c r="R201" s="100">
        <v>12659</v>
      </c>
      <c r="S201" s="68">
        <f t="shared" si="0"/>
        <v>67791</v>
      </c>
      <c r="T201" s="69" t="s">
        <v>21</v>
      </c>
      <c r="U201" s="66"/>
      <c r="V201" s="69" t="s">
        <v>79</v>
      </c>
      <c r="W201" s="66" t="s">
        <v>337</v>
      </c>
      <c r="X201" s="66" t="s">
        <v>62</v>
      </c>
      <c r="Y201" s="65"/>
    </row>
    <row r="202" spans="1:25" ht="90" x14ac:dyDescent="0.2">
      <c r="A202" s="65">
        <v>1</v>
      </c>
      <c r="B202" s="65" t="s">
        <v>1057</v>
      </c>
      <c r="C202" s="66" t="s">
        <v>999</v>
      </c>
      <c r="D202" s="66" t="s">
        <v>51</v>
      </c>
      <c r="E202" s="66" t="s">
        <v>1058</v>
      </c>
      <c r="F202" s="66" t="s">
        <v>1059</v>
      </c>
      <c r="G202" s="66" t="s">
        <v>1060</v>
      </c>
      <c r="H202" s="66" t="s">
        <v>1061</v>
      </c>
      <c r="I202" s="66" t="s">
        <v>1020</v>
      </c>
      <c r="J202" s="65" t="s">
        <v>88</v>
      </c>
      <c r="K202" s="65" t="s">
        <v>1056</v>
      </c>
      <c r="L202" s="67">
        <v>1500</v>
      </c>
      <c r="M202" s="100">
        <v>1700</v>
      </c>
      <c r="N202" s="100">
        <v>1870</v>
      </c>
      <c r="O202" s="100">
        <v>2057</v>
      </c>
      <c r="P202" s="100">
        <v>2262.6999999999998</v>
      </c>
      <c r="Q202" s="100">
        <v>2488.9699999999998</v>
      </c>
      <c r="R202" s="100">
        <v>2737.87</v>
      </c>
      <c r="S202" s="68">
        <f t="shared" si="0"/>
        <v>14616.54</v>
      </c>
      <c r="T202" s="69" t="s">
        <v>21</v>
      </c>
      <c r="U202" s="66" t="s">
        <v>2729</v>
      </c>
      <c r="V202" s="69" t="s">
        <v>69</v>
      </c>
      <c r="W202" s="66" t="s">
        <v>70</v>
      </c>
      <c r="X202" s="66" t="s">
        <v>62</v>
      </c>
      <c r="Y202" s="65"/>
    </row>
    <row r="203" spans="1:25" ht="135" x14ac:dyDescent="0.2">
      <c r="A203" s="65">
        <v>0</v>
      </c>
      <c r="B203" s="65" t="s">
        <v>1062</v>
      </c>
      <c r="C203" s="66" t="s">
        <v>999</v>
      </c>
      <c r="D203" s="66" t="s">
        <v>51</v>
      </c>
      <c r="E203" s="66" t="s">
        <v>2900</v>
      </c>
      <c r="F203" s="66" t="s">
        <v>1063</v>
      </c>
      <c r="G203" s="66" t="s">
        <v>1064</v>
      </c>
      <c r="H203" s="66" t="s">
        <v>1031</v>
      </c>
      <c r="I203" s="66" t="s">
        <v>1065</v>
      </c>
      <c r="J203" s="65" t="s">
        <v>88</v>
      </c>
      <c r="K203" s="65" t="s">
        <v>2730</v>
      </c>
      <c r="L203" s="100">
        <v>250</v>
      </c>
      <c r="M203" s="100">
        <v>275</v>
      </c>
      <c r="N203" s="100">
        <v>302.5</v>
      </c>
      <c r="O203" s="100">
        <v>332.75</v>
      </c>
      <c r="P203" s="100">
        <v>366.03</v>
      </c>
      <c r="Q203" s="100">
        <v>402.63</v>
      </c>
      <c r="R203" s="100">
        <v>442.89</v>
      </c>
      <c r="S203" s="68">
        <f t="shared" si="0"/>
        <v>2371.7999999999997</v>
      </c>
      <c r="T203" s="69" t="s">
        <v>22</v>
      </c>
      <c r="U203" s="66"/>
      <c r="V203" s="69" t="s">
        <v>69</v>
      </c>
      <c r="W203" s="66" t="s">
        <v>80</v>
      </c>
      <c r="X203" s="66" t="s">
        <v>580</v>
      </c>
      <c r="Y203" s="65"/>
    </row>
    <row r="204" spans="1:25" ht="165" x14ac:dyDescent="0.2">
      <c r="A204" s="65">
        <v>1</v>
      </c>
      <c r="B204" s="65" t="s">
        <v>1066</v>
      </c>
      <c r="C204" s="66" t="s">
        <v>999</v>
      </c>
      <c r="D204" s="66" t="s">
        <v>311</v>
      </c>
      <c r="E204" s="66" t="s">
        <v>1067</v>
      </c>
      <c r="F204" s="66" t="s">
        <v>1068</v>
      </c>
      <c r="G204" s="66" t="s">
        <v>1069</v>
      </c>
      <c r="H204" s="66" t="s">
        <v>1070</v>
      </c>
      <c r="I204" s="66" t="s">
        <v>1071</v>
      </c>
      <c r="J204" s="65" t="s">
        <v>88</v>
      </c>
      <c r="K204" s="65" t="s">
        <v>2731</v>
      </c>
      <c r="L204" s="126">
        <v>224</v>
      </c>
      <c r="M204" s="126">
        <v>246.4</v>
      </c>
      <c r="N204" s="126">
        <v>271.04000000000002</v>
      </c>
      <c r="O204" s="126">
        <v>298.14</v>
      </c>
      <c r="P204" s="126">
        <v>327.96</v>
      </c>
      <c r="Q204" s="126">
        <v>360.75</v>
      </c>
      <c r="R204" s="126">
        <v>396.83</v>
      </c>
      <c r="S204" s="68">
        <f t="shared" si="0"/>
        <v>2125.12</v>
      </c>
      <c r="T204" s="69" t="s">
        <v>22</v>
      </c>
      <c r="U204" s="66" t="s">
        <v>1072</v>
      </c>
      <c r="V204" s="69" t="s">
        <v>69</v>
      </c>
      <c r="W204" s="66" t="s">
        <v>322</v>
      </c>
      <c r="X204" s="66" t="s">
        <v>1073</v>
      </c>
      <c r="Y204" s="65"/>
    </row>
    <row r="205" spans="1:25" ht="75" x14ac:dyDescent="0.2">
      <c r="A205" s="102">
        <v>1</v>
      </c>
      <c r="B205" s="76" t="s">
        <v>2732</v>
      </c>
      <c r="C205" s="66" t="s">
        <v>999</v>
      </c>
      <c r="D205" s="94" t="s">
        <v>51</v>
      </c>
      <c r="E205" s="94" t="s">
        <v>1074</v>
      </c>
      <c r="F205" s="195"/>
      <c r="G205" s="131" t="s">
        <v>2733</v>
      </c>
      <c r="H205" s="131" t="s">
        <v>2734</v>
      </c>
      <c r="I205" s="131" t="s">
        <v>2735</v>
      </c>
      <c r="J205" s="132" t="s">
        <v>88</v>
      </c>
      <c r="K205" s="132">
        <v>2026</v>
      </c>
      <c r="L205" s="81"/>
      <c r="M205" s="81"/>
      <c r="N205" s="133"/>
      <c r="O205" s="78">
        <v>17800</v>
      </c>
      <c r="P205" s="81"/>
      <c r="Q205" s="81"/>
      <c r="R205" s="81"/>
      <c r="S205" s="68">
        <f t="shared" si="0"/>
        <v>17800</v>
      </c>
      <c r="T205" s="69" t="s">
        <v>20</v>
      </c>
      <c r="U205" s="71"/>
      <c r="V205" s="69"/>
      <c r="W205" s="66" t="s">
        <v>337</v>
      </c>
      <c r="X205" s="66"/>
      <c r="Y205" s="76"/>
    </row>
    <row r="206" spans="1:25" ht="150" x14ac:dyDescent="0.2">
      <c r="A206" s="102">
        <v>1</v>
      </c>
      <c r="B206" s="76" t="s">
        <v>1075</v>
      </c>
      <c r="C206" s="94" t="s">
        <v>1076</v>
      </c>
      <c r="D206" s="94" t="s">
        <v>51</v>
      </c>
      <c r="E206" s="94" t="s">
        <v>1077</v>
      </c>
      <c r="F206" s="94" t="s">
        <v>1078</v>
      </c>
      <c r="G206" s="94" t="s">
        <v>1079</v>
      </c>
      <c r="H206" s="94" t="s">
        <v>1080</v>
      </c>
      <c r="I206" s="94" t="s">
        <v>1081</v>
      </c>
      <c r="J206" s="76" t="s">
        <v>1082</v>
      </c>
      <c r="K206" s="76">
        <v>2025</v>
      </c>
      <c r="L206" s="81"/>
      <c r="M206" s="81"/>
      <c r="N206" s="78">
        <v>640000</v>
      </c>
      <c r="O206" s="81"/>
      <c r="P206" s="81"/>
      <c r="Q206" s="81"/>
      <c r="R206" s="81"/>
      <c r="S206" s="68">
        <f t="shared" si="0"/>
        <v>640000</v>
      </c>
      <c r="T206" s="69" t="s">
        <v>20</v>
      </c>
      <c r="U206" s="71"/>
      <c r="V206" s="69" t="s">
        <v>60</v>
      </c>
      <c r="W206" s="66" t="s">
        <v>61</v>
      </c>
      <c r="X206" s="66" t="s">
        <v>71</v>
      </c>
      <c r="Y206" s="76"/>
    </row>
    <row r="207" spans="1:25" ht="255" x14ac:dyDescent="0.2">
      <c r="A207" s="102">
        <v>1</v>
      </c>
      <c r="B207" s="76" t="s">
        <v>1083</v>
      </c>
      <c r="C207" s="94" t="s">
        <v>1076</v>
      </c>
      <c r="D207" s="94" t="s">
        <v>51</v>
      </c>
      <c r="E207" s="94" t="s">
        <v>1084</v>
      </c>
      <c r="F207" s="94" t="s">
        <v>1085</v>
      </c>
      <c r="G207" s="94" t="s">
        <v>1086</v>
      </c>
      <c r="H207" s="94" t="s">
        <v>1087</v>
      </c>
      <c r="I207" s="94" t="s">
        <v>1088</v>
      </c>
      <c r="J207" s="76" t="s">
        <v>88</v>
      </c>
      <c r="K207" s="76" t="s">
        <v>176</v>
      </c>
      <c r="L207" s="81"/>
      <c r="M207" s="78">
        <v>2100</v>
      </c>
      <c r="N207" s="97"/>
      <c r="O207" s="97"/>
      <c r="P207" s="81"/>
      <c r="Q207" s="81"/>
      <c r="R207" s="81"/>
      <c r="S207" s="68">
        <f t="shared" si="0"/>
        <v>2100</v>
      </c>
      <c r="T207" s="69" t="s">
        <v>20</v>
      </c>
      <c r="U207" s="66" t="s">
        <v>2987</v>
      </c>
      <c r="V207" s="69" t="s">
        <v>60</v>
      </c>
      <c r="W207" s="66" t="s">
        <v>70</v>
      </c>
      <c r="X207" s="66" t="s">
        <v>71</v>
      </c>
      <c r="Y207" s="76"/>
    </row>
    <row r="208" spans="1:25" ht="75" x14ac:dyDescent="0.2">
      <c r="A208" s="102">
        <v>1</v>
      </c>
      <c r="B208" s="76" t="s">
        <v>1089</v>
      </c>
      <c r="C208" s="94" t="s">
        <v>1076</v>
      </c>
      <c r="D208" s="94" t="s">
        <v>51</v>
      </c>
      <c r="E208" s="94" t="s">
        <v>1090</v>
      </c>
      <c r="F208" s="94" t="s">
        <v>1091</v>
      </c>
      <c r="G208" s="94" t="s">
        <v>1092</v>
      </c>
      <c r="H208" s="94" t="s">
        <v>1093</v>
      </c>
      <c r="I208" s="94" t="s">
        <v>1094</v>
      </c>
      <c r="J208" s="76" t="s">
        <v>1095</v>
      </c>
      <c r="K208" s="76" t="s">
        <v>104</v>
      </c>
      <c r="L208" s="78">
        <v>600</v>
      </c>
      <c r="M208" s="97"/>
      <c r="N208" s="81"/>
      <c r="O208" s="81"/>
      <c r="P208" s="81"/>
      <c r="Q208" s="81"/>
      <c r="R208" s="81"/>
      <c r="S208" s="68">
        <f t="shared" si="0"/>
        <v>600</v>
      </c>
      <c r="T208" s="69" t="s">
        <v>21</v>
      </c>
      <c r="U208" s="66" t="s">
        <v>1096</v>
      </c>
      <c r="V208" s="69" t="s">
        <v>69</v>
      </c>
      <c r="W208" s="66" t="s">
        <v>61</v>
      </c>
      <c r="X208" s="66" t="s">
        <v>836</v>
      </c>
      <c r="Y208" s="76"/>
    </row>
    <row r="209" spans="1:25" ht="195" x14ac:dyDescent="0.2">
      <c r="A209" s="102">
        <v>1</v>
      </c>
      <c r="B209" s="76" t="s">
        <v>1097</v>
      </c>
      <c r="C209" s="94" t="s">
        <v>1076</v>
      </c>
      <c r="D209" s="94" t="s">
        <v>51</v>
      </c>
      <c r="E209" s="94" t="s">
        <v>1098</v>
      </c>
      <c r="F209" s="94" t="s">
        <v>1099</v>
      </c>
      <c r="G209" s="94" t="s">
        <v>1100</v>
      </c>
      <c r="H209" s="94" t="s">
        <v>1101</v>
      </c>
      <c r="I209" s="94" t="s">
        <v>1102</v>
      </c>
      <c r="J209" s="76" t="s">
        <v>1103</v>
      </c>
      <c r="K209" s="76" t="s">
        <v>104</v>
      </c>
      <c r="L209" s="78">
        <v>12000</v>
      </c>
      <c r="M209" s="97"/>
      <c r="N209" s="81"/>
      <c r="O209" s="81"/>
      <c r="P209" s="81"/>
      <c r="Q209" s="81"/>
      <c r="R209" s="81"/>
      <c r="S209" s="68">
        <f t="shared" si="0"/>
        <v>12000</v>
      </c>
      <c r="T209" s="69" t="s">
        <v>20</v>
      </c>
      <c r="U209" s="66" t="s">
        <v>1104</v>
      </c>
      <c r="V209" s="69" t="s">
        <v>69</v>
      </c>
      <c r="W209" s="66" t="s">
        <v>61</v>
      </c>
      <c r="X209" s="66" t="s">
        <v>836</v>
      </c>
      <c r="Y209" s="76"/>
    </row>
    <row r="210" spans="1:25" ht="120" x14ac:dyDescent="0.2">
      <c r="A210" s="102">
        <v>1</v>
      </c>
      <c r="B210" s="76" t="s">
        <v>1105</v>
      </c>
      <c r="C210" s="94" t="s">
        <v>1076</v>
      </c>
      <c r="D210" s="94" t="s">
        <v>258</v>
      </c>
      <c r="E210" s="94" t="s">
        <v>1106</v>
      </c>
      <c r="F210" s="94" t="s">
        <v>1107</v>
      </c>
      <c r="G210" s="94" t="s">
        <v>1108</v>
      </c>
      <c r="H210" s="94" t="s">
        <v>1109</v>
      </c>
      <c r="I210" s="94" t="s">
        <v>1110</v>
      </c>
      <c r="J210" s="76" t="s">
        <v>1103</v>
      </c>
      <c r="K210" s="76" t="s">
        <v>58</v>
      </c>
      <c r="L210" s="78">
        <v>14000</v>
      </c>
      <c r="M210" s="97"/>
      <c r="N210" s="97"/>
      <c r="O210" s="97"/>
      <c r="P210" s="97"/>
      <c r="Q210" s="97"/>
      <c r="R210" s="97"/>
      <c r="S210" s="68">
        <f t="shared" si="0"/>
        <v>14000</v>
      </c>
      <c r="T210" s="69" t="s">
        <v>20</v>
      </c>
      <c r="U210" s="71"/>
      <c r="V210" s="69" t="s">
        <v>69</v>
      </c>
      <c r="W210" s="66" t="s">
        <v>131</v>
      </c>
      <c r="X210" s="66" t="s">
        <v>1111</v>
      </c>
      <c r="Y210" s="76"/>
    </row>
    <row r="211" spans="1:25" ht="75" x14ac:dyDescent="0.2">
      <c r="A211" s="102">
        <v>1</v>
      </c>
      <c r="B211" s="76" t="s">
        <v>1112</v>
      </c>
      <c r="C211" s="94" t="s">
        <v>1076</v>
      </c>
      <c r="D211" s="94" t="s">
        <v>258</v>
      </c>
      <c r="E211" s="94" t="s">
        <v>1113</v>
      </c>
      <c r="F211" s="94" t="s">
        <v>1114</v>
      </c>
      <c r="G211" s="94" t="s">
        <v>1115</v>
      </c>
      <c r="H211" s="94" t="s">
        <v>1109</v>
      </c>
      <c r="I211" s="94" t="s">
        <v>1110</v>
      </c>
      <c r="J211" s="76" t="s">
        <v>1116</v>
      </c>
      <c r="K211" s="76" t="s">
        <v>1117</v>
      </c>
      <c r="L211" s="108"/>
      <c r="M211" s="81"/>
      <c r="N211" s="78">
        <v>35000</v>
      </c>
      <c r="O211" s="97"/>
      <c r="P211" s="81"/>
      <c r="Q211" s="81"/>
      <c r="R211" s="81"/>
      <c r="S211" s="68">
        <f t="shared" si="0"/>
        <v>35000</v>
      </c>
      <c r="T211" s="69" t="s">
        <v>20</v>
      </c>
      <c r="U211" s="71"/>
      <c r="V211" s="69" t="s">
        <v>69</v>
      </c>
      <c r="W211" s="71" t="s">
        <v>337</v>
      </c>
      <c r="X211" s="71"/>
      <c r="Y211" s="76"/>
    </row>
    <row r="212" spans="1:25" ht="105" x14ac:dyDescent="0.2">
      <c r="A212" s="102">
        <v>1</v>
      </c>
      <c r="B212" s="76" t="s">
        <v>2901</v>
      </c>
      <c r="C212" s="94" t="s">
        <v>1076</v>
      </c>
      <c r="D212" s="94" t="s">
        <v>303</v>
      </c>
      <c r="E212" s="94" t="s">
        <v>1118</v>
      </c>
      <c r="F212" s="94" t="s">
        <v>1119</v>
      </c>
      <c r="G212" s="94" t="s">
        <v>1120</v>
      </c>
      <c r="H212" s="94" t="s">
        <v>1121</v>
      </c>
      <c r="I212" s="94" t="s">
        <v>1122</v>
      </c>
      <c r="J212" s="76" t="s">
        <v>88</v>
      </c>
      <c r="K212" s="134" t="s">
        <v>144</v>
      </c>
      <c r="L212" s="78">
        <v>39000</v>
      </c>
      <c r="M212" s="97"/>
      <c r="N212" s="97"/>
      <c r="O212" s="97"/>
      <c r="P212" s="81"/>
      <c r="Q212" s="81"/>
      <c r="R212" s="81"/>
      <c r="S212" s="68">
        <f t="shared" si="0"/>
        <v>39000</v>
      </c>
      <c r="T212" s="69" t="s">
        <v>20</v>
      </c>
      <c r="U212" s="71"/>
      <c r="V212" s="69" t="s">
        <v>69</v>
      </c>
      <c r="W212" s="66" t="s">
        <v>70</v>
      </c>
      <c r="X212" s="66" t="s">
        <v>71</v>
      </c>
      <c r="Y212" s="76" t="s">
        <v>3055</v>
      </c>
    </row>
    <row r="213" spans="1:25" ht="75" x14ac:dyDescent="0.2">
      <c r="A213" s="102">
        <v>1</v>
      </c>
      <c r="B213" s="76" t="s">
        <v>1123</v>
      </c>
      <c r="C213" s="94" t="s">
        <v>1076</v>
      </c>
      <c r="D213" s="94" t="s">
        <v>303</v>
      </c>
      <c r="E213" s="94" t="s">
        <v>1124</v>
      </c>
      <c r="F213" s="94" t="s">
        <v>1125</v>
      </c>
      <c r="G213" s="94" t="s">
        <v>1126</v>
      </c>
      <c r="H213" s="94" t="s">
        <v>1121</v>
      </c>
      <c r="I213" s="94" t="s">
        <v>1094</v>
      </c>
      <c r="J213" s="76" t="s">
        <v>1127</v>
      </c>
      <c r="K213" s="76" t="s">
        <v>466</v>
      </c>
      <c r="L213" s="78">
        <v>17500</v>
      </c>
      <c r="M213" s="97"/>
      <c r="N213" s="97"/>
      <c r="O213" s="97"/>
      <c r="P213" s="97"/>
      <c r="Q213" s="97"/>
      <c r="R213" s="81"/>
      <c r="S213" s="68">
        <f t="shared" si="0"/>
        <v>17500</v>
      </c>
      <c r="T213" s="69" t="s">
        <v>20</v>
      </c>
      <c r="U213" s="71"/>
      <c r="V213" s="69" t="s">
        <v>60</v>
      </c>
      <c r="W213" s="66" t="s">
        <v>80</v>
      </c>
      <c r="X213" s="66" t="s">
        <v>71</v>
      </c>
      <c r="Y213" s="76"/>
    </row>
    <row r="214" spans="1:25" ht="165" x14ac:dyDescent="0.2">
      <c r="A214" s="65">
        <v>1</v>
      </c>
      <c r="B214" s="99" t="s">
        <v>1128</v>
      </c>
      <c r="C214" s="79" t="s">
        <v>1129</v>
      </c>
      <c r="D214" s="79" t="s">
        <v>51</v>
      </c>
      <c r="E214" s="79" t="s">
        <v>2988</v>
      </c>
      <c r="F214" s="79" t="s">
        <v>1130</v>
      </c>
      <c r="G214" s="79" t="s">
        <v>1131</v>
      </c>
      <c r="H214" s="79" t="s">
        <v>1132</v>
      </c>
      <c r="I214" s="79" t="s">
        <v>1133</v>
      </c>
      <c r="J214" s="99" t="s">
        <v>1134</v>
      </c>
      <c r="K214" s="99" t="s">
        <v>1135</v>
      </c>
      <c r="L214" s="100">
        <v>96</v>
      </c>
      <c r="M214" s="82"/>
      <c r="N214" s="82"/>
      <c r="O214" s="84"/>
      <c r="P214" s="84"/>
      <c r="Q214" s="84"/>
      <c r="R214" s="84"/>
      <c r="S214" s="68">
        <f t="shared" si="0"/>
        <v>96</v>
      </c>
      <c r="T214" s="69" t="s">
        <v>20</v>
      </c>
      <c r="U214" s="66" t="s">
        <v>2989</v>
      </c>
      <c r="V214" s="69" t="s">
        <v>60</v>
      </c>
      <c r="W214" s="66" t="s">
        <v>337</v>
      </c>
      <c r="X214" s="66" t="s">
        <v>71</v>
      </c>
      <c r="Y214" s="99"/>
    </row>
    <row r="215" spans="1:25" ht="120" x14ac:dyDescent="0.2">
      <c r="A215" s="102">
        <v>1</v>
      </c>
      <c r="B215" s="76" t="s">
        <v>1136</v>
      </c>
      <c r="C215" s="94" t="s">
        <v>1129</v>
      </c>
      <c r="D215" s="94" t="s">
        <v>51</v>
      </c>
      <c r="E215" s="94" t="s">
        <v>1137</v>
      </c>
      <c r="F215" s="236" t="s">
        <v>1138</v>
      </c>
      <c r="G215" s="236" t="s">
        <v>1139</v>
      </c>
      <c r="H215" s="236" t="s">
        <v>2990</v>
      </c>
      <c r="I215" s="236" t="s">
        <v>1133</v>
      </c>
      <c r="J215" s="239" t="s">
        <v>1140</v>
      </c>
      <c r="K215" s="239" t="s">
        <v>1141</v>
      </c>
      <c r="L215" s="78">
        <v>22700</v>
      </c>
      <c r="M215" s="97"/>
      <c r="N215" s="97"/>
      <c r="O215" s="97"/>
      <c r="P215" s="97"/>
      <c r="Q215" s="97"/>
      <c r="R215" s="97"/>
      <c r="S215" s="68">
        <f t="shared" si="0"/>
        <v>22700</v>
      </c>
      <c r="T215" s="69" t="s">
        <v>20</v>
      </c>
      <c r="U215" s="71"/>
      <c r="V215" s="69" t="s">
        <v>69</v>
      </c>
      <c r="W215" s="66" t="s">
        <v>337</v>
      </c>
      <c r="X215" s="66" t="s">
        <v>71</v>
      </c>
      <c r="Y215" s="76"/>
    </row>
    <row r="216" spans="1:25" ht="105" x14ac:dyDescent="0.2">
      <c r="A216" s="102">
        <v>1</v>
      </c>
      <c r="B216" s="76" t="s">
        <v>1142</v>
      </c>
      <c r="C216" s="94" t="s">
        <v>1129</v>
      </c>
      <c r="D216" s="94" t="s">
        <v>51</v>
      </c>
      <c r="E216" s="94" t="s">
        <v>1143</v>
      </c>
      <c r="F216" s="238"/>
      <c r="G216" s="238"/>
      <c r="H216" s="238"/>
      <c r="I216" s="238"/>
      <c r="J216" s="241"/>
      <c r="K216" s="241"/>
      <c r="L216" s="97"/>
      <c r="M216" s="97"/>
      <c r="N216" s="97"/>
      <c r="O216" s="97"/>
      <c r="P216" s="97"/>
      <c r="Q216" s="97"/>
      <c r="R216" s="97"/>
      <c r="S216" s="68">
        <f t="shared" si="0"/>
        <v>0</v>
      </c>
      <c r="T216" s="69" t="s">
        <v>20</v>
      </c>
      <c r="U216" s="66" t="s">
        <v>1144</v>
      </c>
      <c r="V216" s="69" t="s">
        <v>60</v>
      </c>
      <c r="W216" s="66" t="s">
        <v>337</v>
      </c>
      <c r="X216" s="66" t="s">
        <v>1145</v>
      </c>
      <c r="Y216" s="76"/>
    </row>
    <row r="217" spans="1:25" ht="150" x14ac:dyDescent="0.2">
      <c r="A217" s="102">
        <v>1</v>
      </c>
      <c r="B217" s="76" t="s">
        <v>1146</v>
      </c>
      <c r="C217" s="94" t="s">
        <v>1129</v>
      </c>
      <c r="D217" s="94" t="s">
        <v>51</v>
      </c>
      <c r="E217" s="94" t="s">
        <v>1147</v>
      </c>
      <c r="F217" s="94" t="s">
        <v>1148</v>
      </c>
      <c r="G217" s="94" t="s">
        <v>1149</v>
      </c>
      <c r="H217" s="94" t="s">
        <v>1150</v>
      </c>
      <c r="I217" s="94" t="s">
        <v>1133</v>
      </c>
      <c r="J217" s="76" t="s">
        <v>1151</v>
      </c>
      <c r="K217" s="89" t="s">
        <v>2087</v>
      </c>
      <c r="L217" s="81"/>
      <c r="M217" s="81"/>
      <c r="N217" s="97"/>
      <c r="O217" s="97"/>
      <c r="P217" s="81"/>
      <c r="Q217" s="81"/>
      <c r="R217" s="81"/>
      <c r="S217" s="68">
        <f t="shared" si="0"/>
        <v>0</v>
      </c>
      <c r="T217" s="69" t="s">
        <v>21</v>
      </c>
      <c r="U217" s="66" t="s">
        <v>2991</v>
      </c>
      <c r="V217" s="69" t="s">
        <v>69</v>
      </c>
      <c r="W217" s="66" t="s">
        <v>337</v>
      </c>
      <c r="X217" s="66" t="s">
        <v>71</v>
      </c>
      <c r="Y217" s="76"/>
    </row>
    <row r="218" spans="1:25" ht="105" x14ac:dyDescent="0.2">
      <c r="A218" s="102">
        <v>1</v>
      </c>
      <c r="B218" s="76" t="s">
        <v>1152</v>
      </c>
      <c r="C218" s="94" t="s">
        <v>1129</v>
      </c>
      <c r="D218" s="94" t="s">
        <v>83</v>
      </c>
      <c r="E218" s="94" t="s">
        <v>1153</v>
      </c>
      <c r="F218" s="94" t="s">
        <v>1154</v>
      </c>
      <c r="G218" s="94" t="s">
        <v>1155</v>
      </c>
      <c r="H218" s="94" t="s">
        <v>1156</v>
      </c>
      <c r="I218" s="94" t="s">
        <v>1133</v>
      </c>
      <c r="J218" s="76" t="s">
        <v>1157</v>
      </c>
      <c r="K218" s="134" t="s">
        <v>1158</v>
      </c>
      <c r="L218" s="78">
        <v>1093.23</v>
      </c>
      <c r="M218" s="97"/>
      <c r="N218" s="81"/>
      <c r="O218" s="81"/>
      <c r="P218" s="81"/>
      <c r="Q218" s="81"/>
      <c r="R218" s="81"/>
      <c r="S218" s="68">
        <f t="shared" si="0"/>
        <v>1093.23</v>
      </c>
      <c r="T218" s="69" t="s">
        <v>20</v>
      </c>
      <c r="U218" s="71"/>
      <c r="V218" s="69" t="s">
        <v>60</v>
      </c>
      <c r="W218" s="66" t="s">
        <v>61</v>
      </c>
      <c r="X218" s="66" t="s">
        <v>1145</v>
      </c>
      <c r="Y218" s="76"/>
    </row>
    <row r="219" spans="1:25" ht="90" x14ac:dyDescent="0.2">
      <c r="A219" s="102">
        <v>1</v>
      </c>
      <c r="B219" s="76" t="s">
        <v>1159</v>
      </c>
      <c r="C219" s="94" t="s">
        <v>1129</v>
      </c>
      <c r="D219" s="94" t="s">
        <v>93</v>
      </c>
      <c r="E219" s="94" t="s">
        <v>1160</v>
      </c>
      <c r="F219" s="94" t="s">
        <v>1161</v>
      </c>
      <c r="G219" s="94" t="s">
        <v>1162</v>
      </c>
      <c r="H219" s="94" t="s">
        <v>1163</v>
      </c>
      <c r="I219" s="94" t="s">
        <v>1133</v>
      </c>
      <c r="J219" s="76" t="s">
        <v>1140</v>
      </c>
      <c r="K219" s="76" t="s">
        <v>1135</v>
      </c>
      <c r="L219" s="78">
        <v>120</v>
      </c>
      <c r="M219" s="97"/>
      <c r="N219" s="97"/>
      <c r="O219" s="81"/>
      <c r="P219" s="81"/>
      <c r="Q219" s="81"/>
      <c r="R219" s="81"/>
      <c r="S219" s="68">
        <f t="shared" si="0"/>
        <v>120</v>
      </c>
      <c r="T219" s="69" t="s">
        <v>20</v>
      </c>
      <c r="U219" s="71"/>
      <c r="V219" s="69" t="s">
        <v>60</v>
      </c>
      <c r="W219" s="66" t="s">
        <v>70</v>
      </c>
      <c r="X219" s="66" t="s">
        <v>71</v>
      </c>
      <c r="Y219" s="76"/>
    </row>
    <row r="220" spans="1:25" ht="150" x14ac:dyDescent="0.2">
      <c r="A220" s="102">
        <v>1</v>
      </c>
      <c r="B220" s="76" t="s">
        <v>1164</v>
      </c>
      <c r="C220" s="94" t="s">
        <v>1129</v>
      </c>
      <c r="D220" s="94" t="s">
        <v>93</v>
      </c>
      <c r="E220" s="94" t="s">
        <v>1165</v>
      </c>
      <c r="F220" s="94" t="s">
        <v>1166</v>
      </c>
      <c r="G220" s="94" t="s">
        <v>1167</v>
      </c>
      <c r="H220" s="94" t="s">
        <v>1168</v>
      </c>
      <c r="I220" s="94" t="s">
        <v>1133</v>
      </c>
      <c r="J220" s="76" t="s">
        <v>1151</v>
      </c>
      <c r="K220" s="76" t="s">
        <v>1169</v>
      </c>
      <c r="L220" s="81"/>
      <c r="M220" s="78">
        <v>770</v>
      </c>
      <c r="N220" s="97"/>
      <c r="O220" s="97"/>
      <c r="P220" s="97"/>
      <c r="Q220" s="97"/>
      <c r="R220" s="97"/>
      <c r="S220" s="68">
        <f t="shared" si="0"/>
        <v>770</v>
      </c>
      <c r="T220" s="69" t="s">
        <v>21</v>
      </c>
      <c r="U220" s="71"/>
      <c r="V220" s="69" t="s">
        <v>79</v>
      </c>
      <c r="W220" s="66" t="s">
        <v>80</v>
      </c>
      <c r="X220" s="66" t="s">
        <v>1170</v>
      </c>
      <c r="Y220" s="76"/>
    </row>
    <row r="221" spans="1:25" ht="150" x14ac:dyDescent="0.2">
      <c r="A221" s="102">
        <v>1</v>
      </c>
      <c r="B221" s="76" t="s">
        <v>1171</v>
      </c>
      <c r="C221" s="94" t="s">
        <v>1129</v>
      </c>
      <c r="D221" s="94" t="s">
        <v>258</v>
      </c>
      <c r="E221" s="94" t="s">
        <v>1172</v>
      </c>
      <c r="F221" s="94" t="s">
        <v>1173</v>
      </c>
      <c r="G221" s="94" t="s">
        <v>1174</v>
      </c>
      <c r="H221" s="94" t="s">
        <v>1175</v>
      </c>
      <c r="I221" s="94" t="s">
        <v>1157</v>
      </c>
      <c r="J221" s="76" t="s">
        <v>1157</v>
      </c>
      <c r="K221" s="76" t="s">
        <v>1141</v>
      </c>
      <c r="L221" s="97"/>
      <c r="M221" s="97"/>
      <c r="N221" s="97"/>
      <c r="O221" s="97"/>
      <c r="P221" s="97"/>
      <c r="Q221" s="97"/>
      <c r="R221" s="97"/>
      <c r="S221" s="68">
        <f t="shared" si="0"/>
        <v>0</v>
      </c>
      <c r="T221" s="69" t="s">
        <v>21</v>
      </c>
      <c r="U221" s="66" t="s">
        <v>2992</v>
      </c>
      <c r="V221" s="69" t="s">
        <v>79</v>
      </c>
      <c r="W221" s="66" t="s">
        <v>131</v>
      </c>
      <c r="X221" s="66" t="s">
        <v>1111</v>
      </c>
      <c r="Y221" s="76"/>
    </row>
    <row r="222" spans="1:25" ht="150" x14ac:dyDescent="0.2">
      <c r="A222" s="102">
        <v>1</v>
      </c>
      <c r="B222" s="76" t="s">
        <v>1176</v>
      </c>
      <c r="C222" s="94" t="s">
        <v>1129</v>
      </c>
      <c r="D222" s="94" t="s">
        <v>258</v>
      </c>
      <c r="E222" s="103" t="s">
        <v>1177</v>
      </c>
      <c r="F222" s="94" t="s">
        <v>1173</v>
      </c>
      <c r="G222" s="94" t="s">
        <v>1174</v>
      </c>
      <c r="H222" s="94" t="s">
        <v>1175</v>
      </c>
      <c r="I222" s="94" t="s">
        <v>1178</v>
      </c>
      <c r="J222" s="76" t="s">
        <v>1020</v>
      </c>
      <c r="K222" s="76" t="s">
        <v>1141</v>
      </c>
      <c r="L222" s="97"/>
      <c r="M222" s="97"/>
      <c r="N222" s="97"/>
      <c r="O222" s="97"/>
      <c r="P222" s="97"/>
      <c r="Q222" s="97"/>
      <c r="R222" s="97"/>
      <c r="S222" s="68">
        <f t="shared" si="0"/>
        <v>0</v>
      </c>
      <c r="T222" s="69" t="s">
        <v>21</v>
      </c>
      <c r="U222" s="66" t="s">
        <v>1179</v>
      </c>
      <c r="V222" s="69" t="s">
        <v>69</v>
      </c>
      <c r="W222" s="66" t="s">
        <v>131</v>
      </c>
      <c r="X222" s="66" t="s">
        <v>1111</v>
      </c>
      <c r="Y222" s="76"/>
    </row>
    <row r="223" spans="1:25" ht="90" x14ac:dyDescent="0.2">
      <c r="A223" s="65">
        <v>1</v>
      </c>
      <c r="B223" s="99" t="s">
        <v>1180</v>
      </c>
      <c r="C223" s="79" t="s">
        <v>1181</v>
      </c>
      <c r="D223" s="79" t="s">
        <v>51</v>
      </c>
      <c r="E223" s="79" t="s">
        <v>1182</v>
      </c>
      <c r="F223" s="79" t="s">
        <v>1183</v>
      </c>
      <c r="G223" s="79" t="s">
        <v>1184</v>
      </c>
      <c r="H223" s="79" t="s">
        <v>1185</v>
      </c>
      <c r="I223" s="79" t="s">
        <v>1133</v>
      </c>
      <c r="J223" s="99" t="s">
        <v>1186</v>
      </c>
      <c r="K223" s="99" t="s">
        <v>1056</v>
      </c>
      <c r="L223" s="100">
        <v>35000</v>
      </c>
      <c r="M223" s="100">
        <v>8400</v>
      </c>
      <c r="N223" s="82"/>
      <c r="O223" s="82"/>
      <c r="P223" s="82"/>
      <c r="Q223" s="82"/>
      <c r="R223" s="82"/>
      <c r="S223" s="68">
        <f t="shared" si="0"/>
        <v>43400</v>
      </c>
      <c r="T223" s="69" t="s">
        <v>20</v>
      </c>
      <c r="U223" s="66" t="s">
        <v>1187</v>
      </c>
      <c r="V223" s="69" t="s">
        <v>60</v>
      </c>
      <c r="W223" s="66" t="s">
        <v>337</v>
      </c>
      <c r="X223" s="66" t="s">
        <v>71</v>
      </c>
      <c r="Y223" s="99"/>
    </row>
    <row r="224" spans="1:25" ht="105" x14ac:dyDescent="0.2">
      <c r="A224" s="102">
        <v>1</v>
      </c>
      <c r="B224" s="76" t="s">
        <v>1188</v>
      </c>
      <c r="C224" s="94" t="s">
        <v>1181</v>
      </c>
      <c r="D224" s="94" t="s">
        <v>51</v>
      </c>
      <c r="E224" s="94" t="s">
        <v>1189</v>
      </c>
      <c r="F224" s="94" t="s">
        <v>1190</v>
      </c>
      <c r="G224" s="94" t="s">
        <v>1191</v>
      </c>
      <c r="H224" s="94" t="s">
        <v>1192</v>
      </c>
      <c r="I224" s="94" t="s">
        <v>1133</v>
      </c>
      <c r="J224" s="76" t="s">
        <v>1186</v>
      </c>
      <c r="K224" s="76" t="s">
        <v>1056</v>
      </c>
      <c r="L224" s="78">
        <v>2000</v>
      </c>
      <c r="M224" s="97"/>
      <c r="N224" s="97"/>
      <c r="O224" s="97"/>
      <c r="P224" s="97"/>
      <c r="Q224" s="97"/>
      <c r="R224" s="97"/>
      <c r="S224" s="68">
        <f t="shared" si="0"/>
        <v>2000</v>
      </c>
      <c r="T224" s="69" t="s">
        <v>22</v>
      </c>
      <c r="U224" s="66" t="s">
        <v>1193</v>
      </c>
      <c r="V224" s="69" t="s">
        <v>60</v>
      </c>
      <c r="W224" s="66" t="s">
        <v>70</v>
      </c>
      <c r="X224" s="66" t="s">
        <v>836</v>
      </c>
      <c r="Y224" s="76"/>
    </row>
    <row r="225" spans="1:25" ht="90" x14ac:dyDescent="0.2">
      <c r="A225" s="102">
        <v>1</v>
      </c>
      <c r="B225" s="76" t="s">
        <v>1194</v>
      </c>
      <c r="C225" s="94" t="s">
        <v>1181</v>
      </c>
      <c r="D225" s="94" t="s">
        <v>51</v>
      </c>
      <c r="E225" s="94" t="s">
        <v>1195</v>
      </c>
      <c r="F225" s="94" t="s">
        <v>1196</v>
      </c>
      <c r="G225" s="94" t="s">
        <v>1197</v>
      </c>
      <c r="H225" s="94" t="s">
        <v>1198</v>
      </c>
      <c r="I225" s="94" t="s">
        <v>1133</v>
      </c>
      <c r="J225" s="76" t="s">
        <v>1186</v>
      </c>
      <c r="K225" s="76" t="s">
        <v>1056</v>
      </c>
      <c r="L225" s="78">
        <v>3300</v>
      </c>
      <c r="M225" s="97"/>
      <c r="N225" s="97"/>
      <c r="O225" s="97"/>
      <c r="P225" s="97"/>
      <c r="Q225" s="97"/>
      <c r="R225" s="97"/>
      <c r="S225" s="68">
        <f t="shared" si="0"/>
        <v>3300</v>
      </c>
      <c r="T225" s="69" t="s">
        <v>20</v>
      </c>
      <c r="U225" s="66" t="s">
        <v>1199</v>
      </c>
      <c r="V225" s="69" t="s">
        <v>60</v>
      </c>
      <c r="W225" s="66" t="s">
        <v>70</v>
      </c>
      <c r="X225" s="66" t="s">
        <v>71</v>
      </c>
      <c r="Y225" s="76"/>
    </row>
    <row r="226" spans="1:25" ht="150" x14ac:dyDescent="0.2">
      <c r="A226" s="102">
        <v>1</v>
      </c>
      <c r="B226" s="76" t="s">
        <v>1200</v>
      </c>
      <c r="C226" s="94" t="s">
        <v>1181</v>
      </c>
      <c r="D226" s="94" t="s">
        <v>51</v>
      </c>
      <c r="E226" s="94" t="s">
        <v>1201</v>
      </c>
      <c r="F226" s="94" t="s">
        <v>1202</v>
      </c>
      <c r="G226" s="94" t="s">
        <v>1203</v>
      </c>
      <c r="H226" s="94" t="s">
        <v>1204</v>
      </c>
      <c r="I226" s="94" t="s">
        <v>1133</v>
      </c>
      <c r="J226" s="76" t="s">
        <v>1205</v>
      </c>
      <c r="K226" s="76" t="s">
        <v>1056</v>
      </c>
      <c r="L226" s="78">
        <v>15000</v>
      </c>
      <c r="M226" s="97"/>
      <c r="N226" s="97"/>
      <c r="O226" s="97"/>
      <c r="P226" s="97"/>
      <c r="Q226" s="97"/>
      <c r="R226" s="97"/>
      <c r="S226" s="68">
        <f t="shared" si="0"/>
        <v>15000</v>
      </c>
      <c r="T226" s="69" t="s">
        <v>20</v>
      </c>
      <c r="U226" s="66" t="s">
        <v>1206</v>
      </c>
      <c r="V226" s="69" t="s">
        <v>69</v>
      </c>
      <c r="W226" s="66" t="s">
        <v>337</v>
      </c>
      <c r="X226" s="66" t="s">
        <v>71</v>
      </c>
      <c r="Y226" s="76"/>
    </row>
    <row r="227" spans="1:25" ht="60" x14ac:dyDescent="0.2">
      <c r="A227" s="102">
        <v>1</v>
      </c>
      <c r="B227" s="76" t="s">
        <v>1207</v>
      </c>
      <c r="C227" s="94" t="s">
        <v>1181</v>
      </c>
      <c r="D227" s="94" t="s">
        <v>51</v>
      </c>
      <c r="E227" s="94" t="s">
        <v>1208</v>
      </c>
      <c r="F227" s="94" t="s">
        <v>1209</v>
      </c>
      <c r="G227" s="94" t="s">
        <v>1210</v>
      </c>
      <c r="H227" s="94" t="s">
        <v>1211</v>
      </c>
      <c r="I227" s="94" t="s">
        <v>1133</v>
      </c>
      <c r="J227" s="76" t="s">
        <v>1212</v>
      </c>
      <c r="K227" s="76" t="s">
        <v>58</v>
      </c>
      <c r="L227" s="97"/>
      <c r="M227" s="97"/>
      <c r="N227" s="97"/>
      <c r="O227" s="97"/>
      <c r="P227" s="97"/>
      <c r="Q227" s="97"/>
      <c r="R227" s="97"/>
      <c r="S227" s="68">
        <f t="shared" si="0"/>
        <v>0</v>
      </c>
      <c r="T227" s="69" t="s">
        <v>20</v>
      </c>
      <c r="U227" s="71"/>
      <c r="V227" s="69" t="s">
        <v>69</v>
      </c>
      <c r="W227" s="66" t="s">
        <v>70</v>
      </c>
      <c r="X227" s="71"/>
      <c r="Y227" s="76"/>
    </row>
    <row r="228" spans="1:25" ht="90" x14ac:dyDescent="0.2">
      <c r="A228" s="102">
        <v>1</v>
      </c>
      <c r="B228" s="76" t="s">
        <v>1213</v>
      </c>
      <c r="C228" s="94" t="s">
        <v>1181</v>
      </c>
      <c r="D228" s="94" t="s">
        <v>83</v>
      </c>
      <c r="E228" s="94" t="s">
        <v>1214</v>
      </c>
      <c r="F228" s="94" t="s">
        <v>1215</v>
      </c>
      <c r="G228" s="94" t="s">
        <v>1216</v>
      </c>
      <c r="H228" s="94" t="s">
        <v>1217</v>
      </c>
      <c r="I228" s="94" t="s">
        <v>1133</v>
      </c>
      <c r="J228" s="76" t="s">
        <v>1218</v>
      </c>
      <c r="K228" s="76" t="s">
        <v>1056</v>
      </c>
      <c r="L228" s="78">
        <v>1550</v>
      </c>
      <c r="M228" s="97"/>
      <c r="N228" s="97"/>
      <c r="O228" s="97"/>
      <c r="P228" s="97"/>
      <c r="Q228" s="97"/>
      <c r="R228" s="97"/>
      <c r="S228" s="68">
        <f t="shared" si="0"/>
        <v>1550</v>
      </c>
      <c r="T228" s="69" t="s">
        <v>20</v>
      </c>
      <c r="U228" s="66" t="s">
        <v>1219</v>
      </c>
      <c r="V228" s="69" t="s">
        <v>69</v>
      </c>
      <c r="W228" s="66" t="s">
        <v>80</v>
      </c>
      <c r="X228" s="66" t="s">
        <v>836</v>
      </c>
      <c r="Y228" s="76"/>
    </row>
    <row r="229" spans="1:25" ht="120" x14ac:dyDescent="0.2">
      <c r="A229" s="102">
        <v>1</v>
      </c>
      <c r="B229" s="76" t="s">
        <v>1220</v>
      </c>
      <c r="C229" s="94" t="s">
        <v>1181</v>
      </c>
      <c r="D229" s="94" t="s">
        <v>258</v>
      </c>
      <c r="E229" s="94" t="s">
        <v>1221</v>
      </c>
      <c r="F229" s="94" t="s">
        <v>1222</v>
      </c>
      <c r="G229" s="94" t="s">
        <v>1223</v>
      </c>
      <c r="H229" s="94" t="s">
        <v>1224</v>
      </c>
      <c r="I229" s="94" t="s">
        <v>1133</v>
      </c>
      <c r="J229" s="76" t="s">
        <v>1218</v>
      </c>
      <c r="K229" s="76" t="s">
        <v>1056</v>
      </c>
      <c r="L229" s="78">
        <v>1800</v>
      </c>
      <c r="M229" s="97"/>
      <c r="N229" s="97"/>
      <c r="O229" s="97"/>
      <c r="P229" s="97"/>
      <c r="Q229" s="97"/>
      <c r="R229" s="97"/>
      <c r="S229" s="68">
        <f t="shared" si="0"/>
        <v>1800</v>
      </c>
      <c r="T229" s="69" t="s">
        <v>21</v>
      </c>
      <c r="U229" s="66" t="s">
        <v>1225</v>
      </c>
      <c r="V229" s="69" t="s">
        <v>79</v>
      </c>
      <c r="W229" s="66" t="s">
        <v>131</v>
      </c>
      <c r="X229" s="66" t="s">
        <v>1111</v>
      </c>
      <c r="Y229" s="76"/>
    </row>
    <row r="230" spans="1:25" ht="105" x14ac:dyDescent="0.2">
      <c r="A230" s="102">
        <v>1</v>
      </c>
      <c r="B230" s="76" t="s">
        <v>1226</v>
      </c>
      <c r="C230" s="94" t="s">
        <v>1181</v>
      </c>
      <c r="D230" s="94" t="s">
        <v>258</v>
      </c>
      <c r="E230" s="94" t="s">
        <v>1227</v>
      </c>
      <c r="F230" s="94" t="s">
        <v>1228</v>
      </c>
      <c r="G230" s="94" t="s">
        <v>1223</v>
      </c>
      <c r="H230" s="94" t="s">
        <v>1229</v>
      </c>
      <c r="I230" s="94" t="s">
        <v>1133</v>
      </c>
      <c r="J230" s="76" t="s">
        <v>1230</v>
      </c>
      <c r="K230" s="76" t="s">
        <v>58</v>
      </c>
      <c r="L230" s="78">
        <v>1800</v>
      </c>
      <c r="M230" s="97"/>
      <c r="N230" s="97"/>
      <c r="O230" s="97"/>
      <c r="P230" s="97"/>
      <c r="Q230" s="97"/>
      <c r="R230" s="97"/>
      <c r="S230" s="68">
        <f t="shared" si="0"/>
        <v>1800</v>
      </c>
      <c r="T230" s="69" t="s">
        <v>21</v>
      </c>
      <c r="U230" s="66" t="s">
        <v>1225</v>
      </c>
      <c r="V230" s="71"/>
      <c r="W230" s="66" t="s">
        <v>131</v>
      </c>
      <c r="X230" s="71"/>
      <c r="Y230" s="76"/>
    </row>
    <row r="231" spans="1:25" ht="75" x14ac:dyDescent="0.2">
      <c r="A231" s="102">
        <v>1</v>
      </c>
      <c r="B231" s="76" t="s">
        <v>1231</v>
      </c>
      <c r="C231" s="94" t="s">
        <v>1181</v>
      </c>
      <c r="D231" s="94" t="s">
        <v>311</v>
      </c>
      <c r="E231" s="94" t="s">
        <v>1232</v>
      </c>
      <c r="F231" s="94" t="s">
        <v>1233</v>
      </c>
      <c r="G231" s="94" t="s">
        <v>1234</v>
      </c>
      <c r="H231" s="94" t="s">
        <v>1235</v>
      </c>
      <c r="I231" s="94" t="s">
        <v>1133</v>
      </c>
      <c r="J231" s="76" t="s">
        <v>1186</v>
      </c>
      <c r="K231" s="76" t="s">
        <v>1056</v>
      </c>
      <c r="L231" s="97"/>
      <c r="M231" s="97"/>
      <c r="N231" s="97"/>
      <c r="O231" s="97"/>
      <c r="P231" s="97"/>
      <c r="Q231" s="97"/>
      <c r="R231" s="97"/>
      <c r="S231" s="68">
        <f t="shared" si="0"/>
        <v>0</v>
      </c>
      <c r="T231" s="69" t="s">
        <v>22</v>
      </c>
      <c r="U231" s="66" t="s">
        <v>1236</v>
      </c>
      <c r="V231" s="69" t="s">
        <v>79</v>
      </c>
      <c r="W231" s="66" t="s">
        <v>322</v>
      </c>
      <c r="X231" s="66" t="s">
        <v>1237</v>
      </c>
      <c r="Y231" s="76"/>
    </row>
    <row r="232" spans="1:25" ht="150" x14ac:dyDescent="0.2">
      <c r="A232" s="65">
        <v>1</v>
      </c>
      <c r="B232" s="99" t="s">
        <v>1238</v>
      </c>
      <c r="C232" s="79" t="s">
        <v>1239</v>
      </c>
      <c r="D232" s="79" t="s">
        <v>51</v>
      </c>
      <c r="E232" s="79" t="s">
        <v>1240</v>
      </c>
      <c r="F232" s="79" t="s">
        <v>1241</v>
      </c>
      <c r="G232" s="79" t="s">
        <v>1242</v>
      </c>
      <c r="H232" s="79" t="s">
        <v>1243</v>
      </c>
      <c r="I232" s="79" t="s">
        <v>1244</v>
      </c>
      <c r="J232" s="99" t="s">
        <v>1015</v>
      </c>
      <c r="K232" s="99" t="s">
        <v>2902</v>
      </c>
      <c r="L232" s="82"/>
      <c r="M232" s="82"/>
      <c r="N232" s="82"/>
      <c r="O232" s="84"/>
      <c r="P232" s="84"/>
      <c r="Q232" s="84"/>
      <c r="R232" s="84"/>
      <c r="S232" s="68">
        <f t="shared" si="0"/>
        <v>0</v>
      </c>
      <c r="T232" s="69" t="s">
        <v>20</v>
      </c>
      <c r="U232" s="66" t="s">
        <v>2903</v>
      </c>
      <c r="V232" s="69" t="s">
        <v>60</v>
      </c>
      <c r="W232" s="66" t="s">
        <v>70</v>
      </c>
      <c r="X232" s="66" t="s">
        <v>71</v>
      </c>
      <c r="Y232" s="99"/>
    </row>
    <row r="233" spans="1:25" ht="240" x14ac:dyDescent="0.2">
      <c r="A233" s="102">
        <v>1</v>
      </c>
      <c r="B233" s="76" t="s">
        <v>1245</v>
      </c>
      <c r="C233" s="94" t="s">
        <v>1239</v>
      </c>
      <c r="D233" s="94" t="s">
        <v>51</v>
      </c>
      <c r="E233" s="94" t="s">
        <v>1246</v>
      </c>
      <c r="F233" s="94" t="s">
        <v>1247</v>
      </c>
      <c r="G233" s="94" t="s">
        <v>1248</v>
      </c>
      <c r="H233" s="94" t="s">
        <v>2736</v>
      </c>
      <c r="I233" s="94" t="s">
        <v>1249</v>
      </c>
      <c r="J233" s="76" t="s">
        <v>1250</v>
      </c>
      <c r="K233" s="76" t="s">
        <v>1135</v>
      </c>
      <c r="L233" s="97"/>
      <c r="M233" s="97"/>
      <c r="N233" s="97"/>
      <c r="O233" s="81"/>
      <c r="P233" s="81"/>
      <c r="Q233" s="81"/>
      <c r="R233" s="81"/>
      <c r="S233" s="68">
        <f t="shared" si="0"/>
        <v>0</v>
      </c>
      <c r="T233" s="69" t="s">
        <v>21</v>
      </c>
      <c r="U233" s="66" t="s">
        <v>2993</v>
      </c>
      <c r="V233" s="69" t="s">
        <v>69</v>
      </c>
      <c r="W233" s="66" t="s">
        <v>70</v>
      </c>
      <c r="X233" s="66" t="s">
        <v>71</v>
      </c>
      <c r="Y233" s="76"/>
    </row>
    <row r="234" spans="1:25" ht="180" x14ac:dyDescent="0.2">
      <c r="A234" s="102">
        <v>1</v>
      </c>
      <c r="B234" s="76" t="s">
        <v>1251</v>
      </c>
      <c r="C234" s="94" t="s">
        <v>1239</v>
      </c>
      <c r="D234" s="94" t="s">
        <v>51</v>
      </c>
      <c r="E234" s="94" t="s">
        <v>1252</v>
      </c>
      <c r="F234" s="94" t="s">
        <v>1253</v>
      </c>
      <c r="G234" s="94" t="s">
        <v>1254</v>
      </c>
      <c r="H234" s="94" t="s">
        <v>1255</v>
      </c>
      <c r="I234" s="94" t="s">
        <v>1256</v>
      </c>
      <c r="J234" s="76" t="s">
        <v>1015</v>
      </c>
      <c r="K234" s="76" t="s">
        <v>1135</v>
      </c>
      <c r="L234" s="97"/>
      <c r="M234" s="97"/>
      <c r="N234" s="97"/>
      <c r="O234" s="81"/>
      <c r="P234" s="81"/>
      <c r="Q234" s="81"/>
      <c r="R234" s="81"/>
      <c r="S234" s="68">
        <f t="shared" si="0"/>
        <v>0</v>
      </c>
      <c r="T234" s="69" t="s">
        <v>21</v>
      </c>
      <c r="U234" s="66" t="s">
        <v>2904</v>
      </c>
      <c r="V234" s="69" t="s">
        <v>69</v>
      </c>
      <c r="W234" s="66" t="s">
        <v>70</v>
      </c>
      <c r="X234" s="66" t="s">
        <v>71</v>
      </c>
      <c r="Y234" s="76"/>
    </row>
    <row r="235" spans="1:25" ht="165" x14ac:dyDescent="0.2">
      <c r="A235" s="102">
        <v>1</v>
      </c>
      <c r="B235" s="76" t="s">
        <v>1257</v>
      </c>
      <c r="C235" s="94" t="s">
        <v>1239</v>
      </c>
      <c r="D235" s="94" t="s">
        <v>51</v>
      </c>
      <c r="E235" s="94" t="s">
        <v>1258</v>
      </c>
      <c r="F235" s="94" t="s">
        <v>1259</v>
      </c>
      <c r="G235" s="94" t="s">
        <v>1260</v>
      </c>
      <c r="H235" s="94" t="s">
        <v>1261</v>
      </c>
      <c r="I235" s="94" t="s">
        <v>1262</v>
      </c>
      <c r="J235" s="134" t="s">
        <v>1263</v>
      </c>
      <c r="K235" s="76" t="s">
        <v>1264</v>
      </c>
      <c r="L235" s="78">
        <v>800</v>
      </c>
      <c r="M235" s="97"/>
      <c r="N235" s="81"/>
      <c r="O235" s="81"/>
      <c r="P235" s="81"/>
      <c r="Q235" s="81"/>
      <c r="R235" s="81"/>
      <c r="S235" s="68">
        <f t="shared" si="0"/>
        <v>800</v>
      </c>
      <c r="T235" s="69" t="s">
        <v>20</v>
      </c>
      <c r="U235" s="66" t="s">
        <v>1265</v>
      </c>
      <c r="V235" s="69" t="s">
        <v>60</v>
      </c>
      <c r="W235" s="66" t="s">
        <v>458</v>
      </c>
      <c r="X235" s="66" t="s">
        <v>71</v>
      </c>
      <c r="Y235" s="76"/>
    </row>
    <row r="236" spans="1:25" ht="135" x14ac:dyDescent="0.2">
      <c r="A236" s="102">
        <v>1</v>
      </c>
      <c r="B236" s="76" t="s">
        <v>1266</v>
      </c>
      <c r="C236" s="94" t="s">
        <v>1239</v>
      </c>
      <c r="D236" s="94" t="s">
        <v>51</v>
      </c>
      <c r="E236" s="94" t="s">
        <v>1267</v>
      </c>
      <c r="F236" s="94" t="s">
        <v>1268</v>
      </c>
      <c r="G236" s="94" t="s">
        <v>1269</v>
      </c>
      <c r="H236" s="94" t="s">
        <v>1270</v>
      </c>
      <c r="I236" s="94" t="s">
        <v>1271</v>
      </c>
      <c r="J236" s="134" t="s">
        <v>1272</v>
      </c>
      <c r="K236" s="76" t="s">
        <v>1141</v>
      </c>
      <c r="L236" s="97"/>
      <c r="M236" s="97"/>
      <c r="N236" s="97"/>
      <c r="O236" s="97"/>
      <c r="P236" s="97"/>
      <c r="Q236" s="97"/>
      <c r="R236" s="97"/>
      <c r="S236" s="68">
        <f t="shared" si="0"/>
        <v>0</v>
      </c>
      <c r="T236" s="69" t="s">
        <v>21</v>
      </c>
      <c r="U236" s="71"/>
      <c r="V236" s="69" t="s">
        <v>69</v>
      </c>
      <c r="W236" s="66" t="s">
        <v>458</v>
      </c>
      <c r="X236" s="71"/>
      <c r="Y236" s="76"/>
    </row>
    <row r="237" spans="1:25" ht="195" x14ac:dyDescent="0.2">
      <c r="A237" s="102">
        <v>1</v>
      </c>
      <c r="B237" s="76" t="s">
        <v>1273</v>
      </c>
      <c r="C237" s="94" t="s">
        <v>1239</v>
      </c>
      <c r="D237" s="94" t="s">
        <v>51</v>
      </c>
      <c r="E237" s="94" t="s">
        <v>1274</v>
      </c>
      <c r="F237" s="94" t="s">
        <v>1275</v>
      </c>
      <c r="G237" s="94" t="s">
        <v>1276</v>
      </c>
      <c r="H237" s="94" t="s">
        <v>1277</v>
      </c>
      <c r="I237" s="94" t="s">
        <v>1278</v>
      </c>
      <c r="J237" s="134" t="s">
        <v>1263</v>
      </c>
      <c r="K237" s="76">
        <v>2023</v>
      </c>
      <c r="L237" s="78">
        <v>100</v>
      </c>
      <c r="M237" s="81"/>
      <c r="N237" s="81"/>
      <c r="O237" s="81"/>
      <c r="P237" s="81"/>
      <c r="Q237" s="81"/>
      <c r="R237" s="81"/>
      <c r="S237" s="68">
        <f t="shared" si="0"/>
        <v>100</v>
      </c>
      <c r="T237" s="69" t="s">
        <v>20</v>
      </c>
      <c r="U237" s="66" t="s">
        <v>2905</v>
      </c>
      <c r="V237" s="71"/>
      <c r="W237" s="71"/>
      <c r="X237" s="71"/>
      <c r="Y237" s="76"/>
    </row>
    <row r="238" spans="1:25" ht="90" x14ac:dyDescent="0.2">
      <c r="A238" s="102">
        <v>1</v>
      </c>
      <c r="B238" s="76" t="s">
        <v>1279</v>
      </c>
      <c r="C238" s="94" t="s">
        <v>1239</v>
      </c>
      <c r="D238" s="94" t="s">
        <v>51</v>
      </c>
      <c r="E238" s="94" t="s">
        <v>2906</v>
      </c>
      <c r="F238" s="94" t="s">
        <v>1280</v>
      </c>
      <c r="G238" s="94" t="s">
        <v>1281</v>
      </c>
      <c r="H238" s="94" t="s">
        <v>1282</v>
      </c>
      <c r="I238" s="94" t="s">
        <v>1283</v>
      </c>
      <c r="J238" s="76" t="s">
        <v>1284</v>
      </c>
      <c r="K238" s="76" t="s">
        <v>1135</v>
      </c>
      <c r="L238" s="78">
        <v>94000</v>
      </c>
      <c r="M238" s="97"/>
      <c r="N238" s="97"/>
      <c r="O238" s="81"/>
      <c r="P238" s="81"/>
      <c r="Q238" s="81"/>
      <c r="R238" s="81"/>
      <c r="S238" s="68">
        <f t="shared" si="0"/>
        <v>94000</v>
      </c>
      <c r="T238" s="69" t="s">
        <v>20</v>
      </c>
      <c r="U238" s="66" t="s">
        <v>1285</v>
      </c>
      <c r="V238" s="71"/>
      <c r="W238" s="71"/>
      <c r="X238" s="71"/>
      <c r="Y238" s="76"/>
    </row>
    <row r="239" spans="1:25" ht="150" x14ac:dyDescent="0.2">
      <c r="A239" s="102">
        <v>1</v>
      </c>
      <c r="B239" s="76" t="s">
        <v>1286</v>
      </c>
      <c r="C239" s="94" t="s">
        <v>1239</v>
      </c>
      <c r="D239" s="94" t="s">
        <v>51</v>
      </c>
      <c r="E239" s="94" t="s">
        <v>1287</v>
      </c>
      <c r="F239" s="94" t="s">
        <v>1288</v>
      </c>
      <c r="G239" s="94" t="s">
        <v>1289</v>
      </c>
      <c r="H239" s="94" t="s">
        <v>1290</v>
      </c>
      <c r="I239" s="94" t="s">
        <v>1271</v>
      </c>
      <c r="J239" s="76" t="s">
        <v>1291</v>
      </c>
      <c r="K239" s="76" t="s">
        <v>1141</v>
      </c>
      <c r="L239" s="97"/>
      <c r="M239" s="97"/>
      <c r="N239" s="97"/>
      <c r="O239" s="97"/>
      <c r="P239" s="97"/>
      <c r="Q239" s="97"/>
      <c r="R239" s="97"/>
      <c r="S239" s="68">
        <f t="shared" si="0"/>
        <v>0</v>
      </c>
      <c r="T239" s="69" t="s">
        <v>21</v>
      </c>
      <c r="U239" s="71"/>
      <c r="V239" s="71"/>
      <c r="W239" s="71"/>
      <c r="X239" s="71"/>
      <c r="Y239" s="76"/>
    </row>
    <row r="240" spans="1:25" ht="105" x14ac:dyDescent="0.2">
      <c r="A240" s="102">
        <v>1</v>
      </c>
      <c r="B240" s="76" t="s">
        <v>1292</v>
      </c>
      <c r="C240" s="94" t="s">
        <v>1239</v>
      </c>
      <c r="D240" s="94" t="s">
        <v>83</v>
      </c>
      <c r="E240" s="94" t="s">
        <v>1293</v>
      </c>
      <c r="F240" s="94" t="s">
        <v>1294</v>
      </c>
      <c r="G240" s="94" t="s">
        <v>1295</v>
      </c>
      <c r="H240" s="94" t="s">
        <v>1296</v>
      </c>
      <c r="I240" s="94" t="s">
        <v>1297</v>
      </c>
      <c r="J240" s="134" t="s">
        <v>1298</v>
      </c>
      <c r="K240" s="76" t="s">
        <v>1141</v>
      </c>
      <c r="L240" s="78">
        <v>336</v>
      </c>
      <c r="M240" s="97"/>
      <c r="N240" s="97"/>
      <c r="O240" s="97"/>
      <c r="P240" s="97"/>
      <c r="Q240" s="97"/>
      <c r="R240" s="97"/>
      <c r="S240" s="68">
        <f t="shared" si="0"/>
        <v>336</v>
      </c>
      <c r="T240" s="69" t="s">
        <v>21</v>
      </c>
      <c r="U240" s="66" t="s">
        <v>1299</v>
      </c>
      <c r="V240" s="69" t="s">
        <v>79</v>
      </c>
      <c r="W240" s="66" t="s">
        <v>80</v>
      </c>
      <c r="X240" s="65" t="b">
        <v>0</v>
      </c>
      <c r="Y240" s="76"/>
    </row>
    <row r="241" spans="1:25" ht="120" x14ac:dyDescent="0.2">
      <c r="A241" s="102">
        <v>1</v>
      </c>
      <c r="B241" s="76" t="s">
        <v>1300</v>
      </c>
      <c r="C241" s="94" t="s">
        <v>1239</v>
      </c>
      <c r="D241" s="94" t="s">
        <v>258</v>
      </c>
      <c r="E241" s="94" t="s">
        <v>1301</v>
      </c>
      <c r="F241" s="94" t="s">
        <v>1302</v>
      </c>
      <c r="G241" s="94" t="s">
        <v>1303</v>
      </c>
      <c r="H241" s="94" t="s">
        <v>1304</v>
      </c>
      <c r="I241" s="94" t="s">
        <v>1305</v>
      </c>
      <c r="J241" s="134" t="s">
        <v>1306</v>
      </c>
      <c r="K241" s="76" t="s">
        <v>1141</v>
      </c>
      <c r="L241" s="97"/>
      <c r="M241" s="97"/>
      <c r="N241" s="97"/>
      <c r="O241" s="97"/>
      <c r="P241" s="97"/>
      <c r="Q241" s="97"/>
      <c r="R241" s="97"/>
      <c r="S241" s="68">
        <f t="shared" si="0"/>
        <v>0</v>
      </c>
      <c r="T241" s="69" t="s">
        <v>20</v>
      </c>
      <c r="U241" s="66" t="s">
        <v>1299</v>
      </c>
      <c r="V241" s="69" t="s">
        <v>60</v>
      </c>
      <c r="W241" s="66" t="s">
        <v>131</v>
      </c>
      <c r="X241" s="66" t="s">
        <v>1111</v>
      </c>
      <c r="Y241" s="76"/>
    </row>
    <row r="242" spans="1:25" ht="180" x14ac:dyDescent="0.2">
      <c r="A242" s="102">
        <v>1</v>
      </c>
      <c r="B242" s="76" t="s">
        <v>1307</v>
      </c>
      <c r="C242" s="94" t="s">
        <v>1239</v>
      </c>
      <c r="D242" s="94" t="s">
        <v>311</v>
      </c>
      <c r="E242" s="94" t="s">
        <v>1308</v>
      </c>
      <c r="F242" s="94" t="s">
        <v>1309</v>
      </c>
      <c r="G242" s="94" t="s">
        <v>1310</v>
      </c>
      <c r="H242" s="94" t="s">
        <v>1311</v>
      </c>
      <c r="I242" s="94" t="s">
        <v>1305</v>
      </c>
      <c r="J242" s="134" t="s">
        <v>1298</v>
      </c>
      <c r="K242" s="76" t="s">
        <v>1141</v>
      </c>
      <c r="L242" s="97"/>
      <c r="M242" s="97"/>
      <c r="N242" s="97"/>
      <c r="O242" s="97"/>
      <c r="P242" s="97"/>
      <c r="Q242" s="97"/>
      <c r="R242" s="97"/>
      <c r="S242" s="68">
        <f t="shared" si="0"/>
        <v>0</v>
      </c>
      <c r="T242" s="69" t="s">
        <v>21</v>
      </c>
      <c r="U242" s="66" t="s">
        <v>1299</v>
      </c>
      <c r="V242" s="69" t="s">
        <v>69</v>
      </c>
      <c r="W242" s="66" t="s">
        <v>322</v>
      </c>
      <c r="X242" s="66" t="s">
        <v>1312</v>
      </c>
      <c r="Y242" s="76"/>
    </row>
    <row r="243" spans="1:25" ht="90" x14ac:dyDescent="0.2">
      <c r="A243" s="65">
        <v>1</v>
      </c>
      <c r="B243" s="65" t="s">
        <v>1313</v>
      </c>
      <c r="C243" s="66" t="s">
        <v>1314</v>
      </c>
      <c r="D243" s="66" t="s">
        <v>51</v>
      </c>
      <c r="E243" s="66" t="s">
        <v>1315</v>
      </c>
      <c r="F243" s="66" t="s">
        <v>1316</v>
      </c>
      <c r="G243" s="66" t="s">
        <v>1317</v>
      </c>
      <c r="H243" s="66" t="s">
        <v>1318</v>
      </c>
      <c r="I243" s="66" t="s">
        <v>1319</v>
      </c>
      <c r="J243" s="65" t="s">
        <v>88</v>
      </c>
      <c r="K243" s="65" t="s">
        <v>58</v>
      </c>
      <c r="L243" s="67"/>
      <c r="M243" s="67"/>
      <c r="N243" s="67"/>
      <c r="O243" s="67"/>
      <c r="P243" s="67"/>
      <c r="Q243" s="67"/>
      <c r="R243" s="67"/>
      <c r="S243" s="68">
        <f t="shared" si="0"/>
        <v>0</v>
      </c>
      <c r="T243" s="69" t="s">
        <v>20</v>
      </c>
      <c r="U243" s="66"/>
      <c r="V243" s="69" t="s">
        <v>79</v>
      </c>
      <c r="W243" s="66" t="s">
        <v>70</v>
      </c>
      <c r="X243" s="66" t="s">
        <v>62</v>
      </c>
      <c r="Y243" s="65"/>
    </row>
    <row r="244" spans="1:25" ht="135" x14ac:dyDescent="0.2">
      <c r="A244" s="65">
        <v>1</v>
      </c>
      <c r="B244" s="65" t="s">
        <v>1320</v>
      </c>
      <c r="C244" s="66" t="s">
        <v>1314</v>
      </c>
      <c r="D244" s="66" t="s">
        <v>51</v>
      </c>
      <c r="E244" s="66" t="s">
        <v>1321</v>
      </c>
      <c r="F244" s="66" t="s">
        <v>1316</v>
      </c>
      <c r="G244" s="66" t="s">
        <v>1322</v>
      </c>
      <c r="H244" s="66" t="s">
        <v>1323</v>
      </c>
      <c r="I244" s="66" t="s">
        <v>1324</v>
      </c>
      <c r="J244" s="65" t="s">
        <v>1325</v>
      </c>
      <c r="K244" s="65"/>
      <c r="L244" s="67"/>
      <c r="M244" s="67"/>
      <c r="N244" s="67"/>
      <c r="O244" s="67"/>
      <c r="P244" s="67"/>
      <c r="Q244" s="67"/>
      <c r="R244" s="67"/>
      <c r="S244" s="68">
        <f t="shared" si="0"/>
        <v>0</v>
      </c>
      <c r="T244" s="69" t="s">
        <v>20</v>
      </c>
      <c r="U244" s="72" t="s">
        <v>1326</v>
      </c>
      <c r="V244" s="69" t="s">
        <v>79</v>
      </c>
      <c r="W244" s="66" t="s">
        <v>70</v>
      </c>
      <c r="X244" s="66" t="s">
        <v>62</v>
      </c>
      <c r="Y244" s="65"/>
    </row>
    <row r="245" spans="1:25" ht="75" x14ac:dyDescent="0.2">
      <c r="A245" s="65">
        <v>1</v>
      </c>
      <c r="B245" s="65" t="s">
        <v>1327</v>
      </c>
      <c r="C245" s="66" t="s">
        <v>1314</v>
      </c>
      <c r="D245" s="66" t="s">
        <v>51</v>
      </c>
      <c r="E245" s="66" t="s">
        <v>1328</v>
      </c>
      <c r="F245" s="72" t="s">
        <v>1316</v>
      </c>
      <c r="G245" s="66" t="s">
        <v>1329</v>
      </c>
      <c r="H245" s="66" t="s">
        <v>1330</v>
      </c>
      <c r="I245" s="66" t="s">
        <v>1331</v>
      </c>
      <c r="J245" s="65" t="s">
        <v>88</v>
      </c>
      <c r="K245" s="65">
        <v>2028</v>
      </c>
      <c r="L245" s="68"/>
      <c r="M245" s="68"/>
      <c r="N245" s="68"/>
      <c r="O245" s="68"/>
      <c r="P245" s="68"/>
      <c r="Q245" s="67"/>
      <c r="R245" s="68"/>
      <c r="S245" s="68">
        <f t="shared" si="0"/>
        <v>0</v>
      </c>
      <c r="T245" s="69" t="s">
        <v>20</v>
      </c>
      <c r="U245" s="72" t="s">
        <v>1326</v>
      </c>
      <c r="V245" s="69" t="s">
        <v>79</v>
      </c>
      <c r="W245" s="66" t="s">
        <v>70</v>
      </c>
      <c r="X245" s="66" t="s">
        <v>62</v>
      </c>
      <c r="Y245" s="65"/>
    </row>
    <row r="246" spans="1:25" ht="90" x14ac:dyDescent="0.2">
      <c r="A246" s="65">
        <v>1</v>
      </c>
      <c r="B246" s="65" t="s">
        <v>1332</v>
      </c>
      <c r="C246" s="66" t="s">
        <v>1314</v>
      </c>
      <c r="D246" s="66" t="s">
        <v>51</v>
      </c>
      <c r="E246" s="66" t="s">
        <v>1333</v>
      </c>
      <c r="F246" s="66" t="s">
        <v>1316</v>
      </c>
      <c r="G246" s="66" t="s">
        <v>2994</v>
      </c>
      <c r="H246" s="66" t="s">
        <v>1334</v>
      </c>
      <c r="I246" s="66" t="s">
        <v>1335</v>
      </c>
      <c r="J246" s="65" t="s">
        <v>1336</v>
      </c>
      <c r="K246" s="65">
        <v>2023</v>
      </c>
      <c r="L246" s="67">
        <v>7911.62</v>
      </c>
      <c r="M246" s="68"/>
      <c r="N246" s="68"/>
      <c r="O246" s="67"/>
      <c r="P246" s="68"/>
      <c r="Q246" s="68"/>
      <c r="R246" s="68"/>
      <c r="S246" s="68">
        <f t="shared" si="0"/>
        <v>7911.62</v>
      </c>
      <c r="T246" s="69" t="s">
        <v>20</v>
      </c>
      <c r="U246" s="66" t="s">
        <v>1337</v>
      </c>
      <c r="V246" s="69" t="s">
        <v>69</v>
      </c>
      <c r="W246" s="66" t="s">
        <v>337</v>
      </c>
      <c r="X246" s="66" t="s">
        <v>62</v>
      </c>
      <c r="Y246" s="65"/>
    </row>
    <row r="247" spans="1:25" ht="60" x14ac:dyDescent="0.2">
      <c r="A247" s="65">
        <v>1</v>
      </c>
      <c r="B247" s="65" t="s">
        <v>1338</v>
      </c>
      <c r="C247" s="66" t="s">
        <v>1314</v>
      </c>
      <c r="D247" s="66" t="s">
        <v>51</v>
      </c>
      <c r="E247" s="66" t="s">
        <v>1339</v>
      </c>
      <c r="F247" s="242" t="s">
        <v>1316</v>
      </c>
      <c r="G247" s="236" t="s">
        <v>1341</v>
      </c>
      <c r="H247" s="66"/>
      <c r="I247" s="66"/>
      <c r="J247" s="239" t="s">
        <v>88</v>
      </c>
      <c r="K247" s="239">
        <v>2023</v>
      </c>
      <c r="L247" s="68"/>
      <c r="M247" s="68"/>
      <c r="N247" s="68"/>
      <c r="O247" s="68"/>
      <c r="P247" s="68"/>
      <c r="Q247" s="68"/>
      <c r="R247" s="68"/>
      <c r="S247" s="68">
        <f t="shared" si="0"/>
        <v>0</v>
      </c>
      <c r="T247" s="69" t="s">
        <v>21</v>
      </c>
      <c r="U247" s="66"/>
      <c r="V247" s="69"/>
      <c r="W247" s="66" t="s">
        <v>131</v>
      </c>
      <c r="X247" s="66"/>
      <c r="Y247" s="65"/>
    </row>
    <row r="248" spans="1:25" ht="75" x14ac:dyDescent="0.2">
      <c r="A248" s="65">
        <v>0</v>
      </c>
      <c r="B248" s="65" t="s">
        <v>2826</v>
      </c>
      <c r="C248" s="66" t="s">
        <v>1314</v>
      </c>
      <c r="D248" s="66" t="s">
        <v>51</v>
      </c>
      <c r="E248" s="66" t="s">
        <v>1340</v>
      </c>
      <c r="F248" s="243"/>
      <c r="G248" s="237"/>
      <c r="H248" s="66" t="s">
        <v>1342</v>
      </c>
      <c r="I248" s="66" t="s">
        <v>1343</v>
      </c>
      <c r="J248" s="240"/>
      <c r="K248" s="240"/>
      <c r="L248" s="67">
        <v>7333</v>
      </c>
      <c r="M248" s="67"/>
      <c r="N248" s="67"/>
      <c r="O248" s="68"/>
      <c r="P248" s="68"/>
      <c r="Q248" s="68"/>
      <c r="R248" s="68"/>
      <c r="S248" s="68">
        <f t="shared" si="0"/>
        <v>7333</v>
      </c>
      <c r="T248" s="69"/>
      <c r="U248" s="66" t="s">
        <v>1344</v>
      </c>
      <c r="V248" s="69" t="s">
        <v>69</v>
      </c>
      <c r="W248" s="66" t="s">
        <v>337</v>
      </c>
      <c r="X248" s="66" t="s">
        <v>62</v>
      </c>
      <c r="Y248" s="65"/>
    </row>
    <row r="249" spans="1:25" ht="150" x14ac:dyDescent="0.2">
      <c r="A249" s="65">
        <v>0</v>
      </c>
      <c r="B249" s="65" t="s">
        <v>2827</v>
      </c>
      <c r="C249" s="66" t="s">
        <v>1314</v>
      </c>
      <c r="D249" s="66" t="s">
        <v>51</v>
      </c>
      <c r="E249" s="66" t="s">
        <v>1345</v>
      </c>
      <c r="F249" s="243"/>
      <c r="G249" s="237"/>
      <c r="H249" s="66" t="s">
        <v>1346</v>
      </c>
      <c r="I249" s="66" t="s">
        <v>1347</v>
      </c>
      <c r="J249" s="240"/>
      <c r="K249" s="240"/>
      <c r="L249" s="68"/>
      <c r="M249" s="68"/>
      <c r="N249" s="68"/>
      <c r="O249" s="68"/>
      <c r="P249" s="68"/>
      <c r="Q249" s="68"/>
      <c r="R249" s="68"/>
      <c r="S249" s="68">
        <f t="shared" si="0"/>
        <v>0</v>
      </c>
      <c r="T249" s="69"/>
      <c r="U249" s="66"/>
      <c r="V249" s="69"/>
      <c r="W249" s="71"/>
      <c r="X249" s="66"/>
      <c r="Y249" s="65"/>
    </row>
    <row r="250" spans="1:25" ht="150" x14ac:dyDescent="0.2">
      <c r="A250" s="65">
        <v>0</v>
      </c>
      <c r="B250" s="65" t="s">
        <v>2828</v>
      </c>
      <c r="C250" s="66" t="s">
        <v>1314</v>
      </c>
      <c r="D250" s="66" t="s">
        <v>51</v>
      </c>
      <c r="E250" s="66" t="s">
        <v>1348</v>
      </c>
      <c r="F250" s="244"/>
      <c r="G250" s="238"/>
      <c r="H250" s="66" t="s">
        <v>1346</v>
      </c>
      <c r="I250" s="66" t="s">
        <v>1347</v>
      </c>
      <c r="J250" s="241"/>
      <c r="K250" s="241"/>
      <c r="L250" s="68"/>
      <c r="M250" s="68"/>
      <c r="N250" s="68"/>
      <c r="O250" s="68"/>
      <c r="P250" s="68"/>
      <c r="Q250" s="68"/>
      <c r="R250" s="68"/>
      <c r="S250" s="68">
        <f t="shared" si="0"/>
        <v>0</v>
      </c>
      <c r="T250" s="69"/>
      <c r="U250" s="66"/>
      <c r="V250" s="69"/>
      <c r="W250" s="71"/>
      <c r="X250" s="66"/>
      <c r="Y250" s="65"/>
    </row>
    <row r="251" spans="1:25" ht="75" x14ac:dyDescent="0.2">
      <c r="A251" s="65">
        <v>1</v>
      </c>
      <c r="B251" s="65" t="s">
        <v>2907</v>
      </c>
      <c r="C251" s="66" t="s">
        <v>1314</v>
      </c>
      <c r="D251" s="66" t="s">
        <v>51</v>
      </c>
      <c r="E251" s="66" t="s">
        <v>1349</v>
      </c>
      <c r="F251" s="72" t="s">
        <v>1316</v>
      </c>
      <c r="G251" s="66" t="s">
        <v>1350</v>
      </c>
      <c r="H251" s="66" t="s">
        <v>1351</v>
      </c>
      <c r="I251" s="66" t="s">
        <v>1352</v>
      </c>
      <c r="J251" s="65" t="s">
        <v>1353</v>
      </c>
      <c r="K251" s="65">
        <v>2028</v>
      </c>
      <c r="L251" s="68"/>
      <c r="M251" s="68"/>
      <c r="N251" s="68"/>
      <c r="O251" s="68"/>
      <c r="P251" s="68"/>
      <c r="Q251" s="67"/>
      <c r="R251" s="68"/>
      <c r="S251" s="68">
        <f t="shared" si="0"/>
        <v>0</v>
      </c>
      <c r="T251" s="69" t="s">
        <v>20</v>
      </c>
      <c r="U251" s="66" t="s">
        <v>1354</v>
      </c>
      <c r="V251" s="69" t="s">
        <v>69</v>
      </c>
      <c r="W251" s="66" t="s">
        <v>337</v>
      </c>
      <c r="X251" s="66" t="s">
        <v>62</v>
      </c>
      <c r="Y251" s="65" t="s">
        <v>3061</v>
      </c>
    </row>
    <row r="252" spans="1:25" ht="120" x14ac:dyDescent="0.2">
      <c r="A252" s="65">
        <v>1</v>
      </c>
      <c r="B252" s="65" t="s">
        <v>2829</v>
      </c>
      <c r="C252" s="66" t="s">
        <v>1314</v>
      </c>
      <c r="D252" s="66" t="s">
        <v>51</v>
      </c>
      <c r="E252" s="66" t="s">
        <v>1355</v>
      </c>
      <c r="F252" s="72" t="s">
        <v>1356</v>
      </c>
      <c r="G252" s="66" t="s">
        <v>1357</v>
      </c>
      <c r="H252" s="66" t="s">
        <v>1358</v>
      </c>
      <c r="I252" s="66" t="s">
        <v>1359</v>
      </c>
      <c r="J252" s="65" t="s">
        <v>1360</v>
      </c>
      <c r="K252" s="65" t="s">
        <v>58</v>
      </c>
      <c r="L252" s="67">
        <v>18000</v>
      </c>
      <c r="M252" s="67">
        <v>18000</v>
      </c>
      <c r="N252" s="67">
        <v>18000</v>
      </c>
      <c r="O252" s="67">
        <v>18000</v>
      </c>
      <c r="P252" s="67">
        <v>18000</v>
      </c>
      <c r="Q252" s="67">
        <v>18000</v>
      </c>
      <c r="R252" s="67">
        <v>18000</v>
      </c>
      <c r="S252" s="68">
        <f t="shared" si="0"/>
        <v>126000</v>
      </c>
      <c r="T252" s="69" t="s">
        <v>21</v>
      </c>
      <c r="U252" s="66" t="s">
        <v>1361</v>
      </c>
      <c r="V252" s="69" t="s">
        <v>60</v>
      </c>
      <c r="W252" s="66" t="s">
        <v>337</v>
      </c>
      <c r="X252" s="66" t="s">
        <v>62</v>
      </c>
      <c r="Y252" s="65"/>
    </row>
    <row r="253" spans="1:25" ht="105" x14ac:dyDescent="0.2">
      <c r="A253" s="65">
        <v>1</v>
      </c>
      <c r="B253" s="65" t="s">
        <v>1362</v>
      </c>
      <c r="C253" s="66" t="s">
        <v>1314</v>
      </c>
      <c r="D253" s="66" t="s">
        <v>51</v>
      </c>
      <c r="E253" s="66" t="s">
        <v>1363</v>
      </c>
      <c r="F253" s="66" t="s">
        <v>1356</v>
      </c>
      <c r="G253" s="66" t="s">
        <v>1364</v>
      </c>
      <c r="H253" s="66" t="s">
        <v>1365</v>
      </c>
      <c r="I253" s="66" t="s">
        <v>1366</v>
      </c>
      <c r="J253" s="65" t="s">
        <v>1367</v>
      </c>
      <c r="K253" s="65" t="s">
        <v>58</v>
      </c>
      <c r="L253" s="67">
        <v>2950</v>
      </c>
      <c r="M253" s="67"/>
      <c r="N253" s="67"/>
      <c r="O253" s="67"/>
      <c r="P253" s="67"/>
      <c r="Q253" s="67"/>
      <c r="R253" s="67"/>
      <c r="S253" s="68">
        <f t="shared" si="0"/>
        <v>2950</v>
      </c>
      <c r="T253" s="69" t="s">
        <v>21</v>
      </c>
      <c r="U253" s="66"/>
      <c r="V253" s="69" t="s">
        <v>60</v>
      </c>
      <c r="W253" s="66" t="s">
        <v>131</v>
      </c>
      <c r="X253" s="66" t="s">
        <v>62</v>
      </c>
      <c r="Y253" s="65"/>
    </row>
    <row r="254" spans="1:25" ht="225" x14ac:dyDescent="0.2">
      <c r="A254" s="65">
        <v>0</v>
      </c>
      <c r="B254" s="65" t="s">
        <v>2908</v>
      </c>
      <c r="C254" s="66" t="s">
        <v>1314</v>
      </c>
      <c r="D254" s="66" t="s">
        <v>51</v>
      </c>
      <c r="E254" s="72" t="s">
        <v>1368</v>
      </c>
      <c r="F254" s="72" t="s">
        <v>1369</v>
      </c>
      <c r="G254" s="66" t="s">
        <v>1370</v>
      </c>
      <c r="H254" s="72" t="s">
        <v>1371</v>
      </c>
      <c r="I254" s="72" t="s">
        <v>1372</v>
      </c>
      <c r="J254" s="80" t="s">
        <v>1373</v>
      </c>
      <c r="K254" s="65" t="s">
        <v>58</v>
      </c>
      <c r="L254" s="67"/>
      <c r="M254" s="67"/>
      <c r="N254" s="67"/>
      <c r="O254" s="67"/>
      <c r="P254" s="67"/>
      <c r="Q254" s="67"/>
      <c r="R254" s="67"/>
      <c r="S254" s="68">
        <f t="shared" si="0"/>
        <v>0</v>
      </c>
      <c r="T254" s="69" t="s">
        <v>20</v>
      </c>
      <c r="U254" s="72" t="s">
        <v>1374</v>
      </c>
      <c r="V254" s="69" t="s">
        <v>69</v>
      </c>
      <c r="W254" s="66" t="s">
        <v>61</v>
      </c>
      <c r="X254" s="71"/>
      <c r="Y254" s="65" t="s">
        <v>3064</v>
      </c>
    </row>
    <row r="255" spans="1:25" ht="60" x14ac:dyDescent="0.2">
      <c r="A255" s="65">
        <v>1</v>
      </c>
      <c r="B255" s="65" t="s">
        <v>1375</v>
      </c>
      <c r="C255" s="66" t="s">
        <v>1314</v>
      </c>
      <c r="D255" s="66" t="s">
        <v>83</v>
      </c>
      <c r="E255" s="66" t="s">
        <v>1376</v>
      </c>
      <c r="F255" s="66" t="s">
        <v>1377</v>
      </c>
      <c r="G255" s="66" t="s">
        <v>1378</v>
      </c>
      <c r="H255" s="66" t="s">
        <v>1379</v>
      </c>
      <c r="I255" s="66" t="s">
        <v>1380</v>
      </c>
      <c r="J255" s="65" t="s">
        <v>88</v>
      </c>
      <c r="K255" s="65" t="s">
        <v>58</v>
      </c>
      <c r="L255" s="67"/>
      <c r="M255" s="67"/>
      <c r="N255" s="67"/>
      <c r="O255" s="67"/>
      <c r="P255" s="67"/>
      <c r="Q255" s="67"/>
      <c r="R255" s="67"/>
      <c r="S255" s="68">
        <f t="shared" si="0"/>
        <v>0</v>
      </c>
      <c r="T255" s="69" t="s">
        <v>20</v>
      </c>
      <c r="U255" s="66"/>
      <c r="V255" s="69" t="s">
        <v>69</v>
      </c>
      <c r="W255" s="66" t="s">
        <v>61</v>
      </c>
      <c r="X255" s="71"/>
      <c r="Y255" s="65"/>
    </row>
    <row r="256" spans="1:25" ht="90" x14ac:dyDescent="0.2">
      <c r="A256" s="65">
        <v>1</v>
      </c>
      <c r="B256" s="65" t="s">
        <v>1381</v>
      </c>
      <c r="C256" s="66" t="s">
        <v>1314</v>
      </c>
      <c r="D256" s="66" t="s">
        <v>93</v>
      </c>
      <c r="E256" s="66" t="s">
        <v>1382</v>
      </c>
      <c r="F256" s="72" t="s">
        <v>1383</v>
      </c>
      <c r="G256" s="66" t="s">
        <v>1384</v>
      </c>
      <c r="H256" s="66" t="s">
        <v>1385</v>
      </c>
      <c r="I256" s="66"/>
      <c r="J256" s="65" t="s">
        <v>88</v>
      </c>
      <c r="K256" s="65">
        <v>2023</v>
      </c>
      <c r="L256" s="67"/>
      <c r="M256" s="68"/>
      <c r="N256" s="68"/>
      <c r="O256" s="68"/>
      <c r="P256" s="68"/>
      <c r="Q256" s="68"/>
      <c r="R256" s="68"/>
      <c r="S256" s="68">
        <f t="shared" si="0"/>
        <v>0</v>
      </c>
      <c r="T256" s="69" t="s">
        <v>20</v>
      </c>
      <c r="U256" s="66"/>
      <c r="V256" s="69" t="s">
        <v>79</v>
      </c>
      <c r="W256" s="66" t="s">
        <v>90</v>
      </c>
      <c r="X256" s="66"/>
      <c r="Y256" s="65"/>
    </row>
    <row r="257" spans="1:25" ht="165" x14ac:dyDescent="0.2">
      <c r="A257" s="65">
        <v>1</v>
      </c>
      <c r="B257" s="65" t="s">
        <v>1386</v>
      </c>
      <c r="C257" s="66" t="s">
        <v>1314</v>
      </c>
      <c r="D257" s="66" t="s">
        <v>93</v>
      </c>
      <c r="E257" s="66" t="s">
        <v>1387</v>
      </c>
      <c r="F257" s="72" t="s">
        <v>1383</v>
      </c>
      <c r="G257" s="66" t="s">
        <v>1388</v>
      </c>
      <c r="H257" s="66" t="s">
        <v>2995</v>
      </c>
      <c r="I257" s="66" t="s">
        <v>1389</v>
      </c>
      <c r="J257" s="65" t="s">
        <v>1390</v>
      </c>
      <c r="K257" s="65" t="s">
        <v>58</v>
      </c>
      <c r="L257" s="67"/>
      <c r="M257" s="67"/>
      <c r="N257" s="67"/>
      <c r="O257" s="67"/>
      <c r="P257" s="67"/>
      <c r="Q257" s="67"/>
      <c r="R257" s="67"/>
      <c r="S257" s="68">
        <f t="shared" si="0"/>
        <v>0</v>
      </c>
      <c r="T257" s="69" t="s">
        <v>21</v>
      </c>
      <c r="U257" s="66"/>
      <c r="V257" s="69" t="s">
        <v>69</v>
      </c>
      <c r="W257" s="66" t="s">
        <v>61</v>
      </c>
      <c r="X257" s="71"/>
      <c r="Y257" s="65"/>
    </row>
    <row r="258" spans="1:25" ht="105" x14ac:dyDescent="0.2">
      <c r="A258" s="65">
        <v>1</v>
      </c>
      <c r="B258" s="65" t="s">
        <v>1391</v>
      </c>
      <c r="C258" s="66" t="s">
        <v>1314</v>
      </c>
      <c r="D258" s="66" t="s">
        <v>258</v>
      </c>
      <c r="E258" s="66" t="s">
        <v>1392</v>
      </c>
      <c r="F258" s="66" t="s">
        <v>1393</v>
      </c>
      <c r="G258" s="66" t="s">
        <v>1394</v>
      </c>
      <c r="H258" s="66" t="s">
        <v>1401</v>
      </c>
      <c r="I258" s="66" t="s">
        <v>1395</v>
      </c>
      <c r="J258" s="65" t="s">
        <v>1396</v>
      </c>
      <c r="K258" s="65" t="s">
        <v>104</v>
      </c>
      <c r="L258" s="67">
        <v>160</v>
      </c>
      <c r="M258" s="67"/>
      <c r="N258" s="68"/>
      <c r="O258" s="68"/>
      <c r="P258" s="68"/>
      <c r="Q258" s="68"/>
      <c r="R258" s="68"/>
      <c r="S258" s="68">
        <f t="shared" si="0"/>
        <v>160</v>
      </c>
      <c r="T258" s="69" t="s">
        <v>20</v>
      </c>
      <c r="U258" s="66"/>
      <c r="V258" s="69" t="s">
        <v>79</v>
      </c>
      <c r="W258" s="66" t="s">
        <v>70</v>
      </c>
      <c r="X258" s="71"/>
      <c r="Y258" s="65"/>
    </row>
    <row r="259" spans="1:25" ht="120" x14ac:dyDescent="0.2">
      <c r="A259" s="65">
        <v>1</v>
      </c>
      <c r="B259" s="65" t="s">
        <v>1397</v>
      </c>
      <c r="C259" s="66" t="s">
        <v>1314</v>
      </c>
      <c r="D259" s="66" t="s">
        <v>93</v>
      </c>
      <c r="E259" s="66" t="s">
        <v>1398</v>
      </c>
      <c r="F259" s="66" t="s">
        <v>1399</v>
      </c>
      <c r="G259" s="66" t="s">
        <v>1400</v>
      </c>
      <c r="H259" s="66" t="s">
        <v>1401</v>
      </c>
      <c r="I259" s="66" t="s">
        <v>1402</v>
      </c>
      <c r="J259" s="65" t="s">
        <v>1403</v>
      </c>
      <c r="K259" s="65" t="s">
        <v>104</v>
      </c>
      <c r="L259" s="67">
        <v>1701.6</v>
      </c>
      <c r="M259" s="67"/>
      <c r="N259" s="68"/>
      <c r="O259" s="68"/>
      <c r="P259" s="68"/>
      <c r="Q259" s="68"/>
      <c r="R259" s="68"/>
      <c r="S259" s="68">
        <f t="shared" ref="S259:S334" si="3">SUM(L259:R259)</f>
        <v>1701.6</v>
      </c>
      <c r="T259" s="69" t="s">
        <v>20</v>
      </c>
      <c r="U259" s="66"/>
      <c r="V259" s="69"/>
      <c r="W259" s="66" t="s">
        <v>70</v>
      </c>
      <c r="X259" s="71"/>
      <c r="Y259" s="65"/>
    </row>
    <row r="260" spans="1:25" ht="105" x14ac:dyDescent="0.2">
      <c r="A260" s="65">
        <v>1</v>
      </c>
      <c r="B260" s="65" t="s">
        <v>1404</v>
      </c>
      <c r="C260" s="66" t="s">
        <v>1314</v>
      </c>
      <c r="D260" s="66" t="s">
        <v>258</v>
      </c>
      <c r="E260" s="66" t="s">
        <v>1405</v>
      </c>
      <c r="F260" s="66" t="s">
        <v>1406</v>
      </c>
      <c r="G260" s="66" t="s">
        <v>1407</v>
      </c>
      <c r="H260" s="66" t="s">
        <v>2996</v>
      </c>
      <c r="I260" s="66" t="s">
        <v>1408</v>
      </c>
      <c r="J260" s="65" t="s">
        <v>1409</v>
      </c>
      <c r="K260" s="65">
        <v>2023</v>
      </c>
      <c r="L260" s="67">
        <v>250</v>
      </c>
      <c r="M260" s="68"/>
      <c r="N260" s="68"/>
      <c r="O260" s="68"/>
      <c r="P260" s="68"/>
      <c r="Q260" s="68"/>
      <c r="R260" s="68"/>
      <c r="S260" s="68">
        <f t="shared" si="3"/>
        <v>250</v>
      </c>
      <c r="T260" s="69" t="s">
        <v>20</v>
      </c>
      <c r="U260" s="66"/>
      <c r="V260" s="69" t="s">
        <v>69</v>
      </c>
      <c r="W260" s="66" t="s">
        <v>70</v>
      </c>
      <c r="X260" s="71"/>
      <c r="Y260" s="65"/>
    </row>
    <row r="261" spans="1:25" ht="120" x14ac:dyDescent="0.2">
      <c r="A261" s="65">
        <v>1</v>
      </c>
      <c r="B261" s="65" t="s">
        <v>1410</v>
      </c>
      <c r="C261" s="66" t="s">
        <v>1314</v>
      </c>
      <c r="D261" s="66" t="s">
        <v>258</v>
      </c>
      <c r="E261" s="66" t="s">
        <v>1411</v>
      </c>
      <c r="F261" s="66" t="s">
        <v>1412</v>
      </c>
      <c r="G261" s="66" t="s">
        <v>1413</v>
      </c>
      <c r="H261" s="66" t="s">
        <v>1414</v>
      </c>
      <c r="I261" s="66" t="s">
        <v>1415</v>
      </c>
      <c r="J261" s="65" t="s">
        <v>1416</v>
      </c>
      <c r="K261" s="65" t="s">
        <v>104</v>
      </c>
      <c r="L261" s="67"/>
      <c r="M261" s="67"/>
      <c r="N261" s="68"/>
      <c r="O261" s="68"/>
      <c r="P261" s="68"/>
      <c r="Q261" s="68"/>
      <c r="R261" s="68"/>
      <c r="S261" s="68">
        <f t="shared" si="3"/>
        <v>0</v>
      </c>
      <c r="T261" s="69" t="s">
        <v>20</v>
      </c>
      <c r="U261" s="66" t="s">
        <v>1361</v>
      </c>
      <c r="V261" s="69" t="s">
        <v>69</v>
      </c>
      <c r="W261" s="66" t="s">
        <v>90</v>
      </c>
      <c r="X261" s="71"/>
      <c r="Y261" s="65"/>
    </row>
    <row r="262" spans="1:25" ht="75" x14ac:dyDescent="0.2">
      <c r="A262" s="65">
        <v>1</v>
      </c>
      <c r="B262" s="65" t="s">
        <v>1417</v>
      </c>
      <c r="C262" s="66" t="s">
        <v>1314</v>
      </c>
      <c r="D262" s="66" t="s">
        <v>258</v>
      </c>
      <c r="E262" s="66" t="s">
        <v>1418</v>
      </c>
      <c r="F262" s="66" t="s">
        <v>1419</v>
      </c>
      <c r="G262" s="66" t="s">
        <v>1420</v>
      </c>
      <c r="H262" s="66" t="s">
        <v>1421</v>
      </c>
      <c r="I262" s="66" t="s">
        <v>2997</v>
      </c>
      <c r="J262" s="65" t="s">
        <v>1422</v>
      </c>
      <c r="K262" s="65">
        <v>2023</v>
      </c>
      <c r="L262" s="67">
        <v>2000</v>
      </c>
      <c r="M262" s="67"/>
      <c r="N262" s="68"/>
      <c r="O262" s="68"/>
      <c r="P262" s="68"/>
      <c r="Q262" s="68"/>
      <c r="R262" s="68"/>
      <c r="S262" s="68">
        <f t="shared" si="3"/>
        <v>2000</v>
      </c>
      <c r="T262" s="69" t="s">
        <v>21</v>
      </c>
      <c r="U262" s="66" t="s">
        <v>1423</v>
      </c>
      <c r="V262" s="69" t="s">
        <v>60</v>
      </c>
      <c r="W262" s="66" t="s">
        <v>70</v>
      </c>
      <c r="X262" s="66" t="s">
        <v>62</v>
      </c>
      <c r="Y262" s="65"/>
    </row>
    <row r="263" spans="1:25" ht="60" x14ac:dyDescent="0.2">
      <c r="A263" s="65">
        <v>1</v>
      </c>
      <c r="B263" s="65" t="s">
        <v>1424</v>
      </c>
      <c r="C263" s="66" t="s">
        <v>1314</v>
      </c>
      <c r="D263" s="66" t="s">
        <v>258</v>
      </c>
      <c r="E263" s="66" t="s">
        <v>1425</v>
      </c>
      <c r="F263" s="66" t="s">
        <v>1426</v>
      </c>
      <c r="G263" s="66" t="s">
        <v>1427</v>
      </c>
      <c r="H263" s="66" t="s">
        <v>1428</v>
      </c>
      <c r="I263" s="66" t="s">
        <v>2998</v>
      </c>
      <c r="J263" s="65" t="s">
        <v>1429</v>
      </c>
      <c r="K263" s="65" t="s">
        <v>58</v>
      </c>
      <c r="L263" s="67">
        <v>20</v>
      </c>
      <c r="M263" s="67"/>
      <c r="N263" s="67"/>
      <c r="O263" s="67"/>
      <c r="P263" s="67"/>
      <c r="Q263" s="67"/>
      <c r="R263" s="67"/>
      <c r="S263" s="68">
        <f t="shared" si="3"/>
        <v>20</v>
      </c>
      <c r="T263" s="69" t="s">
        <v>21</v>
      </c>
      <c r="U263" s="66"/>
      <c r="V263" s="69" t="s">
        <v>79</v>
      </c>
      <c r="W263" s="66" t="s">
        <v>131</v>
      </c>
      <c r="X263" s="71"/>
      <c r="Y263" s="65"/>
    </row>
    <row r="264" spans="1:25" ht="75" x14ac:dyDescent="0.2">
      <c r="A264" s="65">
        <v>1</v>
      </c>
      <c r="B264" s="65" t="s">
        <v>1430</v>
      </c>
      <c r="C264" s="66" t="s">
        <v>1314</v>
      </c>
      <c r="D264" s="66" t="s">
        <v>258</v>
      </c>
      <c r="E264" s="66" t="s">
        <v>1431</v>
      </c>
      <c r="F264" s="66" t="s">
        <v>1432</v>
      </c>
      <c r="G264" s="66" t="s">
        <v>1433</v>
      </c>
      <c r="H264" s="66" t="s">
        <v>1434</v>
      </c>
      <c r="I264" s="66" t="s">
        <v>2998</v>
      </c>
      <c r="J264" s="65" t="s">
        <v>1435</v>
      </c>
      <c r="K264" s="65" t="s">
        <v>58</v>
      </c>
      <c r="L264" s="67"/>
      <c r="M264" s="67"/>
      <c r="N264" s="67"/>
      <c r="O264" s="67"/>
      <c r="P264" s="67"/>
      <c r="Q264" s="67"/>
      <c r="R264" s="67"/>
      <c r="S264" s="68">
        <f t="shared" si="3"/>
        <v>0</v>
      </c>
      <c r="T264" s="69" t="s">
        <v>21</v>
      </c>
      <c r="U264" s="66"/>
      <c r="V264" s="69" t="s">
        <v>60</v>
      </c>
      <c r="W264" s="66" t="s">
        <v>61</v>
      </c>
      <c r="X264" s="66" t="s">
        <v>309</v>
      </c>
      <c r="Y264" s="65"/>
    </row>
    <row r="265" spans="1:25" ht="105" x14ac:dyDescent="0.2">
      <c r="A265" s="65">
        <v>1</v>
      </c>
      <c r="B265" s="65" t="s">
        <v>1436</v>
      </c>
      <c r="C265" s="66" t="s">
        <v>1314</v>
      </c>
      <c r="D265" s="66" t="s">
        <v>311</v>
      </c>
      <c r="E265" s="66" t="s">
        <v>1437</v>
      </c>
      <c r="F265" s="66" t="s">
        <v>1432</v>
      </c>
      <c r="G265" s="66"/>
      <c r="H265" s="66" t="s">
        <v>2932</v>
      </c>
      <c r="I265" s="66" t="s">
        <v>2998</v>
      </c>
      <c r="J265" s="65" t="s">
        <v>1438</v>
      </c>
      <c r="K265" s="65" t="s">
        <v>1056</v>
      </c>
      <c r="L265" s="67"/>
      <c r="M265" s="67"/>
      <c r="N265" s="67"/>
      <c r="O265" s="67"/>
      <c r="P265" s="67"/>
      <c r="Q265" s="67"/>
      <c r="R265" s="67"/>
      <c r="S265" s="68">
        <f t="shared" si="3"/>
        <v>0</v>
      </c>
      <c r="T265" s="69" t="s">
        <v>21</v>
      </c>
      <c r="U265" s="66" t="s">
        <v>1439</v>
      </c>
      <c r="V265" s="69" t="s">
        <v>79</v>
      </c>
      <c r="W265" s="66" t="s">
        <v>322</v>
      </c>
      <c r="X265" s="66"/>
      <c r="Y265" s="65"/>
    </row>
    <row r="266" spans="1:25" ht="195" x14ac:dyDescent="0.2">
      <c r="A266" s="65">
        <v>1</v>
      </c>
      <c r="B266" s="99" t="s">
        <v>1440</v>
      </c>
      <c r="C266" s="79" t="s">
        <v>1441</v>
      </c>
      <c r="D266" s="79" t="s">
        <v>51</v>
      </c>
      <c r="E266" s="79" t="s">
        <v>1442</v>
      </c>
      <c r="F266" s="79" t="s">
        <v>1443</v>
      </c>
      <c r="G266" s="79" t="s">
        <v>1444</v>
      </c>
      <c r="H266" s="79" t="s">
        <v>1445</v>
      </c>
      <c r="I266" s="79" t="s">
        <v>2999</v>
      </c>
      <c r="J266" s="99" t="s">
        <v>1446</v>
      </c>
      <c r="K266" s="135" t="s">
        <v>58</v>
      </c>
      <c r="L266" s="82"/>
      <c r="M266" s="126">
        <v>2500</v>
      </c>
      <c r="N266" s="126">
        <v>2500</v>
      </c>
      <c r="O266" s="82"/>
      <c r="P266" s="82"/>
      <c r="Q266" s="82"/>
      <c r="R266" s="82"/>
      <c r="S266" s="68">
        <f t="shared" si="3"/>
        <v>5000</v>
      </c>
      <c r="T266" s="69" t="s">
        <v>20</v>
      </c>
      <c r="U266" s="66" t="s">
        <v>3000</v>
      </c>
      <c r="V266" s="69" t="s">
        <v>79</v>
      </c>
      <c r="W266" s="66" t="s">
        <v>1447</v>
      </c>
      <c r="X266" s="71"/>
      <c r="Y266" s="99"/>
    </row>
    <row r="267" spans="1:25" ht="165" x14ac:dyDescent="0.2">
      <c r="A267" s="102">
        <v>1</v>
      </c>
      <c r="B267" s="76" t="s">
        <v>1448</v>
      </c>
      <c r="C267" s="94" t="s">
        <v>1441</v>
      </c>
      <c r="D267" s="94" t="s">
        <v>51</v>
      </c>
      <c r="E267" s="94" t="s">
        <v>1449</v>
      </c>
      <c r="F267" s="103" t="s">
        <v>1450</v>
      </c>
      <c r="G267" s="94" t="s">
        <v>1451</v>
      </c>
      <c r="H267" s="103" t="s">
        <v>1452</v>
      </c>
      <c r="I267" s="103" t="s">
        <v>1453</v>
      </c>
      <c r="J267" s="76" t="s">
        <v>1454</v>
      </c>
      <c r="K267" s="76" t="s">
        <v>2737</v>
      </c>
      <c r="L267" s="136">
        <v>34989</v>
      </c>
      <c r="M267" s="81"/>
      <c r="N267" s="81"/>
      <c r="O267" s="81"/>
      <c r="P267" s="81"/>
      <c r="Q267" s="81"/>
      <c r="R267" s="81"/>
      <c r="S267" s="68">
        <f t="shared" si="3"/>
        <v>34989</v>
      </c>
      <c r="T267" s="69" t="s">
        <v>20</v>
      </c>
      <c r="U267" s="66" t="s">
        <v>1455</v>
      </c>
      <c r="V267" s="69" t="s">
        <v>60</v>
      </c>
      <c r="W267" s="66" t="s">
        <v>337</v>
      </c>
      <c r="X267" s="66" t="s">
        <v>71</v>
      </c>
      <c r="Y267" s="76"/>
    </row>
    <row r="268" spans="1:25" ht="165" x14ac:dyDescent="0.2">
      <c r="A268" s="102">
        <v>1</v>
      </c>
      <c r="B268" s="76" t="s">
        <v>1456</v>
      </c>
      <c r="C268" s="94" t="s">
        <v>1441</v>
      </c>
      <c r="D268" s="94" t="s">
        <v>51</v>
      </c>
      <c r="E268" s="94" t="s">
        <v>1457</v>
      </c>
      <c r="F268" s="94" t="s">
        <v>1458</v>
      </c>
      <c r="G268" s="94" t="s">
        <v>1459</v>
      </c>
      <c r="H268" s="94" t="s">
        <v>1460</v>
      </c>
      <c r="I268" s="94" t="s">
        <v>1461</v>
      </c>
      <c r="J268" s="76" t="s">
        <v>88</v>
      </c>
      <c r="K268" s="76" t="s">
        <v>1462</v>
      </c>
      <c r="L268" s="81"/>
      <c r="M268" s="81"/>
      <c r="N268" s="97"/>
      <c r="O268" s="97"/>
      <c r="P268" s="136">
        <v>367.5</v>
      </c>
      <c r="Q268" s="136">
        <v>367.5</v>
      </c>
      <c r="R268" s="81"/>
      <c r="S268" s="68">
        <f t="shared" si="3"/>
        <v>735</v>
      </c>
      <c r="T268" s="69" t="s">
        <v>20</v>
      </c>
      <c r="U268" s="66" t="s">
        <v>3001</v>
      </c>
      <c r="V268" s="69" t="s">
        <v>60</v>
      </c>
      <c r="W268" s="66" t="s">
        <v>70</v>
      </c>
      <c r="X268" s="66" t="s">
        <v>71</v>
      </c>
      <c r="Y268" s="76"/>
    </row>
    <row r="269" spans="1:25" ht="225" x14ac:dyDescent="0.2">
      <c r="A269" s="102">
        <v>1</v>
      </c>
      <c r="B269" s="76" t="s">
        <v>1463</v>
      </c>
      <c r="C269" s="94" t="s">
        <v>1441</v>
      </c>
      <c r="D269" s="94" t="s">
        <v>51</v>
      </c>
      <c r="E269" s="94" t="s">
        <v>1464</v>
      </c>
      <c r="F269" s="94" t="s">
        <v>1465</v>
      </c>
      <c r="G269" s="94" t="s">
        <v>1466</v>
      </c>
      <c r="H269" s="94" t="s">
        <v>1467</v>
      </c>
      <c r="I269" s="94" t="s">
        <v>1461</v>
      </c>
      <c r="J269" s="76" t="s">
        <v>88</v>
      </c>
      <c r="K269" s="76" t="s">
        <v>1462</v>
      </c>
      <c r="L269" s="81"/>
      <c r="M269" s="81"/>
      <c r="N269" s="97"/>
      <c r="O269" s="97"/>
      <c r="P269" s="136">
        <v>367.5</v>
      </c>
      <c r="Q269" s="136">
        <v>367.5</v>
      </c>
      <c r="R269" s="81"/>
      <c r="S269" s="68">
        <f t="shared" si="3"/>
        <v>735</v>
      </c>
      <c r="T269" s="69" t="s">
        <v>20</v>
      </c>
      <c r="U269" s="66" t="s">
        <v>3002</v>
      </c>
      <c r="V269" s="69" t="s">
        <v>79</v>
      </c>
      <c r="W269" s="66" t="s">
        <v>70</v>
      </c>
      <c r="X269" s="71"/>
      <c r="Y269" s="76"/>
    </row>
    <row r="270" spans="1:25" ht="165" x14ac:dyDescent="0.2">
      <c r="A270" s="102">
        <v>1</v>
      </c>
      <c r="B270" s="76" t="s">
        <v>1468</v>
      </c>
      <c r="C270" s="94" t="s">
        <v>1441</v>
      </c>
      <c r="D270" s="94" t="s">
        <v>51</v>
      </c>
      <c r="E270" s="94" t="s">
        <v>1469</v>
      </c>
      <c r="F270" s="94" t="s">
        <v>1470</v>
      </c>
      <c r="G270" s="94" t="s">
        <v>1471</v>
      </c>
      <c r="H270" s="94" t="s">
        <v>1472</v>
      </c>
      <c r="I270" s="94" t="s">
        <v>1461</v>
      </c>
      <c r="J270" s="76" t="s">
        <v>88</v>
      </c>
      <c r="K270" s="76" t="s">
        <v>1473</v>
      </c>
      <c r="L270" s="81"/>
      <c r="M270" s="81"/>
      <c r="N270" s="81"/>
      <c r="O270" s="97"/>
      <c r="P270" s="97"/>
      <c r="Q270" s="136">
        <v>1002.3</v>
      </c>
      <c r="R270" s="81"/>
      <c r="S270" s="68">
        <f t="shared" si="3"/>
        <v>1002.3</v>
      </c>
      <c r="T270" s="69" t="s">
        <v>21</v>
      </c>
      <c r="U270" s="66" t="s">
        <v>3003</v>
      </c>
      <c r="V270" s="69" t="s">
        <v>79</v>
      </c>
      <c r="W270" s="66" t="s">
        <v>70</v>
      </c>
      <c r="X270" s="71"/>
      <c r="Y270" s="76"/>
    </row>
    <row r="271" spans="1:25" ht="195" x14ac:dyDescent="0.2">
      <c r="A271" s="102">
        <v>1</v>
      </c>
      <c r="B271" s="76" t="s">
        <v>1474</v>
      </c>
      <c r="C271" s="94" t="s">
        <v>1441</v>
      </c>
      <c r="D271" s="94" t="s">
        <v>51</v>
      </c>
      <c r="E271" s="94" t="s">
        <v>1475</v>
      </c>
      <c r="F271" s="94" t="s">
        <v>1443</v>
      </c>
      <c r="G271" s="94" t="s">
        <v>1476</v>
      </c>
      <c r="H271" s="94" t="s">
        <v>1477</v>
      </c>
      <c r="I271" s="94" t="s">
        <v>1478</v>
      </c>
      <c r="J271" s="76" t="s">
        <v>1479</v>
      </c>
      <c r="K271" s="134" t="s">
        <v>58</v>
      </c>
      <c r="L271" s="97"/>
      <c r="M271" s="136">
        <v>2500</v>
      </c>
      <c r="N271" s="136">
        <v>2500</v>
      </c>
      <c r="O271" s="97"/>
      <c r="P271" s="97"/>
      <c r="Q271" s="97"/>
      <c r="R271" s="97"/>
      <c r="S271" s="68">
        <f t="shared" si="3"/>
        <v>5000</v>
      </c>
      <c r="T271" s="69" t="s">
        <v>20</v>
      </c>
      <c r="U271" s="66" t="s">
        <v>3004</v>
      </c>
      <c r="V271" s="69" t="s">
        <v>60</v>
      </c>
      <c r="W271" s="66" t="s">
        <v>1480</v>
      </c>
      <c r="X271" s="66" t="s">
        <v>71</v>
      </c>
      <c r="Y271" s="76"/>
    </row>
    <row r="272" spans="1:25" ht="180" x14ac:dyDescent="0.2">
      <c r="A272" s="102">
        <v>1</v>
      </c>
      <c r="B272" s="76" t="s">
        <v>1481</v>
      </c>
      <c r="C272" s="94" t="s">
        <v>1441</v>
      </c>
      <c r="D272" s="94" t="s">
        <v>51</v>
      </c>
      <c r="E272" s="94" t="s">
        <v>1482</v>
      </c>
      <c r="F272" s="94" t="s">
        <v>1483</v>
      </c>
      <c r="G272" s="94" t="s">
        <v>1484</v>
      </c>
      <c r="H272" s="94" t="s">
        <v>3005</v>
      </c>
      <c r="I272" s="94" t="s">
        <v>1461</v>
      </c>
      <c r="J272" s="76" t="s">
        <v>1485</v>
      </c>
      <c r="K272" s="134" t="s">
        <v>58</v>
      </c>
      <c r="L272" s="81"/>
      <c r="M272" s="136">
        <v>1002.3</v>
      </c>
      <c r="N272" s="136">
        <v>1002.3</v>
      </c>
      <c r="O272" s="81"/>
      <c r="P272" s="81"/>
      <c r="Q272" s="81"/>
      <c r="R272" s="81"/>
      <c r="S272" s="68">
        <f t="shared" si="3"/>
        <v>2004.6</v>
      </c>
      <c r="T272" s="69" t="s">
        <v>20</v>
      </c>
      <c r="U272" s="66" t="s">
        <v>3006</v>
      </c>
      <c r="V272" s="69" t="s">
        <v>60</v>
      </c>
      <c r="W272" s="66" t="s">
        <v>70</v>
      </c>
      <c r="X272" s="66" t="s">
        <v>71</v>
      </c>
      <c r="Y272" s="76"/>
    </row>
    <row r="273" spans="1:25" ht="180" x14ac:dyDescent="0.2">
      <c r="A273" s="102">
        <v>1</v>
      </c>
      <c r="B273" s="76" t="s">
        <v>1486</v>
      </c>
      <c r="C273" s="94" t="s">
        <v>1441</v>
      </c>
      <c r="D273" s="94" t="s">
        <v>51</v>
      </c>
      <c r="E273" s="94" t="s">
        <v>1487</v>
      </c>
      <c r="F273" s="94" t="s">
        <v>1488</v>
      </c>
      <c r="G273" s="94" t="s">
        <v>1484</v>
      </c>
      <c r="H273" s="94" t="s">
        <v>3007</v>
      </c>
      <c r="I273" s="94" t="s">
        <v>1461</v>
      </c>
      <c r="J273" s="76" t="s">
        <v>1485</v>
      </c>
      <c r="K273" s="134" t="s">
        <v>58</v>
      </c>
      <c r="L273" s="81"/>
      <c r="M273" s="136">
        <v>1002.3</v>
      </c>
      <c r="N273" s="136">
        <v>1002.3</v>
      </c>
      <c r="O273" s="81"/>
      <c r="P273" s="81"/>
      <c r="Q273" s="81"/>
      <c r="R273" s="81"/>
      <c r="S273" s="68">
        <f t="shared" si="3"/>
        <v>2004.6</v>
      </c>
      <c r="T273" s="69" t="s">
        <v>20</v>
      </c>
      <c r="U273" s="66" t="s">
        <v>3006</v>
      </c>
      <c r="V273" s="69" t="s">
        <v>79</v>
      </c>
      <c r="W273" s="66" t="s">
        <v>70</v>
      </c>
      <c r="X273" s="71"/>
      <c r="Y273" s="76"/>
    </row>
    <row r="274" spans="1:25" ht="45" x14ac:dyDescent="0.2">
      <c r="A274" s="102">
        <v>1</v>
      </c>
      <c r="B274" s="76" t="s">
        <v>1489</v>
      </c>
      <c r="C274" s="94" t="s">
        <v>1441</v>
      </c>
      <c r="D274" s="94" t="s">
        <v>51</v>
      </c>
      <c r="E274" s="94" t="s">
        <v>1490</v>
      </c>
      <c r="F274" s="94" t="s">
        <v>1491</v>
      </c>
      <c r="G274" s="94" t="s">
        <v>1492</v>
      </c>
      <c r="H274" s="94" t="s">
        <v>1493</v>
      </c>
      <c r="I274" s="94" t="s">
        <v>1461</v>
      </c>
      <c r="J274" s="76" t="s">
        <v>88</v>
      </c>
      <c r="K274" s="76" t="s">
        <v>1494</v>
      </c>
      <c r="L274" s="136">
        <v>1002.3</v>
      </c>
      <c r="M274" s="97"/>
      <c r="N274" s="97"/>
      <c r="O274" s="97"/>
      <c r="P274" s="97"/>
      <c r="Q274" s="97"/>
      <c r="R274" s="97"/>
      <c r="S274" s="68">
        <f t="shared" si="3"/>
        <v>1002.3</v>
      </c>
      <c r="T274" s="69" t="s">
        <v>20</v>
      </c>
      <c r="U274" s="66" t="s">
        <v>3008</v>
      </c>
      <c r="V274" s="69" t="s">
        <v>69</v>
      </c>
      <c r="W274" s="66" t="s">
        <v>70</v>
      </c>
      <c r="X274" s="71"/>
      <c r="Y274" s="76"/>
    </row>
    <row r="275" spans="1:25" ht="120" x14ac:dyDescent="0.2">
      <c r="A275" s="102">
        <v>1</v>
      </c>
      <c r="B275" s="76" t="s">
        <v>2909</v>
      </c>
      <c r="C275" s="94" t="s">
        <v>1441</v>
      </c>
      <c r="D275" s="94" t="s">
        <v>51</v>
      </c>
      <c r="E275" s="94" t="s">
        <v>1495</v>
      </c>
      <c r="F275" s="94" t="s">
        <v>1496</v>
      </c>
      <c r="G275" s="94" t="s">
        <v>1497</v>
      </c>
      <c r="H275" s="94" t="s">
        <v>1498</v>
      </c>
      <c r="I275" s="94" t="s">
        <v>1499</v>
      </c>
      <c r="J275" s="76" t="s">
        <v>88</v>
      </c>
      <c r="K275" s="76" t="s">
        <v>58</v>
      </c>
      <c r="L275" s="136">
        <v>201986</v>
      </c>
      <c r="M275" s="136">
        <v>201986</v>
      </c>
      <c r="N275" s="136">
        <v>80795</v>
      </c>
      <c r="O275" s="136">
        <v>80795</v>
      </c>
      <c r="P275" s="136">
        <v>80795</v>
      </c>
      <c r="Q275" s="78">
        <v>80795</v>
      </c>
      <c r="R275" s="78">
        <v>80795</v>
      </c>
      <c r="S275" s="68">
        <f t="shared" si="3"/>
        <v>807947</v>
      </c>
      <c r="T275" s="69" t="s">
        <v>20</v>
      </c>
      <c r="U275" s="66" t="s">
        <v>3009</v>
      </c>
      <c r="V275" s="69" t="s">
        <v>60</v>
      </c>
      <c r="W275" s="66" t="s">
        <v>70</v>
      </c>
      <c r="X275" s="66" t="s">
        <v>71</v>
      </c>
      <c r="Y275" s="76" t="s">
        <v>3055</v>
      </c>
    </row>
    <row r="276" spans="1:25" ht="195" x14ac:dyDescent="0.2">
      <c r="A276" s="102">
        <v>1</v>
      </c>
      <c r="B276" s="76" t="s">
        <v>1500</v>
      </c>
      <c r="C276" s="94" t="s">
        <v>1441</v>
      </c>
      <c r="D276" s="94" t="s">
        <v>51</v>
      </c>
      <c r="E276" s="94" t="s">
        <v>1501</v>
      </c>
      <c r="F276" s="94" t="s">
        <v>1502</v>
      </c>
      <c r="G276" s="94" t="s">
        <v>1503</v>
      </c>
      <c r="H276" s="94" t="s">
        <v>1504</v>
      </c>
      <c r="I276" s="94" t="s">
        <v>1461</v>
      </c>
      <c r="J276" s="76" t="s">
        <v>88</v>
      </c>
      <c r="K276" s="134" t="s">
        <v>147</v>
      </c>
      <c r="L276" s="81"/>
      <c r="M276" s="81"/>
      <c r="N276" s="97"/>
      <c r="O276" s="97"/>
      <c r="P276" s="78">
        <v>3000</v>
      </c>
      <c r="Q276" s="78">
        <v>3000</v>
      </c>
      <c r="R276" s="78">
        <v>3000</v>
      </c>
      <c r="S276" s="68">
        <f t="shared" si="3"/>
        <v>9000</v>
      </c>
      <c r="T276" s="69" t="s">
        <v>20</v>
      </c>
      <c r="U276" s="66" t="s">
        <v>3010</v>
      </c>
      <c r="V276" s="69" t="s">
        <v>69</v>
      </c>
      <c r="W276" s="66" t="s">
        <v>70</v>
      </c>
      <c r="X276" s="71"/>
      <c r="Y276" s="76"/>
    </row>
    <row r="277" spans="1:25" ht="60" x14ac:dyDescent="0.2">
      <c r="A277" s="102">
        <v>1</v>
      </c>
      <c r="B277" s="76" t="s">
        <v>1505</v>
      </c>
      <c r="C277" s="94" t="s">
        <v>1441</v>
      </c>
      <c r="D277" s="94" t="s">
        <v>51</v>
      </c>
      <c r="E277" s="94" t="s">
        <v>1506</v>
      </c>
      <c r="F277" s="94" t="s">
        <v>3011</v>
      </c>
      <c r="G277" s="94" t="s">
        <v>1507</v>
      </c>
      <c r="H277" s="94" t="s">
        <v>1508</v>
      </c>
      <c r="I277" s="94" t="s">
        <v>1509</v>
      </c>
      <c r="J277" s="76" t="s">
        <v>88</v>
      </c>
      <c r="K277" s="134" t="s">
        <v>140</v>
      </c>
      <c r="L277" s="97"/>
      <c r="M277" s="78">
        <v>3712</v>
      </c>
      <c r="N277" s="78">
        <v>3712</v>
      </c>
      <c r="O277" s="81"/>
      <c r="P277" s="81"/>
      <c r="Q277" s="81"/>
      <c r="R277" s="81"/>
      <c r="S277" s="68">
        <f t="shared" si="3"/>
        <v>7424</v>
      </c>
      <c r="T277" s="69" t="s">
        <v>20</v>
      </c>
      <c r="U277" s="66" t="s">
        <v>3012</v>
      </c>
      <c r="V277" s="69" t="s">
        <v>69</v>
      </c>
      <c r="W277" s="66" t="s">
        <v>70</v>
      </c>
      <c r="X277" s="71"/>
      <c r="Y277" s="76"/>
    </row>
    <row r="278" spans="1:25" ht="210" x14ac:dyDescent="0.2">
      <c r="A278" s="102">
        <v>1</v>
      </c>
      <c r="B278" s="76" t="s">
        <v>1510</v>
      </c>
      <c r="C278" s="94" t="s">
        <v>1441</v>
      </c>
      <c r="D278" s="94" t="s">
        <v>51</v>
      </c>
      <c r="E278" s="94" t="s">
        <v>1511</v>
      </c>
      <c r="F278" s="94" t="s">
        <v>1512</v>
      </c>
      <c r="G278" s="94" t="s">
        <v>1513</v>
      </c>
      <c r="H278" s="94" t="s">
        <v>1514</v>
      </c>
      <c r="I278" s="94" t="s">
        <v>1515</v>
      </c>
      <c r="J278" s="76" t="s">
        <v>1516</v>
      </c>
      <c r="K278" s="76" t="s">
        <v>2738</v>
      </c>
      <c r="L278" s="81"/>
      <c r="M278" s="81"/>
      <c r="N278" s="97"/>
      <c r="O278" s="81"/>
      <c r="P278" s="81"/>
      <c r="Q278" s="81"/>
      <c r="R278" s="81"/>
      <c r="S278" s="68">
        <f t="shared" si="3"/>
        <v>0</v>
      </c>
      <c r="T278" s="69" t="s">
        <v>21</v>
      </c>
      <c r="U278" s="66" t="s">
        <v>3013</v>
      </c>
      <c r="V278" s="69" t="s">
        <v>79</v>
      </c>
      <c r="W278" s="66" t="s">
        <v>70</v>
      </c>
      <c r="X278" s="71"/>
      <c r="Y278" s="76"/>
    </row>
    <row r="279" spans="1:25" ht="270" x14ac:dyDescent="0.2">
      <c r="A279" s="102">
        <v>1</v>
      </c>
      <c r="B279" s="76" t="s">
        <v>1517</v>
      </c>
      <c r="C279" s="94" t="s">
        <v>1441</v>
      </c>
      <c r="D279" s="94" t="s">
        <v>51</v>
      </c>
      <c r="E279" s="94" t="s">
        <v>1518</v>
      </c>
      <c r="F279" s="94" t="s">
        <v>1519</v>
      </c>
      <c r="G279" s="94" t="s">
        <v>1520</v>
      </c>
      <c r="H279" s="94" t="s">
        <v>3014</v>
      </c>
      <c r="I279" s="94" t="s">
        <v>1521</v>
      </c>
      <c r="J279" s="76" t="s">
        <v>1522</v>
      </c>
      <c r="K279" s="76" t="s">
        <v>1523</v>
      </c>
      <c r="L279" s="97"/>
      <c r="M279" s="97"/>
      <c r="N279" s="97"/>
      <c r="O279" s="97"/>
      <c r="P279" s="97"/>
      <c r="Q279" s="97"/>
      <c r="R279" s="97"/>
      <c r="S279" s="68">
        <f t="shared" si="3"/>
        <v>0</v>
      </c>
      <c r="T279" s="70" t="s">
        <v>20</v>
      </c>
      <c r="U279" s="71"/>
      <c r="V279" s="69" t="s">
        <v>69</v>
      </c>
      <c r="W279" s="66" t="s">
        <v>70</v>
      </c>
      <c r="X279" s="71"/>
      <c r="Y279" s="76"/>
    </row>
    <row r="280" spans="1:25" ht="270" x14ac:dyDescent="0.2">
      <c r="A280" s="102">
        <v>1</v>
      </c>
      <c r="B280" s="76" t="s">
        <v>1524</v>
      </c>
      <c r="C280" s="94" t="s">
        <v>1441</v>
      </c>
      <c r="D280" s="94" t="s">
        <v>83</v>
      </c>
      <c r="E280" s="94" t="s">
        <v>1525</v>
      </c>
      <c r="F280" s="94" t="s">
        <v>1526</v>
      </c>
      <c r="G280" s="94" t="s">
        <v>1527</v>
      </c>
      <c r="H280" s="94" t="s">
        <v>1528</v>
      </c>
      <c r="I280" s="94" t="s">
        <v>1529</v>
      </c>
      <c r="J280" s="76" t="s">
        <v>1015</v>
      </c>
      <c r="K280" s="76" t="s">
        <v>2737</v>
      </c>
      <c r="L280" s="97"/>
      <c r="M280" s="81"/>
      <c r="N280" s="81"/>
      <c r="O280" s="81"/>
      <c r="P280" s="81"/>
      <c r="Q280" s="81"/>
      <c r="R280" s="81"/>
      <c r="S280" s="68">
        <f t="shared" si="3"/>
        <v>0</v>
      </c>
      <c r="T280" s="69" t="s">
        <v>20</v>
      </c>
      <c r="U280" s="66" t="s">
        <v>1530</v>
      </c>
      <c r="V280" s="69" t="s">
        <v>69</v>
      </c>
      <c r="W280" s="66" t="s">
        <v>61</v>
      </c>
      <c r="X280" s="71"/>
      <c r="Y280" s="76"/>
    </row>
    <row r="281" spans="1:25" ht="405" x14ac:dyDescent="0.2">
      <c r="A281" s="102">
        <v>1</v>
      </c>
      <c r="B281" s="76" t="s">
        <v>1531</v>
      </c>
      <c r="C281" s="94" t="s">
        <v>1441</v>
      </c>
      <c r="D281" s="94" t="s">
        <v>83</v>
      </c>
      <c r="E281" s="94" t="s">
        <v>1532</v>
      </c>
      <c r="F281" s="94" t="s">
        <v>1533</v>
      </c>
      <c r="G281" s="94" t="s">
        <v>1534</v>
      </c>
      <c r="H281" s="94" t="s">
        <v>1535</v>
      </c>
      <c r="I281" s="94" t="s">
        <v>1461</v>
      </c>
      <c r="J281" s="76" t="s">
        <v>88</v>
      </c>
      <c r="K281" s="134" t="s">
        <v>58</v>
      </c>
      <c r="L281" s="78">
        <v>312</v>
      </c>
      <c r="M281" s="78">
        <v>312</v>
      </c>
      <c r="N281" s="78">
        <v>312</v>
      </c>
      <c r="O281" s="78">
        <v>312</v>
      </c>
      <c r="P281" s="78">
        <v>312</v>
      </c>
      <c r="Q281" s="78">
        <v>312</v>
      </c>
      <c r="R281" s="78">
        <v>312</v>
      </c>
      <c r="S281" s="68">
        <f t="shared" si="3"/>
        <v>2184</v>
      </c>
      <c r="T281" s="69" t="s">
        <v>20</v>
      </c>
      <c r="U281" s="66" t="s">
        <v>1536</v>
      </c>
      <c r="V281" s="69" t="s">
        <v>79</v>
      </c>
      <c r="W281" s="66" t="s">
        <v>80</v>
      </c>
      <c r="X281" s="71"/>
      <c r="Y281" s="76"/>
    </row>
    <row r="282" spans="1:25" ht="165" x14ac:dyDescent="0.2">
      <c r="A282" s="102">
        <v>1</v>
      </c>
      <c r="B282" s="76" t="s">
        <v>1537</v>
      </c>
      <c r="C282" s="94" t="s">
        <v>1441</v>
      </c>
      <c r="D282" s="94" t="s">
        <v>83</v>
      </c>
      <c r="E282" s="94" t="s">
        <v>1538</v>
      </c>
      <c r="F282" s="94" t="s">
        <v>1539</v>
      </c>
      <c r="G282" s="94" t="s">
        <v>1540</v>
      </c>
      <c r="H282" s="94" t="s">
        <v>1535</v>
      </c>
      <c r="I282" s="94" t="s">
        <v>1461</v>
      </c>
      <c r="J282" s="76" t="s">
        <v>88</v>
      </c>
      <c r="K282" s="134" t="s">
        <v>58</v>
      </c>
      <c r="L282" s="78">
        <v>4082</v>
      </c>
      <c r="M282" s="78">
        <v>4082</v>
      </c>
      <c r="N282" s="78">
        <v>4082</v>
      </c>
      <c r="O282" s="78">
        <v>4082</v>
      </c>
      <c r="P282" s="78">
        <v>4082</v>
      </c>
      <c r="Q282" s="78">
        <v>4082</v>
      </c>
      <c r="R282" s="78">
        <v>4082</v>
      </c>
      <c r="S282" s="68">
        <f t="shared" si="3"/>
        <v>28574</v>
      </c>
      <c r="T282" s="69" t="s">
        <v>20</v>
      </c>
      <c r="U282" s="66" t="s">
        <v>1536</v>
      </c>
      <c r="V282" s="69" t="s">
        <v>69</v>
      </c>
      <c r="W282" s="66" t="s">
        <v>80</v>
      </c>
      <c r="X282" s="71"/>
      <c r="Y282" s="76"/>
    </row>
    <row r="283" spans="1:25" ht="135" x14ac:dyDescent="0.2">
      <c r="A283" s="102">
        <v>1</v>
      </c>
      <c r="B283" s="76" t="s">
        <v>2910</v>
      </c>
      <c r="C283" s="94" t="s">
        <v>1441</v>
      </c>
      <c r="D283" s="94" t="s">
        <v>258</v>
      </c>
      <c r="E283" s="94" t="s">
        <v>1541</v>
      </c>
      <c r="F283" s="94" t="s">
        <v>1542</v>
      </c>
      <c r="G283" s="94" t="s">
        <v>1543</v>
      </c>
      <c r="H283" s="94" t="s">
        <v>1544</v>
      </c>
      <c r="I283" s="94" t="s">
        <v>1545</v>
      </c>
      <c r="J283" s="76" t="s">
        <v>1546</v>
      </c>
      <c r="K283" s="134" t="s">
        <v>58</v>
      </c>
      <c r="L283" s="78">
        <v>2000</v>
      </c>
      <c r="M283" s="78">
        <v>2000</v>
      </c>
      <c r="N283" s="78">
        <v>2000</v>
      </c>
      <c r="O283" s="78">
        <v>2000</v>
      </c>
      <c r="P283" s="78">
        <v>2000</v>
      </c>
      <c r="Q283" s="78">
        <v>2000</v>
      </c>
      <c r="R283" s="78">
        <v>2000</v>
      </c>
      <c r="S283" s="68">
        <f t="shared" si="3"/>
        <v>14000</v>
      </c>
      <c r="T283" s="69" t="s">
        <v>20</v>
      </c>
      <c r="U283" s="66" t="s">
        <v>1547</v>
      </c>
      <c r="V283" s="69" t="s">
        <v>79</v>
      </c>
      <c r="W283" s="66" t="s">
        <v>131</v>
      </c>
      <c r="X283" s="71"/>
      <c r="Y283" s="76" t="s">
        <v>3055</v>
      </c>
    </row>
    <row r="284" spans="1:25" ht="75" x14ac:dyDescent="0.2">
      <c r="A284" s="102">
        <v>1</v>
      </c>
      <c r="B284" s="76" t="s">
        <v>1548</v>
      </c>
      <c r="C284" s="94" t="s">
        <v>1441</v>
      </c>
      <c r="D284" s="94" t="s">
        <v>258</v>
      </c>
      <c r="E284" s="94" t="s">
        <v>1549</v>
      </c>
      <c r="F284" s="94" t="s">
        <v>1550</v>
      </c>
      <c r="G284" s="94" t="s">
        <v>1551</v>
      </c>
      <c r="H284" s="94" t="s">
        <v>1552</v>
      </c>
      <c r="I284" s="94" t="s">
        <v>88</v>
      </c>
      <c r="J284" s="76" t="s">
        <v>1553</v>
      </c>
      <c r="K284" s="134" t="s">
        <v>104</v>
      </c>
      <c r="L284" s="136">
        <v>1002.3</v>
      </c>
      <c r="M284" s="81"/>
      <c r="N284" s="81"/>
      <c r="O284" s="81"/>
      <c r="P284" s="81"/>
      <c r="Q284" s="81"/>
      <c r="R284" s="81"/>
      <c r="S284" s="68">
        <f t="shared" si="3"/>
        <v>1002.3</v>
      </c>
      <c r="T284" s="69" t="s">
        <v>20</v>
      </c>
      <c r="U284" s="71"/>
      <c r="V284" s="69" t="s">
        <v>79</v>
      </c>
      <c r="W284" s="66" t="s">
        <v>131</v>
      </c>
      <c r="X284" s="71"/>
      <c r="Y284" s="76"/>
    </row>
    <row r="285" spans="1:25" ht="409.5" x14ac:dyDescent="0.2">
      <c r="A285" s="102">
        <v>1</v>
      </c>
      <c r="B285" s="76" t="s">
        <v>1554</v>
      </c>
      <c r="C285" s="94" t="s">
        <v>1441</v>
      </c>
      <c r="D285" s="94" t="s">
        <v>311</v>
      </c>
      <c r="E285" s="94" t="s">
        <v>1555</v>
      </c>
      <c r="F285" s="94" t="s">
        <v>1556</v>
      </c>
      <c r="G285" s="94" t="s">
        <v>1557</v>
      </c>
      <c r="H285" s="94" t="s">
        <v>1558</v>
      </c>
      <c r="I285" s="94" t="s">
        <v>1559</v>
      </c>
      <c r="J285" s="76" t="s">
        <v>1560</v>
      </c>
      <c r="K285" s="76" t="s">
        <v>58</v>
      </c>
      <c r="L285" s="97">
        <v>1000</v>
      </c>
      <c r="M285" s="97">
        <v>1000</v>
      </c>
      <c r="N285" s="97">
        <v>1000</v>
      </c>
      <c r="O285" s="97">
        <v>1000</v>
      </c>
      <c r="P285" s="97">
        <v>1000</v>
      </c>
      <c r="Q285" s="97">
        <v>1000</v>
      </c>
      <c r="R285" s="97">
        <v>1000</v>
      </c>
      <c r="S285" s="68">
        <f t="shared" si="3"/>
        <v>7000</v>
      </c>
      <c r="T285" s="69" t="s">
        <v>21</v>
      </c>
      <c r="U285" s="66" t="s">
        <v>1561</v>
      </c>
      <c r="V285" s="69" t="s">
        <v>69</v>
      </c>
      <c r="W285" s="66" t="s">
        <v>322</v>
      </c>
      <c r="X285" s="71"/>
      <c r="Y285" s="76"/>
    </row>
    <row r="286" spans="1:25" ht="180" x14ac:dyDescent="0.2">
      <c r="A286" s="65">
        <v>1</v>
      </c>
      <c r="B286" s="99" t="s">
        <v>1562</v>
      </c>
      <c r="C286" s="79" t="s">
        <v>1563</v>
      </c>
      <c r="D286" s="79" t="s">
        <v>51</v>
      </c>
      <c r="E286" s="79" t="s">
        <v>1564</v>
      </c>
      <c r="F286" s="79" t="s">
        <v>1565</v>
      </c>
      <c r="G286" s="79" t="s">
        <v>1566</v>
      </c>
      <c r="H286" s="79" t="s">
        <v>1567</v>
      </c>
      <c r="I286" s="79" t="s">
        <v>1568</v>
      </c>
      <c r="J286" s="99" t="s">
        <v>88</v>
      </c>
      <c r="K286" s="137">
        <v>45809</v>
      </c>
      <c r="L286" s="84"/>
      <c r="M286" s="82"/>
      <c r="N286" s="82"/>
      <c r="O286" s="82"/>
      <c r="P286" s="84"/>
      <c r="Q286" s="84"/>
      <c r="R286" s="84"/>
      <c r="S286" s="68">
        <f t="shared" si="3"/>
        <v>0</v>
      </c>
      <c r="T286" s="69" t="s">
        <v>20</v>
      </c>
      <c r="U286" s="66" t="s">
        <v>1569</v>
      </c>
      <c r="V286" s="69" t="s">
        <v>69</v>
      </c>
      <c r="W286" s="66" t="s">
        <v>70</v>
      </c>
      <c r="X286" s="71"/>
      <c r="Y286" s="99"/>
    </row>
    <row r="287" spans="1:25" ht="165" x14ac:dyDescent="0.2">
      <c r="A287" s="102">
        <v>1</v>
      </c>
      <c r="B287" s="76" t="s">
        <v>1570</v>
      </c>
      <c r="C287" s="94" t="s">
        <v>1563</v>
      </c>
      <c r="D287" s="94" t="s">
        <v>51</v>
      </c>
      <c r="E287" s="94" t="s">
        <v>1571</v>
      </c>
      <c r="F287" s="94" t="s">
        <v>1572</v>
      </c>
      <c r="G287" s="94" t="s">
        <v>1573</v>
      </c>
      <c r="H287" s="94" t="s">
        <v>1567</v>
      </c>
      <c r="I287" s="94" t="s">
        <v>1574</v>
      </c>
      <c r="J287" s="76" t="s">
        <v>88</v>
      </c>
      <c r="K287" s="138">
        <v>45383</v>
      </c>
      <c r="L287" s="97"/>
      <c r="M287" s="81"/>
      <c r="N287" s="81"/>
      <c r="O287" s="81"/>
      <c r="P287" s="81"/>
      <c r="Q287" s="81"/>
      <c r="R287" s="81"/>
      <c r="S287" s="68">
        <f t="shared" si="3"/>
        <v>0</v>
      </c>
      <c r="T287" s="69" t="s">
        <v>20</v>
      </c>
      <c r="U287" s="66" t="s">
        <v>1575</v>
      </c>
      <c r="V287" s="69" t="s">
        <v>69</v>
      </c>
      <c r="W287" s="66" t="s">
        <v>70</v>
      </c>
      <c r="X287" s="71"/>
      <c r="Y287" s="76"/>
    </row>
    <row r="288" spans="1:25" ht="165" x14ac:dyDescent="0.2">
      <c r="A288" s="102">
        <v>1</v>
      </c>
      <c r="B288" s="76" t="s">
        <v>1576</v>
      </c>
      <c r="C288" s="94" t="s">
        <v>1563</v>
      </c>
      <c r="D288" s="94" t="s">
        <v>51</v>
      </c>
      <c r="E288" s="94" t="s">
        <v>1577</v>
      </c>
      <c r="F288" s="94" t="s">
        <v>1572</v>
      </c>
      <c r="G288" s="94" t="s">
        <v>1578</v>
      </c>
      <c r="H288" s="94" t="s">
        <v>1567</v>
      </c>
      <c r="I288" s="94" t="s">
        <v>1574</v>
      </c>
      <c r="J288" s="76" t="s">
        <v>88</v>
      </c>
      <c r="K288" s="138">
        <v>45444</v>
      </c>
      <c r="L288" s="97"/>
      <c r="M288" s="97"/>
      <c r="N288" s="81"/>
      <c r="O288" s="81"/>
      <c r="P288" s="81"/>
      <c r="Q288" s="81"/>
      <c r="R288" s="81"/>
      <c r="S288" s="68">
        <f t="shared" si="3"/>
        <v>0</v>
      </c>
      <c r="T288" s="69" t="s">
        <v>20</v>
      </c>
      <c r="U288" s="66" t="s">
        <v>1575</v>
      </c>
      <c r="V288" s="69" t="s">
        <v>69</v>
      </c>
      <c r="W288" s="66" t="s">
        <v>70</v>
      </c>
      <c r="X288" s="71"/>
      <c r="Y288" s="76"/>
    </row>
    <row r="289" spans="1:25" ht="105" x14ac:dyDescent="0.2">
      <c r="A289" s="102">
        <v>1</v>
      </c>
      <c r="B289" s="76" t="s">
        <v>1579</v>
      </c>
      <c r="C289" s="94" t="s">
        <v>1563</v>
      </c>
      <c r="D289" s="94" t="s">
        <v>51</v>
      </c>
      <c r="E289" s="94" t="s">
        <v>1580</v>
      </c>
      <c r="F289" s="94" t="s">
        <v>1581</v>
      </c>
      <c r="G289" s="94" t="s">
        <v>1582</v>
      </c>
      <c r="H289" s="94" t="s">
        <v>1567</v>
      </c>
      <c r="I289" s="94" t="s">
        <v>1583</v>
      </c>
      <c r="J289" s="76" t="s">
        <v>88</v>
      </c>
      <c r="K289" s="138">
        <v>45444</v>
      </c>
      <c r="L289" s="97"/>
      <c r="M289" s="97"/>
      <c r="N289" s="81"/>
      <c r="O289" s="81"/>
      <c r="P289" s="81"/>
      <c r="Q289" s="81"/>
      <c r="R289" s="81"/>
      <c r="S289" s="68">
        <f t="shared" si="3"/>
        <v>0</v>
      </c>
      <c r="T289" s="69" t="s">
        <v>20</v>
      </c>
      <c r="U289" s="66" t="s">
        <v>1584</v>
      </c>
      <c r="V289" s="69" t="s">
        <v>69</v>
      </c>
      <c r="W289" s="66" t="s">
        <v>70</v>
      </c>
      <c r="X289" s="71"/>
      <c r="Y289" s="76"/>
    </row>
    <row r="290" spans="1:25" ht="105" x14ac:dyDescent="0.2">
      <c r="A290" s="102">
        <v>1</v>
      </c>
      <c r="B290" s="76" t="s">
        <v>1585</v>
      </c>
      <c r="C290" s="94" t="s">
        <v>1563</v>
      </c>
      <c r="D290" s="94" t="s">
        <v>51</v>
      </c>
      <c r="E290" s="94" t="s">
        <v>1586</v>
      </c>
      <c r="F290" s="94" t="s">
        <v>1581</v>
      </c>
      <c r="G290" s="94" t="s">
        <v>1587</v>
      </c>
      <c r="H290" s="94" t="s">
        <v>1567</v>
      </c>
      <c r="I290" s="94" t="s">
        <v>1583</v>
      </c>
      <c r="J290" s="76" t="s">
        <v>88</v>
      </c>
      <c r="K290" s="138">
        <v>45444</v>
      </c>
      <c r="L290" s="97"/>
      <c r="M290" s="97"/>
      <c r="N290" s="81"/>
      <c r="O290" s="81"/>
      <c r="P290" s="81"/>
      <c r="Q290" s="81"/>
      <c r="R290" s="81"/>
      <c r="S290" s="68">
        <f t="shared" si="3"/>
        <v>0</v>
      </c>
      <c r="T290" s="69" t="s">
        <v>20</v>
      </c>
      <c r="U290" s="66" t="s">
        <v>1584</v>
      </c>
      <c r="V290" s="69" t="s">
        <v>69</v>
      </c>
      <c r="W290" s="66" t="s">
        <v>70</v>
      </c>
      <c r="X290" s="71"/>
      <c r="Y290" s="76"/>
    </row>
    <row r="291" spans="1:25" ht="165" x14ac:dyDescent="0.2">
      <c r="A291" s="102">
        <v>1</v>
      </c>
      <c r="B291" s="76" t="s">
        <v>1588</v>
      </c>
      <c r="C291" s="94" t="s">
        <v>1563</v>
      </c>
      <c r="D291" s="94" t="s">
        <v>51</v>
      </c>
      <c r="E291" s="94" t="s">
        <v>1589</v>
      </c>
      <c r="F291" s="94" t="s">
        <v>1572</v>
      </c>
      <c r="G291" s="94" t="s">
        <v>1573</v>
      </c>
      <c r="H291" s="94" t="s">
        <v>1567</v>
      </c>
      <c r="I291" s="94" t="s">
        <v>1574</v>
      </c>
      <c r="J291" s="76" t="s">
        <v>88</v>
      </c>
      <c r="K291" s="138">
        <v>46266</v>
      </c>
      <c r="L291" s="81"/>
      <c r="M291" s="81"/>
      <c r="N291" s="97"/>
      <c r="O291" s="97"/>
      <c r="P291" s="97"/>
      <c r="Q291" s="81"/>
      <c r="R291" s="81"/>
      <c r="S291" s="68">
        <f t="shared" si="3"/>
        <v>0</v>
      </c>
      <c r="T291" s="69" t="s">
        <v>20</v>
      </c>
      <c r="U291" s="66" t="s">
        <v>1575</v>
      </c>
      <c r="V291" s="69" t="s">
        <v>69</v>
      </c>
      <c r="W291" s="66" t="s">
        <v>70</v>
      </c>
      <c r="X291" s="71"/>
      <c r="Y291" s="76"/>
    </row>
    <row r="292" spans="1:25" ht="165" x14ac:dyDescent="0.2">
      <c r="A292" s="102">
        <v>1</v>
      </c>
      <c r="B292" s="76" t="s">
        <v>1590</v>
      </c>
      <c r="C292" s="94" t="s">
        <v>1563</v>
      </c>
      <c r="D292" s="94" t="s">
        <v>51</v>
      </c>
      <c r="E292" s="94" t="s">
        <v>1591</v>
      </c>
      <c r="F292" s="94" t="s">
        <v>1572</v>
      </c>
      <c r="G292" s="94" t="s">
        <v>1578</v>
      </c>
      <c r="H292" s="94" t="s">
        <v>1567</v>
      </c>
      <c r="I292" s="94" t="s">
        <v>1574</v>
      </c>
      <c r="J292" s="76" t="s">
        <v>88</v>
      </c>
      <c r="K292" s="138">
        <v>47270</v>
      </c>
      <c r="L292" s="81"/>
      <c r="M292" s="81"/>
      <c r="N292" s="81"/>
      <c r="O292" s="81"/>
      <c r="P292" s="97"/>
      <c r="Q292" s="97"/>
      <c r="R292" s="97"/>
      <c r="S292" s="68">
        <f t="shared" si="3"/>
        <v>0</v>
      </c>
      <c r="T292" s="69" t="s">
        <v>20</v>
      </c>
      <c r="U292" s="66" t="s">
        <v>1575</v>
      </c>
      <c r="V292" s="69" t="s">
        <v>69</v>
      </c>
      <c r="W292" s="66" t="s">
        <v>70</v>
      </c>
      <c r="X292" s="71"/>
      <c r="Y292" s="76"/>
    </row>
    <row r="293" spans="1:25" ht="105" x14ac:dyDescent="0.2">
      <c r="A293" s="102">
        <v>1</v>
      </c>
      <c r="B293" s="76" t="s">
        <v>1592</v>
      </c>
      <c r="C293" s="94" t="s">
        <v>1563</v>
      </c>
      <c r="D293" s="94" t="s">
        <v>51</v>
      </c>
      <c r="E293" s="94" t="s">
        <v>1593</v>
      </c>
      <c r="F293" s="94" t="s">
        <v>1581</v>
      </c>
      <c r="G293" s="94" t="s">
        <v>1582</v>
      </c>
      <c r="H293" s="94" t="s">
        <v>1567</v>
      </c>
      <c r="I293" s="94" t="s">
        <v>1583</v>
      </c>
      <c r="J293" s="76" t="s">
        <v>88</v>
      </c>
      <c r="K293" s="138">
        <v>47270</v>
      </c>
      <c r="L293" s="81"/>
      <c r="M293" s="81"/>
      <c r="N293" s="81"/>
      <c r="O293" s="81"/>
      <c r="P293" s="97"/>
      <c r="Q293" s="97"/>
      <c r="R293" s="97"/>
      <c r="S293" s="68">
        <f t="shared" si="3"/>
        <v>0</v>
      </c>
      <c r="T293" s="69" t="s">
        <v>20</v>
      </c>
      <c r="U293" s="66" t="s">
        <v>1584</v>
      </c>
      <c r="V293" s="69" t="s">
        <v>69</v>
      </c>
      <c r="W293" s="66" t="s">
        <v>70</v>
      </c>
      <c r="X293" s="71"/>
      <c r="Y293" s="76"/>
    </row>
    <row r="294" spans="1:25" ht="105" x14ac:dyDescent="0.2">
      <c r="A294" s="102">
        <v>1</v>
      </c>
      <c r="B294" s="76" t="s">
        <v>1594</v>
      </c>
      <c r="C294" s="94" t="s">
        <v>1563</v>
      </c>
      <c r="D294" s="94" t="s">
        <v>51</v>
      </c>
      <c r="E294" s="94" t="s">
        <v>1595</v>
      </c>
      <c r="F294" s="94" t="s">
        <v>1581</v>
      </c>
      <c r="G294" s="94" t="s">
        <v>1587</v>
      </c>
      <c r="H294" s="94" t="s">
        <v>1567</v>
      </c>
      <c r="I294" s="94" t="s">
        <v>1583</v>
      </c>
      <c r="J294" s="76" t="s">
        <v>88</v>
      </c>
      <c r="K294" s="138">
        <v>47270</v>
      </c>
      <c r="L294" s="81"/>
      <c r="M294" s="81"/>
      <c r="N294" s="81"/>
      <c r="O294" s="81"/>
      <c r="P294" s="97"/>
      <c r="Q294" s="97"/>
      <c r="R294" s="97"/>
      <c r="S294" s="68">
        <f t="shared" si="3"/>
        <v>0</v>
      </c>
      <c r="T294" s="69" t="s">
        <v>20</v>
      </c>
      <c r="U294" s="66" t="s">
        <v>1584</v>
      </c>
      <c r="V294" s="69" t="s">
        <v>69</v>
      </c>
      <c r="W294" s="66" t="s">
        <v>70</v>
      </c>
      <c r="X294" s="71"/>
      <c r="Y294" s="76"/>
    </row>
    <row r="295" spans="1:25" ht="180" x14ac:dyDescent="0.2">
      <c r="A295" s="102">
        <v>1</v>
      </c>
      <c r="B295" s="76" t="s">
        <v>1596</v>
      </c>
      <c r="C295" s="94" t="s">
        <v>1563</v>
      </c>
      <c r="D295" s="94" t="s">
        <v>51</v>
      </c>
      <c r="E295" s="94" t="s">
        <v>1597</v>
      </c>
      <c r="F295" s="94" t="s">
        <v>1565</v>
      </c>
      <c r="G295" s="94" t="s">
        <v>1598</v>
      </c>
      <c r="H295" s="94" t="s">
        <v>1599</v>
      </c>
      <c r="I295" s="94" t="s">
        <v>1568</v>
      </c>
      <c r="J295" s="76" t="s">
        <v>88</v>
      </c>
      <c r="K295" s="138">
        <v>45444</v>
      </c>
      <c r="L295" s="81"/>
      <c r="M295" s="81"/>
      <c r="N295" s="78">
        <v>53889</v>
      </c>
      <c r="O295" s="81"/>
      <c r="P295" s="81"/>
      <c r="Q295" s="81"/>
      <c r="R295" s="81"/>
      <c r="S295" s="68">
        <f t="shared" si="3"/>
        <v>53889</v>
      </c>
      <c r="T295" s="69" t="s">
        <v>20</v>
      </c>
      <c r="U295" s="71"/>
      <c r="V295" s="69" t="s">
        <v>60</v>
      </c>
      <c r="W295" s="66" t="s">
        <v>337</v>
      </c>
      <c r="X295" s="66" t="s">
        <v>71</v>
      </c>
      <c r="Y295" s="76"/>
    </row>
    <row r="296" spans="1:25" ht="255" x14ac:dyDescent="0.2">
      <c r="A296" s="102">
        <v>1</v>
      </c>
      <c r="B296" s="76" t="s">
        <v>1600</v>
      </c>
      <c r="C296" s="94" t="s">
        <v>1563</v>
      </c>
      <c r="D296" s="94" t="s">
        <v>51</v>
      </c>
      <c r="E296" s="94" t="s">
        <v>1601</v>
      </c>
      <c r="F296" s="94" t="s">
        <v>1602</v>
      </c>
      <c r="G296" s="94" t="s">
        <v>1603</v>
      </c>
      <c r="H296" s="94" t="s">
        <v>1604</v>
      </c>
      <c r="I296" s="94" t="s">
        <v>1605</v>
      </c>
      <c r="J296" s="76" t="s">
        <v>1015</v>
      </c>
      <c r="K296" s="76" t="s">
        <v>2739</v>
      </c>
      <c r="L296" s="97"/>
      <c r="M296" s="81"/>
      <c r="N296" s="81"/>
      <c r="O296" s="81"/>
      <c r="P296" s="81"/>
      <c r="Q296" s="81"/>
      <c r="R296" s="81"/>
      <c r="S296" s="68">
        <f t="shared" si="3"/>
        <v>0</v>
      </c>
      <c r="T296" s="69" t="s">
        <v>21</v>
      </c>
      <c r="U296" s="66" t="s">
        <v>1606</v>
      </c>
      <c r="V296" s="69" t="s">
        <v>60</v>
      </c>
      <c r="W296" s="66" t="s">
        <v>70</v>
      </c>
      <c r="X296" s="66" t="s">
        <v>71</v>
      </c>
      <c r="Y296" s="76"/>
    </row>
    <row r="297" spans="1:25" ht="345" x14ac:dyDescent="0.2">
      <c r="A297" s="102">
        <v>1</v>
      </c>
      <c r="B297" s="76" t="s">
        <v>1607</v>
      </c>
      <c r="C297" s="94" t="s">
        <v>1563</v>
      </c>
      <c r="D297" s="94" t="s">
        <v>51</v>
      </c>
      <c r="E297" s="94" t="s">
        <v>1608</v>
      </c>
      <c r="F297" s="94" t="s">
        <v>1609</v>
      </c>
      <c r="G297" s="94" t="s">
        <v>1610</v>
      </c>
      <c r="H297" s="94" t="s">
        <v>1611</v>
      </c>
      <c r="I297" s="94" t="s">
        <v>1612</v>
      </c>
      <c r="J297" s="76" t="s">
        <v>1015</v>
      </c>
      <c r="K297" s="76" t="s">
        <v>2739</v>
      </c>
      <c r="L297" s="97"/>
      <c r="M297" s="81"/>
      <c r="N297" s="81"/>
      <c r="O297" s="81"/>
      <c r="P297" s="81"/>
      <c r="Q297" s="81"/>
      <c r="R297" s="81"/>
      <c r="S297" s="68">
        <f t="shared" si="3"/>
        <v>0</v>
      </c>
      <c r="T297" s="69" t="s">
        <v>21</v>
      </c>
      <c r="U297" s="66" t="s">
        <v>3015</v>
      </c>
      <c r="V297" s="69" t="s">
        <v>60</v>
      </c>
      <c r="W297" s="66" t="s">
        <v>70</v>
      </c>
      <c r="X297" s="66" t="s">
        <v>71</v>
      </c>
      <c r="Y297" s="76"/>
    </row>
    <row r="298" spans="1:25" ht="135" x14ac:dyDescent="0.2">
      <c r="A298" s="102">
        <v>1</v>
      </c>
      <c r="B298" s="76" t="s">
        <v>1613</v>
      </c>
      <c r="C298" s="94" t="s">
        <v>1563</v>
      </c>
      <c r="D298" s="94" t="s">
        <v>83</v>
      </c>
      <c r="E298" s="94" t="s">
        <v>1614</v>
      </c>
      <c r="F298" s="94" t="s">
        <v>1615</v>
      </c>
      <c r="G298" s="94" t="s">
        <v>1616</v>
      </c>
      <c r="H298" s="94" t="s">
        <v>1617</v>
      </c>
      <c r="I298" s="94" t="s">
        <v>1618</v>
      </c>
      <c r="J298" s="76" t="s">
        <v>88</v>
      </c>
      <c r="K298" s="76" t="s">
        <v>2740</v>
      </c>
      <c r="L298" s="97"/>
      <c r="M298" s="97"/>
      <c r="N298" s="97"/>
      <c r="O298" s="97"/>
      <c r="P298" s="97"/>
      <c r="Q298" s="97"/>
      <c r="R298" s="97"/>
      <c r="S298" s="68">
        <f t="shared" si="3"/>
        <v>0</v>
      </c>
      <c r="T298" s="69" t="s">
        <v>21</v>
      </c>
      <c r="U298" s="71"/>
      <c r="V298" s="69" t="s">
        <v>79</v>
      </c>
      <c r="W298" s="66" t="s">
        <v>70</v>
      </c>
      <c r="X298" s="71"/>
      <c r="Y298" s="76"/>
    </row>
    <row r="299" spans="1:25" ht="180" x14ac:dyDescent="0.2">
      <c r="A299" s="102">
        <v>1</v>
      </c>
      <c r="B299" s="76" t="s">
        <v>1619</v>
      </c>
      <c r="C299" s="94" t="s">
        <v>1563</v>
      </c>
      <c r="D299" s="94" t="s">
        <v>93</v>
      </c>
      <c r="E299" s="94" t="s">
        <v>1620</v>
      </c>
      <c r="F299" s="94" t="s">
        <v>1621</v>
      </c>
      <c r="G299" s="94" t="s">
        <v>1622</v>
      </c>
      <c r="H299" s="94" t="s">
        <v>1623</v>
      </c>
      <c r="I299" s="94" t="s">
        <v>1568</v>
      </c>
      <c r="J299" s="76" t="s">
        <v>88</v>
      </c>
      <c r="K299" s="76" t="s">
        <v>104</v>
      </c>
      <c r="L299" s="97"/>
      <c r="M299" s="97"/>
      <c r="N299" s="81"/>
      <c r="O299" s="81"/>
      <c r="P299" s="81"/>
      <c r="Q299" s="81"/>
      <c r="R299" s="81"/>
      <c r="S299" s="68">
        <f t="shared" si="3"/>
        <v>0</v>
      </c>
      <c r="T299" s="69" t="s">
        <v>21</v>
      </c>
      <c r="U299" s="71"/>
      <c r="V299" s="69" t="s">
        <v>69</v>
      </c>
      <c r="W299" s="66" t="s">
        <v>70</v>
      </c>
      <c r="X299" s="71"/>
      <c r="Y299" s="76"/>
    </row>
    <row r="300" spans="1:25" ht="60" x14ac:dyDescent="0.2">
      <c r="A300" s="102">
        <v>1</v>
      </c>
      <c r="B300" s="76" t="s">
        <v>1624</v>
      </c>
      <c r="C300" s="94" t="s">
        <v>1563</v>
      </c>
      <c r="D300" s="94" t="s">
        <v>258</v>
      </c>
      <c r="E300" s="94" t="s">
        <v>1625</v>
      </c>
      <c r="F300" s="94" t="s">
        <v>1626</v>
      </c>
      <c r="G300" s="94" t="s">
        <v>1627</v>
      </c>
      <c r="H300" s="94" t="s">
        <v>1628</v>
      </c>
      <c r="I300" s="94" t="s">
        <v>1629</v>
      </c>
      <c r="J300" s="76" t="s">
        <v>88</v>
      </c>
      <c r="K300" s="76" t="s">
        <v>2741</v>
      </c>
      <c r="L300" s="97"/>
      <c r="M300" s="97"/>
      <c r="N300" s="97"/>
      <c r="O300" s="97"/>
      <c r="P300" s="97"/>
      <c r="Q300" s="97"/>
      <c r="R300" s="97"/>
      <c r="S300" s="68">
        <f t="shared" si="3"/>
        <v>0</v>
      </c>
      <c r="T300" s="69" t="s">
        <v>21</v>
      </c>
      <c r="U300" s="71"/>
      <c r="V300" s="69" t="s">
        <v>79</v>
      </c>
      <c r="W300" s="66" t="s">
        <v>131</v>
      </c>
      <c r="X300" s="71"/>
      <c r="Y300" s="76"/>
    </row>
    <row r="301" spans="1:25" ht="180" x14ac:dyDescent="0.2">
      <c r="A301" s="102">
        <v>1</v>
      </c>
      <c r="B301" s="76" t="s">
        <v>1630</v>
      </c>
      <c r="C301" s="94" t="s">
        <v>1563</v>
      </c>
      <c r="D301" s="94" t="s">
        <v>303</v>
      </c>
      <c r="E301" s="94" t="s">
        <v>1631</v>
      </c>
      <c r="F301" s="94" t="s">
        <v>1632</v>
      </c>
      <c r="G301" s="94" t="s">
        <v>1633</v>
      </c>
      <c r="H301" s="94" t="s">
        <v>1567</v>
      </c>
      <c r="I301" s="94" t="s">
        <v>3016</v>
      </c>
      <c r="J301" s="76" t="s">
        <v>88</v>
      </c>
      <c r="K301" s="76" t="s">
        <v>2742</v>
      </c>
      <c r="L301" s="81"/>
      <c r="M301" s="97"/>
      <c r="N301" s="81"/>
      <c r="O301" s="97"/>
      <c r="P301" s="81"/>
      <c r="Q301" s="97"/>
      <c r="R301" s="81"/>
      <c r="S301" s="68">
        <f t="shared" si="3"/>
        <v>0</v>
      </c>
      <c r="T301" s="69" t="s">
        <v>20</v>
      </c>
      <c r="U301" s="71"/>
      <c r="V301" s="69" t="s">
        <v>60</v>
      </c>
      <c r="W301" s="66" t="s">
        <v>322</v>
      </c>
      <c r="X301" s="66" t="s">
        <v>1312</v>
      </c>
      <c r="Y301" s="76"/>
    </row>
    <row r="302" spans="1:25" ht="180" x14ac:dyDescent="0.2">
      <c r="A302" s="102">
        <v>1</v>
      </c>
      <c r="B302" s="76" t="s">
        <v>1634</v>
      </c>
      <c r="C302" s="94" t="s">
        <v>1563</v>
      </c>
      <c r="D302" s="94" t="s">
        <v>51</v>
      </c>
      <c r="E302" s="94" t="s">
        <v>1635</v>
      </c>
      <c r="F302" s="94" t="s">
        <v>1565</v>
      </c>
      <c r="G302" s="94" t="s">
        <v>1636</v>
      </c>
      <c r="H302" s="94" t="s">
        <v>1567</v>
      </c>
      <c r="I302" s="94" t="s">
        <v>1568</v>
      </c>
      <c r="J302" s="76" t="s">
        <v>88</v>
      </c>
      <c r="K302" s="76" t="s">
        <v>2740</v>
      </c>
      <c r="L302" s="78">
        <v>62333.7</v>
      </c>
      <c r="M302" s="97">
        <v>62333.7</v>
      </c>
      <c r="N302" s="97">
        <v>62333.7</v>
      </c>
      <c r="O302" s="97">
        <v>68567.070000000007</v>
      </c>
      <c r="P302" s="97">
        <v>68567.070000000007</v>
      </c>
      <c r="Q302" s="97">
        <v>68567.070000000007</v>
      </c>
      <c r="R302" s="97">
        <v>68567.070000000007</v>
      </c>
      <c r="S302" s="68">
        <f t="shared" si="3"/>
        <v>461269.38</v>
      </c>
      <c r="T302" s="69" t="s">
        <v>20</v>
      </c>
      <c r="U302" s="66" t="s">
        <v>1637</v>
      </c>
      <c r="V302" s="69" t="s">
        <v>60</v>
      </c>
      <c r="W302" s="66" t="s">
        <v>337</v>
      </c>
      <c r="X302" s="66" t="s">
        <v>71</v>
      </c>
      <c r="Y302" s="76"/>
    </row>
    <row r="303" spans="1:25" ht="105" x14ac:dyDescent="0.2">
      <c r="A303" s="102">
        <v>1</v>
      </c>
      <c r="B303" s="76" t="s">
        <v>1638</v>
      </c>
      <c r="C303" s="94" t="s">
        <v>1563</v>
      </c>
      <c r="D303" s="94" t="s">
        <v>51</v>
      </c>
      <c r="E303" s="94" t="s">
        <v>1639</v>
      </c>
      <c r="F303" s="94" t="s">
        <v>1581</v>
      </c>
      <c r="G303" s="94" t="s">
        <v>1640</v>
      </c>
      <c r="H303" s="94" t="s">
        <v>1567</v>
      </c>
      <c r="I303" s="94" t="s">
        <v>1583</v>
      </c>
      <c r="J303" s="76" t="s">
        <v>88</v>
      </c>
      <c r="K303" s="76" t="s">
        <v>2740</v>
      </c>
      <c r="L303" s="78">
        <v>2856.7</v>
      </c>
      <c r="M303" s="97">
        <v>2856.7</v>
      </c>
      <c r="N303" s="97">
        <v>2856.7</v>
      </c>
      <c r="O303" s="97">
        <v>3142.37</v>
      </c>
      <c r="P303" s="97">
        <v>3142.37</v>
      </c>
      <c r="Q303" s="97">
        <v>3142.37</v>
      </c>
      <c r="R303" s="97">
        <v>3142.37</v>
      </c>
      <c r="S303" s="68">
        <f t="shared" si="3"/>
        <v>21139.579999999994</v>
      </c>
      <c r="T303" s="69" t="s">
        <v>21</v>
      </c>
      <c r="U303" s="66" t="s">
        <v>1637</v>
      </c>
      <c r="V303" s="69" t="s">
        <v>60</v>
      </c>
      <c r="W303" s="66" t="s">
        <v>337</v>
      </c>
      <c r="X303" s="66" t="s">
        <v>71</v>
      </c>
      <c r="Y303" s="76"/>
    </row>
    <row r="304" spans="1:25" ht="150" x14ac:dyDescent="0.2">
      <c r="A304" s="102">
        <v>1</v>
      </c>
      <c r="B304" s="76" t="s">
        <v>2743</v>
      </c>
      <c r="C304" s="94" t="s">
        <v>1563</v>
      </c>
      <c r="D304" s="94" t="s">
        <v>51</v>
      </c>
      <c r="E304" s="94" t="s">
        <v>1641</v>
      </c>
      <c r="F304" s="94" t="s">
        <v>1565</v>
      </c>
      <c r="G304" s="94" t="s">
        <v>1642</v>
      </c>
      <c r="H304" s="94" t="s">
        <v>1567</v>
      </c>
      <c r="I304" s="94" t="s">
        <v>1643</v>
      </c>
      <c r="J304" s="76" t="s">
        <v>88</v>
      </c>
      <c r="K304" s="76" t="s">
        <v>2740</v>
      </c>
      <c r="L304" s="78">
        <v>13803</v>
      </c>
      <c r="M304" s="81"/>
      <c r="N304" s="81"/>
      <c r="O304" s="81"/>
      <c r="P304" s="81"/>
      <c r="Q304" s="81"/>
      <c r="R304" s="81"/>
      <c r="S304" s="68">
        <f t="shared" si="3"/>
        <v>13803</v>
      </c>
      <c r="T304" s="69" t="s">
        <v>21</v>
      </c>
      <c r="U304" s="71"/>
      <c r="V304" s="69" t="s">
        <v>60</v>
      </c>
      <c r="W304" s="66" t="s">
        <v>337</v>
      </c>
      <c r="X304" s="66" t="s">
        <v>71</v>
      </c>
      <c r="Y304" s="76"/>
    </row>
    <row r="305" spans="1:25" ht="165" x14ac:dyDescent="0.2">
      <c r="A305" s="102">
        <v>1</v>
      </c>
      <c r="B305" s="76" t="s">
        <v>2744</v>
      </c>
      <c r="C305" s="94" t="s">
        <v>1563</v>
      </c>
      <c r="D305" s="94" t="s">
        <v>51</v>
      </c>
      <c r="E305" s="94" t="s">
        <v>1644</v>
      </c>
      <c r="F305" s="94" t="s">
        <v>1572</v>
      </c>
      <c r="G305" s="94" t="s">
        <v>1645</v>
      </c>
      <c r="H305" s="94" t="s">
        <v>1567</v>
      </c>
      <c r="I305" s="94" t="s">
        <v>1574</v>
      </c>
      <c r="J305" s="76" t="s">
        <v>88</v>
      </c>
      <c r="K305" s="76" t="s">
        <v>2740</v>
      </c>
      <c r="L305" s="78">
        <v>1573</v>
      </c>
      <c r="M305" s="97">
        <v>1573</v>
      </c>
      <c r="N305" s="97">
        <v>1573</v>
      </c>
      <c r="O305" s="97">
        <v>1730.3</v>
      </c>
      <c r="P305" s="97">
        <v>1730.3</v>
      </c>
      <c r="Q305" s="97">
        <v>1730.3</v>
      </c>
      <c r="R305" s="97">
        <v>1730.3</v>
      </c>
      <c r="S305" s="68">
        <f t="shared" si="3"/>
        <v>11640.199999999999</v>
      </c>
      <c r="T305" s="69" t="s">
        <v>21</v>
      </c>
      <c r="U305" s="66" t="s">
        <v>1637</v>
      </c>
      <c r="V305" s="69" t="s">
        <v>60</v>
      </c>
      <c r="W305" s="66" t="s">
        <v>337</v>
      </c>
      <c r="X305" s="66" t="s">
        <v>71</v>
      </c>
      <c r="Y305" s="76"/>
    </row>
    <row r="306" spans="1:25" ht="165" x14ac:dyDescent="0.2">
      <c r="A306" s="102">
        <v>1</v>
      </c>
      <c r="B306" s="76" t="s">
        <v>2745</v>
      </c>
      <c r="C306" s="94" t="s">
        <v>1563</v>
      </c>
      <c r="D306" s="94" t="s">
        <v>51</v>
      </c>
      <c r="E306" s="94" t="s">
        <v>1646</v>
      </c>
      <c r="F306" s="94" t="s">
        <v>1647</v>
      </c>
      <c r="G306" s="94" t="s">
        <v>1648</v>
      </c>
      <c r="H306" s="94" t="s">
        <v>1567</v>
      </c>
      <c r="I306" s="94" t="s">
        <v>1649</v>
      </c>
      <c r="J306" s="76" t="s">
        <v>88</v>
      </c>
      <c r="K306" s="76" t="s">
        <v>2740</v>
      </c>
      <c r="L306" s="78">
        <v>12445</v>
      </c>
      <c r="M306" s="97">
        <v>12445</v>
      </c>
      <c r="N306" s="97">
        <v>12445</v>
      </c>
      <c r="O306" s="97">
        <v>12445</v>
      </c>
      <c r="P306" s="97">
        <v>12445</v>
      </c>
      <c r="Q306" s="97">
        <v>12445</v>
      </c>
      <c r="R306" s="97">
        <v>12445</v>
      </c>
      <c r="S306" s="68">
        <f t="shared" si="3"/>
        <v>87115</v>
      </c>
      <c r="T306" s="69" t="s">
        <v>21</v>
      </c>
      <c r="U306" s="71"/>
      <c r="V306" s="69" t="s">
        <v>60</v>
      </c>
      <c r="W306" s="66" t="s">
        <v>337</v>
      </c>
      <c r="X306" s="66" t="s">
        <v>71</v>
      </c>
      <c r="Y306" s="76"/>
    </row>
    <row r="307" spans="1:25" ht="315" x14ac:dyDescent="0.2">
      <c r="A307" s="65">
        <v>1</v>
      </c>
      <c r="B307" s="65" t="s">
        <v>1650</v>
      </c>
      <c r="C307" s="66" t="s">
        <v>1651</v>
      </c>
      <c r="D307" s="66" t="s">
        <v>51</v>
      </c>
      <c r="E307" s="66" t="s">
        <v>1652</v>
      </c>
      <c r="F307" s="66" t="s">
        <v>1653</v>
      </c>
      <c r="G307" s="66" t="s">
        <v>1654</v>
      </c>
      <c r="H307" s="66" t="s">
        <v>1655</v>
      </c>
      <c r="I307" s="66" t="s">
        <v>1656</v>
      </c>
      <c r="J307" s="65" t="s">
        <v>1657</v>
      </c>
      <c r="K307" s="65" t="s">
        <v>1658</v>
      </c>
      <c r="L307" s="67"/>
      <c r="M307" s="67"/>
      <c r="N307" s="67"/>
      <c r="O307" s="67"/>
      <c r="P307" s="67"/>
      <c r="Q307" s="67"/>
      <c r="R307" s="67"/>
      <c r="S307" s="68">
        <f t="shared" si="3"/>
        <v>0</v>
      </c>
      <c r="T307" s="69" t="s">
        <v>20</v>
      </c>
      <c r="U307" s="66" t="s">
        <v>1659</v>
      </c>
      <c r="V307" s="69" t="s">
        <v>69</v>
      </c>
      <c r="W307" s="66" t="s">
        <v>70</v>
      </c>
      <c r="X307" s="66" t="s">
        <v>62</v>
      </c>
      <c r="Y307" s="65"/>
    </row>
    <row r="308" spans="1:25" ht="105" x14ac:dyDescent="0.2">
      <c r="A308" s="65">
        <v>1</v>
      </c>
      <c r="B308" s="65" t="s">
        <v>1660</v>
      </c>
      <c r="C308" s="66" t="s">
        <v>1651</v>
      </c>
      <c r="D308" s="66" t="s">
        <v>51</v>
      </c>
      <c r="E308" s="66" t="s">
        <v>1661</v>
      </c>
      <c r="F308" s="66" t="s">
        <v>1662</v>
      </c>
      <c r="G308" s="66" t="s">
        <v>1663</v>
      </c>
      <c r="H308" s="66" t="s">
        <v>1664</v>
      </c>
      <c r="I308" s="66" t="s">
        <v>1665</v>
      </c>
      <c r="J308" s="65" t="s">
        <v>1015</v>
      </c>
      <c r="K308" s="65" t="s">
        <v>144</v>
      </c>
      <c r="L308" s="67"/>
      <c r="M308" s="67"/>
      <c r="N308" s="67"/>
      <c r="O308" s="68"/>
      <c r="P308" s="68"/>
      <c r="Q308" s="68"/>
      <c r="R308" s="68"/>
      <c r="S308" s="68">
        <f t="shared" si="3"/>
        <v>0</v>
      </c>
      <c r="T308" s="69" t="s">
        <v>20</v>
      </c>
      <c r="U308" s="66" t="s">
        <v>1666</v>
      </c>
      <c r="V308" s="69" t="s">
        <v>69</v>
      </c>
      <c r="W308" s="66" t="s">
        <v>70</v>
      </c>
      <c r="X308" s="66" t="s">
        <v>91</v>
      </c>
      <c r="Y308" s="65"/>
    </row>
    <row r="309" spans="1:25" ht="165" x14ac:dyDescent="0.2">
      <c r="A309" s="65">
        <v>1</v>
      </c>
      <c r="B309" s="65" t="s">
        <v>1667</v>
      </c>
      <c r="C309" s="66" t="s">
        <v>1651</v>
      </c>
      <c r="D309" s="66" t="s">
        <v>51</v>
      </c>
      <c r="E309" s="66" t="s">
        <v>1668</v>
      </c>
      <c r="F309" s="66" t="s">
        <v>1669</v>
      </c>
      <c r="G309" s="66" t="s">
        <v>1670</v>
      </c>
      <c r="H309" s="66" t="s">
        <v>1671</v>
      </c>
      <c r="I309" s="66" t="s">
        <v>1672</v>
      </c>
      <c r="J309" s="65" t="s">
        <v>1015</v>
      </c>
      <c r="K309" s="65">
        <v>2023</v>
      </c>
      <c r="L309" s="68"/>
      <c r="M309" s="68"/>
      <c r="N309" s="68"/>
      <c r="O309" s="68"/>
      <c r="P309" s="68"/>
      <c r="Q309" s="68"/>
      <c r="R309" s="68"/>
      <c r="S309" s="68">
        <f t="shared" si="3"/>
        <v>0</v>
      </c>
      <c r="T309" s="69" t="s">
        <v>21</v>
      </c>
      <c r="U309" s="66" t="s">
        <v>1673</v>
      </c>
      <c r="V309" s="69" t="s">
        <v>69</v>
      </c>
      <c r="W309" s="66" t="s">
        <v>90</v>
      </c>
      <c r="X309" s="66" t="s">
        <v>607</v>
      </c>
      <c r="Y309" s="65"/>
    </row>
    <row r="310" spans="1:25" ht="135" x14ac:dyDescent="0.2">
      <c r="A310" s="65">
        <v>1</v>
      </c>
      <c r="B310" s="65" t="s">
        <v>1674</v>
      </c>
      <c r="C310" s="66" t="s">
        <v>1651</v>
      </c>
      <c r="D310" s="66" t="s">
        <v>83</v>
      </c>
      <c r="E310" s="66" t="s">
        <v>1675</v>
      </c>
      <c r="F310" s="66" t="s">
        <v>1676</v>
      </c>
      <c r="G310" s="66" t="s">
        <v>1677</v>
      </c>
      <c r="H310" s="66" t="s">
        <v>1678</v>
      </c>
      <c r="I310" s="66" t="s">
        <v>1665</v>
      </c>
      <c r="J310" s="65" t="s">
        <v>1679</v>
      </c>
      <c r="K310" s="65">
        <v>2023</v>
      </c>
      <c r="L310" s="68"/>
      <c r="M310" s="68"/>
      <c r="N310" s="68"/>
      <c r="O310" s="68"/>
      <c r="P310" s="68"/>
      <c r="Q310" s="68"/>
      <c r="R310" s="68"/>
      <c r="S310" s="68">
        <f t="shared" si="3"/>
        <v>0</v>
      </c>
      <c r="T310" s="69" t="s">
        <v>21</v>
      </c>
      <c r="U310" s="66" t="s">
        <v>1680</v>
      </c>
      <c r="V310" s="69" t="s">
        <v>69</v>
      </c>
      <c r="W310" s="66" t="s">
        <v>80</v>
      </c>
      <c r="X310" s="66" t="s">
        <v>580</v>
      </c>
      <c r="Y310" s="65"/>
    </row>
    <row r="311" spans="1:25" ht="75" x14ac:dyDescent="0.2">
      <c r="A311" s="65">
        <v>1</v>
      </c>
      <c r="B311" s="65" t="s">
        <v>1681</v>
      </c>
      <c r="C311" s="66" t="s">
        <v>1651</v>
      </c>
      <c r="D311" s="66" t="s">
        <v>83</v>
      </c>
      <c r="E311" s="66" t="s">
        <v>1682</v>
      </c>
      <c r="F311" s="66" t="s">
        <v>1683</v>
      </c>
      <c r="G311" s="66" t="s">
        <v>1684</v>
      </c>
      <c r="H311" s="66" t="s">
        <v>1678</v>
      </c>
      <c r="I311" s="66" t="s">
        <v>1665</v>
      </c>
      <c r="J311" s="65" t="s">
        <v>1015</v>
      </c>
      <c r="K311" s="65">
        <v>2023</v>
      </c>
      <c r="L311" s="68"/>
      <c r="M311" s="68"/>
      <c r="N311" s="68"/>
      <c r="O311" s="68"/>
      <c r="P311" s="68"/>
      <c r="Q311" s="68"/>
      <c r="R311" s="68"/>
      <c r="S311" s="68">
        <f t="shared" si="3"/>
        <v>0</v>
      </c>
      <c r="T311" s="69" t="s">
        <v>21</v>
      </c>
      <c r="U311" s="66"/>
      <c r="V311" s="69" t="s">
        <v>69</v>
      </c>
      <c r="W311" s="66" t="s">
        <v>61</v>
      </c>
      <c r="X311" s="66" t="s">
        <v>886</v>
      </c>
      <c r="Y311" s="65"/>
    </row>
    <row r="312" spans="1:25" ht="90" x14ac:dyDescent="0.2">
      <c r="A312" s="65">
        <v>1</v>
      </c>
      <c r="B312" s="99" t="s">
        <v>1685</v>
      </c>
      <c r="C312" s="79" t="s">
        <v>1651</v>
      </c>
      <c r="D312" s="79" t="s">
        <v>83</v>
      </c>
      <c r="E312" s="79" t="s">
        <v>1686</v>
      </c>
      <c r="F312" s="79" t="s">
        <v>1687</v>
      </c>
      <c r="G312" s="139" t="s">
        <v>1688</v>
      </c>
      <c r="H312" s="139" t="s">
        <v>1689</v>
      </c>
      <c r="I312" s="79" t="s">
        <v>1690</v>
      </c>
      <c r="J312" s="99" t="s">
        <v>1691</v>
      </c>
      <c r="K312" s="99">
        <v>2029</v>
      </c>
      <c r="L312" s="90"/>
      <c r="M312" s="90"/>
      <c r="N312" s="90"/>
      <c r="O312" s="90"/>
      <c r="P312" s="90"/>
      <c r="Q312" s="87"/>
      <c r="R312" s="87"/>
      <c r="S312" s="68">
        <f t="shared" si="3"/>
        <v>0</v>
      </c>
      <c r="T312" s="69" t="s">
        <v>21</v>
      </c>
      <c r="U312" s="71"/>
      <c r="V312" s="69" t="s">
        <v>69</v>
      </c>
      <c r="W312" s="66" t="s">
        <v>61</v>
      </c>
      <c r="X312" s="66" t="s">
        <v>836</v>
      </c>
      <c r="Y312" s="99"/>
    </row>
    <row r="313" spans="1:25" ht="255" x14ac:dyDescent="0.2">
      <c r="A313" s="65">
        <v>1</v>
      </c>
      <c r="B313" s="65" t="s">
        <v>1692</v>
      </c>
      <c r="C313" s="66" t="s">
        <v>1651</v>
      </c>
      <c r="D313" s="66" t="s">
        <v>258</v>
      </c>
      <c r="E313" s="66" t="s">
        <v>1693</v>
      </c>
      <c r="F313" s="66" t="s">
        <v>1694</v>
      </c>
      <c r="G313" s="66" t="s">
        <v>1695</v>
      </c>
      <c r="H313" s="66" t="s">
        <v>1696</v>
      </c>
      <c r="I313" s="66" t="s">
        <v>1697</v>
      </c>
      <c r="J313" s="65" t="s">
        <v>1697</v>
      </c>
      <c r="K313" s="65" t="s">
        <v>58</v>
      </c>
      <c r="L313" s="67"/>
      <c r="M313" s="67"/>
      <c r="N313" s="67"/>
      <c r="O313" s="67"/>
      <c r="P313" s="67"/>
      <c r="Q313" s="67"/>
      <c r="R313" s="67"/>
      <c r="S313" s="68">
        <f t="shared" si="3"/>
        <v>0</v>
      </c>
      <c r="T313" s="69" t="s">
        <v>20</v>
      </c>
      <c r="U313" s="66" t="s">
        <v>1698</v>
      </c>
      <c r="V313" s="69" t="s">
        <v>79</v>
      </c>
      <c r="W313" s="66" t="s">
        <v>131</v>
      </c>
      <c r="X313" s="66" t="s">
        <v>264</v>
      </c>
      <c r="Y313" s="65"/>
    </row>
    <row r="314" spans="1:25" ht="105" x14ac:dyDescent="0.2">
      <c r="A314" s="65">
        <v>1</v>
      </c>
      <c r="B314" s="65" t="s">
        <v>1699</v>
      </c>
      <c r="C314" s="66" t="s">
        <v>1651</v>
      </c>
      <c r="D314" s="66" t="s">
        <v>303</v>
      </c>
      <c r="E314" s="66" t="s">
        <v>1700</v>
      </c>
      <c r="F314" s="66" t="s">
        <v>1701</v>
      </c>
      <c r="G314" s="66" t="s">
        <v>1702</v>
      </c>
      <c r="H314" s="66" t="s">
        <v>1703</v>
      </c>
      <c r="I314" s="66" t="s">
        <v>1704</v>
      </c>
      <c r="J314" s="65" t="s">
        <v>1691</v>
      </c>
      <c r="K314" s="65">
        <v>2024</v>
      </c>
      <c r="L314" s="67"/>
      <c r="M314" s="68"/>
      <c r="N314" s="68"/>
      <c r="O314" s="68"/>
      <c r="P314" s="68"/>
      <c r="Q314" s="68"/>
      <c r="R314" s="68"/>
      <c r="S314" s="68">
        <f t="shared" si="3"/>
        <v>0</v>
      </c>
      <c r="T314" s="69" t="s">
        <v>20</v>
      </c>
      <c r="U314" s="66" t="s">
        <v>1705</v>
      </c>
      <c r="V314" s="69" t="s">
        <v>69</v>
      </c>
      <c r="W314" s="66" t="s">
        <v>458</v>
      </c>
      <c r="X314" s="66" t="s">
        <v>62</v>
      </c>
      <c r="Y314" s="65"/>
    </row>
    <row r="315" spans="1:25" ht="240" x14ac:dyDescent="0.2">
      <c r="A315" s="65">
        <v>1</v>
      </c>
      <c r="B315" s="99" t="s">
        <v>1706</v>
      </c>
      <c r="C315" s="79" t="s">
        <v>1707</v>
      </c>
      <c r="D315" s="79" t="s">
        <v>51</v>
      </c>
      <c r="E315" s="79" t="s">
        <v>1708</v>
      </c>
      <c r="F315" s="79" t="s">
        <v>1709</v>
      </c>
      <c r="G315" s="79" t="s">
        <v>1710</v>
      </c>
      <c r="H315" s="79" t="s">
        <v>3017</v>
      </c>
      <c r="I315" s="79" t="s">
        <v>1711</v>
      </c>
      <c r="J315" s="99" t="s">
        <v>1712</v>
      </c>
      <c r="K315" s="99" t="s">
        <v>58</v>
      </c>
      <c r="L315" s="82"/>
      <c r="M315" s="82"/>
      <c r="N315" s="82"/>
      <c r="O315" s="82"/>
      <c r="P315" s="82"/>
      <c r="Q315" s="82"/>
      <c r="R315" s="82"/>
      <c r="S315" s="68">
        <f t="shared" si="3"/>
        <v>0</v>
      </c>
      <c r="T315" s="69" t="s">
        <v>21</v>
      </c>
      <c r="U315" s="66" t="s">
        <v>2911</v>
      </c>
      <c r="V315" s="69" t="s">
        <v>60</v>
      </c>
      <c r="W315" s="66" t="s">
        <v>70</v>
      </c>
      <c r="X315" s="66" t="s">
        <v>71</v>
      </c>
      <c r="Y315" s="99"/>
    </row>
    <row r="316" spans="1:25" ht="90" x14ac:dyDescent="0.2">
      <c r="A316" s="102">
        <v>1</v>
      </c>
      <c r="B316" s="76" t="s">
        <v>1713</v>
      </c>
      <c r="C316" s="94" t="s">
        <v>1707</v>
      </c>
      <c r="D316" s="94" t="s">
        <v>51</v>
      </c>
      <c r="E316" s="94" t="s">
        <v>1714</v>
      </c>
      <c r="F316" s="94" t="s">
        <v>1715</v>
      </c>
      <c r="G316" s="94" t="s">
        <v>1716</v>
      </c>
      <c r="H316" s="94" t="s">
        <v>1717</v>
      </c>
      <c r="I316" s="94" t="s">
        <v>1718</v>
      </c>
      <c r="J316" s="76" t="s">
        <v>88</v>
      </c>
      <c r="K316" s="76" t="s">
        <v>58</v>
      </c>
      <c r="L316" s="97"/>
      <c r="M316" s="97"/>
      <c r="N316" s="97"/>
      <c r="O316" s="97"/>
      <c r="P316" s="97"/>
      <c r="Q316" s="97"/>
      <c r="R316" s="97"/>
      <c r="S316" s="68">
        <f t="shared" si="3"/>
        <v>0</v>
      </c>
      <c r="T316" s="70" t="s">
        <v>20</v>
      </c>
      <c r="U316" s="140" t="s">
        <v>1719</v>
      </c>
      <c r="V316" s="71"/>
      <c r="W316" s="71"/>
      <c r="X316" s="71"/>
      <c r="Y316" s="76"/>
    </row>
    <row r="317" spans="1:25" ht="90" x14ac:dyDescent="0.2">
      <c r="A317" s="102">
        <v>1</v>
      </c>
      <c r="B317" s="76" t="s">
        <v>1720</v>
      </c>
      <c r="C317" s="94" t="s">
        <v>1707</v>
      </c>
      <c r="D317" s="94" t="s">
        <v>51</v>
      </c>
      <c r="E317" s="94" t="s">
        <v>1721</v>
      </c>
      <c r="F317" s="94" t="s">
        <v>1722</v>
      </c>
      <c r="G317" s="103" t="s">
        <v>1723</v>
      </c>
      <c r="H317" s="103" t="s">
        <v>1724</v>
      </c>
      <c r="I317" s="94" t="s">
        <v>1725</v>
      </c>
      <c r="J317" s="134" t="s">
        <v>1726</v>
      </c>
      <c r="K317" s="76">
        <v>2023</v>
      </c>
      <c r="L317" s="97"/>
      <c r="M317" s="81"/>
      <c r="N317" s="81"/>
      <c r="O317" s="81"/>
      <c r="P317" s="81"/>
      <c r="Q317" s="81"/>
      <c r="R317" s="81"/>
      <c r="S317" s="68">
        <f t="shared" si="3"/>
        <v>0</v>
      </c>
      <c r="T317" s="69" t="s">
        <v>20</v>
      </c>
      <c r="U317" s="66" t="s">
        <v>1727</v>
      </c>
      <c r="V317" s="71"/>
      <c r="W317" s="71"/>
      <c r="X317" s="71"/>
      <c r="Y317" s="76"/>
    </row>
    <row r="318" spans="1:25" ht="60" x14ac:dyDescent="0.2">
      <c r="A318" s="102">
        <v>1</v>
      </c>
      <c r="B318" s="76" t="s">
        <v>1728</v>
      </c>
      <c r="C318" s="94" t="s">
        <v>1707</v>
      </c>
      <c r="D318" s="94" t="s">
        <v>51</v>
      </c>
      <c r="E318" s="94" t="s">
        <v>1729</v>
      </c>
      <c r="F318" s="94" t="s">
        <v>1730</v>
      </c>
      <c r="G318" s="94" t="s">
        <v>1731</v>
      </c>
      <c r="H318" s="94" t="s">
        <v>1732</v>
      </c>
      <c r="I318" s="94" t="s">
        <v>2912</v>
      </c>
      <c r="J318" s="76" t="s">
        <v>1733</v>
      </c>
      <c r="K318" s="76">
        <v>2023</v>
      </c>
      <c r="L318" s="117"/>
      <c r="M318" s="141"/>
      <c r="N318" s="81"/>
      <c r="O318" s="81"/>
      <c r="P318" s="81"/>
      <c r="Q318" s="81"/>
      <c r="R318" s="81"/>
      <c r="S318" s="68">
        <f t="shared" si="3"/>
        <v>0</v>
      </c>
      <c r="T318" s="69" t="s">
        <v>21</v>
      </c>
      <c r="U318" s="71"/>
      <c r="V318" s="69" t="s">
        <v>69</v>
      </c>
      <c r="W318" s="66" t="s">
        <v>70</v>
      </c>
      <c r="X318" s="66" t="s">
        <v>670</v>
      </c>
      <c r="Y318" s="76"/>
    </row>
    <row r="319" spans="1:25" ht="90" x14ac:dyDescent="0.2">
      <c r="A319" s="102">
        <v>1</v>
      </c>
      <c r="B319" s="76" t="s">
        <v>3050</v>
      </c>
      <c r="C319" s="94" t="s">
        <v>1707</v>
      </c>
      <c r="D319" s="94" t="s">
        <v>51</v>
      </c>
      <c r="E319" s="94" t="s">
        <v>1734</v>
      </c>
      <c r="F319" s="94" t="s">
        <v>1735</v>
      </c>
      <c r="G319" s="94" t="s">
        <v>1736</v>
      </c>
      <c r="H319" s="94" t="s">
        <v>1737</v>
      </c>
      <c r="I319" s="94" t="s">
        <v>1725</v>
      </c>
      <c r="J319" s="76" t="s">
        <v>2913</v>
      </c>
      <c r="K319" s="142" t="s">
        <v>384</v>
      </c>
      <c r="L319" s="143">
        <v>66697.02</v>
      </c>
      <c r="M319" s="144">
        <v>8496.1</v>
      </c>
      <c r="N319" s="81"/>
      <c r="O319" s="81"/>
      <c r="P319" s="81"/>
      <c r="Q319" s="81"/>
      <c r="R319" s="81"/>
      <c r="S319" s="68">
        <f t="shared" si="3"/>
        <v>75193.12000000001</v>
      </c>
      <c r="T319" s="69" t="s">
        <v>20</v>
      </c>
      <c r="U319" s="66" t="s">
        <v>1738</v>
      </c>
      <c r="V319" s="69" t="s">
        <v>60</v>
      </c>
      <c r="W319" s="66" t="s">
        <v>337</v>
      </c>
      <c r="X319" s="66" t="s">
        <v>71</v>
      </c>
      <c r="Y319" s="76"/>
    </row>
    <row r="320" spans="1:25" ht="90" x14ac:dyDescent="0.2">
      <c r="A320" s="102">
        <v>1</v>
      </c>
      <c r="B320" s="76" t="s">
        <v>1739</v>
      </c>
      <c r="C320" s="94" t="s">
        <v>1707</v>
      </c>
      <c r="D320" s="94" t="s">
        <v>51</v>
      </c>
      <c r="E320" s="94" t="s">
        <v>1740</v>
      </c>
      <c r="F320" s="94" t="s">
        <v>1741</v>
      </c>
      <c r="G320" s="94" t="s">
        <v>1742</v>
      </c>
      <c r="H320" s="94" t="s">
        <v>1743</v>
      </c>
      <c r="I320" s="94" t="s">
        <v>1744</v>
      </c>
      <c r="J320" s="76" t="s">
        <v>88</v>
      </c>
      <c r="K320" s="76" t="s">
        <v>58</v>
      </c>
      <c r="L320" s="97"/>
      <c r="M320" s="97"/>
      <c r="N320" s="97"/>
      <c r="O320" s="97"/>
      <c r="P320" s="97"/>
      <c r="Q320" s="97"/>
      <c r="R320" s="97"/>
      <c r="S320" s="68">
        <f t="shared" si="3"/>
        <v>0</v>
      </c>
      <c r="T320" s="69" t="s">
        <v>20</v>
      </c>
      <c r="U320" s="66" t="s">
        <v>1745</v>
      </c>
      <c r="V320" s="71"/>
      <c r="W320" s="71"/>
      <c r="X320" s="71"/>
      <c r="Y320" s="76"/>
    </row>
    <row r="321" spans="1:25" ht="135" x14ac:dyDescent="0.2">
      <c r="A321" s="102">
        <v>1</v>
      </c>
      <c r="B321" s="76" t="s">
        <v>1746</v>
      </c>
      <c r="C321" s="94" t="s">
        <v>1707</v>
      </c>
      <c r="D321" s="94" t="s">
        <v>83</v>
      </c>
      <c r="E321" s="94" t="s">
        <v>1747</v>
      </c>
      <c r="F321" s="96"/>
      <c r="G321" s="94" t="s">
        <v>1748</v>
      </c>
      <c r="H321" s="94" t="s">
        <v>1749</v>
      </c>
      <c r="I321" s="94" t="s">
        <v>1750</v>
      </c>
      <c r="J321" s="76" t="s">
        <v>1733</v>
      </c>
      <c r="K321" s="76">
        <v>2023</v>
      </c>
      <c r="L321" s="78">
        <v>1751</v>
      </c>
      <c r="M321" s="81"/>
      <c r="N321" s="81"/>
      <c r="O321" s="81"/>
      <c r="P321" s="81"/>
      <c r="Q321" s="81"/>
      <c r="R321" s="81"/>
      <c r="S321" s="68">
        <f t="shared" si="3"/>
        <v>1751</v>
      </c>
      <c r="T321" s="69" t="s">
        <v>20</v>
      </c>
      <c r="U321" s="71"/>
      <c r="V321" s="69" t="s">
        <v>69</v>
      </c>
      <c r="W321" s="66" t="s">
        <v>80</v>
      </c>
      <c r="X321" s="66" t="s">
        <v>1751</v>
      </c>
      <c r="Y321" s="76"/>
    </row>
    <row r="322" spans="1:25" ht="120" x14ac:dyDescent="0.2">
      <c r="A322" s="102">
        <v>1</v>
      </c>
      <c r="B322" s="76" t="s">
        <v>1752</v>
      </c>
      <c r="C322" s="94" t="s">
        <v>1707</v>
      </c>
      <c r="D322" s="94" t="s">
        <v>258</v>
      </c>
      <c r="E322" s="94" t="s">
        <v>1753</v>
      </c>
      <c r="F322" s="94" t="s">
        <v>1754</v>
      </c>
      <c r="G322" s="94" t="s">
        <v>3018</v>
      </c>
      <c r="H322" s="94" t="s">
        <v>1755</v>
      </c>
      <c r="I322" s="94" t="s">
        <v>1756</v>
      </c>
      <c r="J322" s="76" t="s">
        <v>1733</v>
      </c>
      <c r="K322" s="76">
        <v>2023</v>
      </c>
      <c r="L322" s="78">
        <v>542</v>
      </c>
      <c r="M322" s="81"/>
      <c r="N322" s="81"/>
      <c r="O322" s="81"/>
      <c r="P322" s="81"/>
      <c r="Q322" s="81"/>
      <c r="R322" s="81"/>
      <c r="S322" s="68">
        <f t="shared" si="3"/>
        <v>542</v>
      </c>
      <c r="T322" s="69" t="s">
        <v>20</v>
      </c>
      <c r="U322" s="71"/>
      <c r="V322" s="69" t="s">
        <v>69</v>
      </c>
      <c r="W322" s="66" t="s">
        <v>131</v>
      </c>
      <c r="X322" s="66" t="s">
        <v>1111</v>
      </c>
      <c r="Y322" s="76"/>
    </row>
    <row r="323" spans="1:25" ht="120" x14ac:dyDescent="0.2">
      <c r="A323" s="102">
        <v>1</v>
      </c>
      <c r="B323" s="76" t="s">
        <v>1757</v>
      </c>
      <c r="C323" s="94" t="s">
        <v>1707</v>
      </c>
      <c r="D323" s="94" t="s">
        <v>311</v>
      </c>
      <c r="E323" s="94" t="s">
        <v>1758</v>
      </c>
      <c r="F323" s="94" t="s">
        <v>1730</v>
      </c>
      <c r="G323" s="94" t="s">
        <v>1759</v>
      </c>
      <c r="H323" s="94" t="s">
        <v>1760</v>
      </c>
      <c r="I323" s="94" t="s">
        <v>1761</v>
      </c>
      <c r="J323" s="76" t="s">
        <v>1762</v>
      </c>
      <c r="K323" s="76" t="s">
        <v>104</v>
      </c>
      <c r="L323" s="97"/>
      <c r="M323" s="97"/>
      <c r="N323" s="81"/>
      <c r="O323" s="81"/>
      <c r="P323" s="81"/>
      <c r="Q323" s="81"/>
      <c r="R323" s="81"/>
      <c r="S323" s="68">
        <f t="shared" si="3"/>
        <v>0</v>
      </c>
      <c r="T323" s="69" t="s">
        <v>21</v>
      </c>
      <c r="U323" s="66" t="s">
        <v>1763</v>
      </c>
      <c r="V323" s="69" t="s">
        <v>69</v>
      </c>
      <c r="W323" s="66" t="s">
        <v>322</v>
      </c>
      <c r="X323" s="66" t="s">
        <v>1111</v>
      </c>
      <c r="Y323" s="76"/>
    </row>
    <row r="324" spans="1:25" ht="135" x14ac:dyDescent="0.2">
      <c r="A324" s="65">
        <v>1</v>
      </c>
      <c r="B324" s="65" t="s">
        <v>1764</v>
      </c>
      <c r="C324" s="79" t="s">
        <v>1765</v>
      </c>
      <c r="D324" s="79" t="s">
        <v>51</v>
      </c>
      <c r="E324" s="79" t="s">
        <v>1766</v>
      </c>
      <c r="F324" s="79" t="s">
        <v>1767</v>
      </c>
      <c r="G324" s="79" t="s">
        <v>2746</v>
      </c>
      <c r="H324" s="79" t="s">
        <v>1768</v>
      </c>
      <c r="I324" s="79" t="s">
        <v>1769</v>
      </c>
      <c r="J324" s="99" t="s">
        <v>88</v>
      </c>
      <c r="K324" s="99" t="s">
        <v>1770</v>
      </c>
      <c r="L324" s="121"/>
      <c r="M324" s="126">
        <v>6000</v>
      </c>
      <c r="N324" s="126">
        <v>6000</v>
      </c>
      <c r="O324" s="126">
        <v>6000</v>
      </c>
      <c r="P324" s="126">
        <v>6000</v>
      </c>
      <c r="Q324" s="126">
        <v>6000</v>
      </c>
      <c r="R324" s="126">
        <v>6000</v>
      </c>
      <c r="S324" s="68">
        <f t="shared" si="3"/>
        <v>36000</v>
      </c>
      <c r="T324" s="65" t="s">
        <v>20</v>
      </c>
      <c r="U324" s="66" t="s">
        <v>2747</v>
      </c>
      <c r="V324" s="65" t="s">
        <v>69</v>
      </c>
      <c r="W324" s="66" t="s">
        <v>458</v>
      </c>
      <c r="X324" s="66" t="s">
        <v>670</v>
      </c>
      <c r="Y324" s="99"/>
    </row>
    <row r="325" spans="1:25" ht="120" x14ac:dyDescent="0.2">
      <c r="A325" s="65">
        <v>1</v>
      </c>
      <c r="B325" s="65" t="s">
        <v>1771</v>
      </c>
      <c r="C325" s="94" t="s">
        <v>1765</v>
      </c>
      <c r="D325" s="94" t="s">
        <v>51</v>
      </c>
      <c r="E325" s="94" t="s">
        <v>2748</v>
      </c>
      <c r="F325" s="94" t="s">
        <v>1772</v>
      </c>
      <c r="G325" s="94" t="s">
        <v>1773</v>
      </c>
      <c r="H325" s="94" t="s">
        <v>1774</v>
      </c>
      <c r="I325" s="94" t="s">
        <v>88</v>
      </c>
      <c r="J325" s="76" t="s">
        <v>88</v>
      </c>
      <c r="K325" s="76" t="s">
        <v>2749</v>
      </c>
      <c r="L325" s="145"/>
      <c r="M325" s="146"/>
      <c r="N325" s="146"/>
      <c r="O325" s="146"/>
      <c r="P325" s="146"/>
      <c r="Q325" s="146"/>
      <c r="R325" s="146"/>
      <c r="S325" s="68">
        <f t="shared" si="3"/>
        <v>0</v>
      </c>
      <c r="T325" s="65" t="s">
        <v>20</v>
      </c>
      <c r="U325" s="66" t="s">
        <v>3019</v>
      </c>
      <c r="V325" s="65" t="s">
        <v>69</v>
      </c>
      <c r="W325" s="66" t="s">
        <v>337</v>
      </c>
      <c r="X325" s="66" t="s">
        <v>670</v>
      </c>
      <c r="Y325" s="76"/>
    </row>
    <row r="326" spans="1:25" ht="120" x14ac:dyDescent="0.2">
      <c r="A326" s="65">
        <v>1</v>
      </c>
      <c r="B326" s="65" t="s">
        <v>1775</v>
      </c>
      <c r="C326" s="94" t="s">
        <v>1765</v>
      </c>
      <c r="D326" s="94" t="s">
        <v>51</v>
      </c>
      <c r="E326" s="94" t="s">
        <v>1776</v>
      </c>
      <c r="F326" s="94" t="s">
        <v>1777</v>
      </c>
      <c r="G326" s="94" t="s">
        <v>1778</v>
      </c>
      <c r="H326" s="94" t="s">
        <v>1779</v>
      </c>
      <c r="I326" s="94" t="s">
        <v>88</v>
      </c>
      <c r="J326" s="76" t="s">
        <v>88</v>
      </c>
      <c r="K326" s="76" t="s">
        <v>104</v>
      </c>
      <c r="L326" s="145"/>
      <c r="M326" s="145"/>
      <c r="N326" s="146"/>
      <c r="O326" s="146"/>
      <c r="P326" s="146"/>
      <c r="Q326" s="146"/>
      <c r="R326" s="146"/>
      <c r="S326" s="68">
        <f t="shared" si="3"/>
        <v>0</v>
      </c>
      <c r="T326" s="65" t="s">
        <v>21</v>
      </c>
      <c r="U326" s="66" t="s">
        <v>3019</v>
      </c>
      <c r="V326" s="65" t="s">
        <v>60</v>
      </c>
      <c r="W326" s="66" t="s">
        <v>337</v>
      </c>
      <c r="X326" s="66" t="s">
        <v>670</v>
      </c>
      <c r="Y326" s="76"/>
    </row>
    <row r="327" spans="1:25" ht="255" x14ac:dyDescent="0.2">
      <c r="A327" s="65">
        <v>1</v>
      </c>
      <c r="B327" s="65" t="s">
        <v>1780</v>
      </c>
      <c r="C327" s="94" t="s">
        <v>1765</v>
      </c>
      <c r="D327" s="94" t="s">
        <v>51</v>
      </c>
      <c r="E327" s="94" t="s">
        <v>1781</v>
      </c>
      <c r="F327" s="94" t="s">
        <v>2930</v>
      </c>
      <c r="G327" s="94" t="s">
        <v>2931</v>
      </c>
      <c r="H327" s="94" t="s">
        <v>2750</v>
      </c>
      <c r="I327" s="94" t="s">
        <v>1782</v>
      </c>
      <c r="J327" s="76" t="s">
        <v>2751</v>
      </c>
      <c r="K327" s="76" t="s">
        <v>2752</v>
      </c>
      <c r="L327" s="145"/>
      <c r="M327" s="146"/>
      <c r="N327" s="145"/>
      <c r="O327" s="146"/>
      <c r="P327" s="145"/>
      <c r="Q327" s="146"/>
      <c r="R327" s="146"/>
      <c r="S327" s="68">
        <f t="shared" si="3"/>
        <v>0</v>
      </c>
      <c r="T327" s="65" t="s">
        <v>20</v>
      </c>
      <c r="U327" s="66" t="s">
        <v>3020</v>
      </c>
      <c r="V327" s="65" t="s">
        <v>69</v>
      </c>
      <c r="W327" s="66" t="s">
        <v>70</v>
      </c>
      <c r="X327" s="66" t="s">
        <v>670</v>
      </c>
      <c r="Y327" s="76"/>
    </row>
    <row r="328" spans="1:25" ht="285" x14ac:dyDescent="0.2">
      <c r="A328" s="65">
        <v>1</v>
      </c>
      <c r="B328" s="65" t="s">
        <v>1783</v>
      </c>
      <c r="C328" s="94" t="s">
        <v>1765</v>
      </c>
      <c r="D328" s="94" t="s">
        <v>51</v>
      </c>
      <c r="E328" s="94" t="s">
        <v>2753</v>
      </c>
      <c r="F328" s="94" t="s">
        <v>1784</v>
      </c>
      <c r="G328" s="94" t="s">
        <v>1785</v>
      </c>
      <c r="H328" s="94" t="s">
        <v>1786</v>
      </c>
      <c r="I328" s="94" t="s">
        <v>1787</v>
      </c>
      <c r="J328" s="76" t="s">
        <v>1788</v>
      </c>
      <c r="K328" s="76" t="s">
        <v>2754</v>
      </c>
      <c r="L328" s="136">
        <v>81123</v>
      </c>
      <c r="M328" s="136"/>
      <c r="N328" s="136"/>
      <c r="O328" s="136"/>
      <c r="P328" s="136"/>
      <c r="Q328" s="136"/>
      <c r="R328" s="136"/>
      <c r="S328" s="68">
        <f t="shared" si="3"/>
        <v>81123</v>
      </c>
      <c r="T328" s="65" t="s">
        <v>20</v>
      </c>
      <c r="U328" s="66" t="s">
        <v>2755</v>
      </c>
      <c r="V328" s="65" t="s">
        <v>69</v>
      </c>
      <c r="W328" s="66" t="s">
        <v>458</v>
      </c>
      <c r="X328" s="66" t="s">
        <v>670</v>
      </c>
      <c r="Y328" s="76"/>
    </row>
    <row r="329" spans="1:25" ht="409.5" x14ac:dyDescent="0.2">
      <c r="A329" s="65">
        <v>1</v>
      </c>
      <c r="B329" s="65" t="s">
        <v>1789</v>
      </c>
      <c r="C329" s="94" t="s">
        <v>1765</v>
      </c>
      <c r="D329" s="94" t="s">
        <v>51</v>
      </c>
      <c r="E329" s="94" t="s">
        <v>1790</v>
      </c>
      <c r="F329" s="94" t="s">
        <v>2756</v>
      </c>
      <c r="G329" s="94" t="s">
        <v>2757</v>
      </c>
      <c r="H329" s="94" t="s">
        <v>1791</v>
      </c>
      <c r="I329" s="94" t="s">
        <v>1792</v>
      </c>
      <c r="J329" s="76" t="s">
        <v>1793</v>
      </c>
      <c r="K329" s="76" t="s">
        <v>377</v>
      </c>
      <c r="L329" s="146"/>
      <c r="M329" s="136">
        <v>287.57</v>
      </c>
      <c r="N329" s="146"/>
      <c r="O329" s="136">
        <v>287.57</v>
      </c>
      <c r="P329" s="146"/>
      <c r="Q329" s="136">
        <v>287.57</v>
      </c>
      <c r="R329" s="146"/>
      <c r="S329" s="68">
        <f t="shared" si="3"/>
        <v>862.71</v>
      </c>
      <c r="T329" s="65" t="s">
        <v>20</v>
      </c>
      <c r="U329" s="66"/>
      <c r="V329" s="65" t="s">
        <v>69</v>
      </c>
      <c r="W329" s="66" t="s">
        <v>131</v>
      </c>
      <c r="X329" s="66" t="s">
        <v>670</v>
      </c>
      <c r="Y329" s="76"/>
    </row>
    <row r="330" spans="1:25" ht="360" x14ac:dyDescent="0.2">
      <c r="A330" s="65">
        <v>1</v>
      </c>
      <c r="B330" s="65" t="s">
        <v>1794</v>
      </c>
      <c r="C330" s="94" t="s">
        <v>1765</v>
      </c>
      <c r="D330" s="94" t="s">
        <v>51</v>
      </c>
      <c r="E330" s="94" t="s">
        <v>2758</v>
      </c>
      <c r="F330" s="94" t="s">
        <v>1795</v>
      </c>
      <c r="G330" s="94" t="s">
        <v>3021</v>
      </c>
      <c r="H330" s="94" t="s">
        <v>3022</v>
      </c>
      <c r="I330" s="94" t="s">
        <v>1796</v>
      </c>
      <c r="J330" s="76" t="s">
        <v>1797</v>
      </c>
      <c r="K330" s="76" t="s">
        <v>767</v>
      </c>
      <c r="L330" s="145"/>
      <c r="M330" s="145"/>
      <c r="N330" s="145"/>
      <c r="O330" s="145"/>
      <c r="P330" s="145"/>
      <c r="Q330" s="146"/>
      <c r="R330" s="146"/>
      <c r="S330" s="68">
        <f t="shared" si="3"/>
        <v>0</v>
      </c>
      <c r="T330" s="65" t="s">
        <v>20</v>
      </c>
      <c r="U330" s="66" t="s">
        <v>2759</v>
      </c>
      <c r="V330" s="65" t="s">
        <v>69</v>
      </c>
      <c r="W330" s="66" t="s">
        <v>131</v>
      </c>
      <c r="X330" s="66" t="s">
        <v>670</v>
      </c>
      <c r="Y330" s="76"/>
    </row>
    <row r="331" spans="1:25" ht="150" x14ac:dyDescent="0.2">
      <c r="A331" s="65">
        <v>1</v>
      </c>
      <c r="B331" s="65" t="s">
        <v>1798</v>
      </c>
      <c r="C331" s="94" t="s">
        <v>1765</v>
      </c>
      <c r="D331" s="94" t="s">
        <v>51</v>
      </c>
      <c r="E331" s="94" t="s">
        <v>2760</v>
      </c>
      <c r="F331" s="94" t="s">
        <v>1799</v>
      </c>
      <c r="G331" s="94" t="s">
        <v>1800</v>
      </c>
      <c r="H331" s="94" t="s">
        <v>1801</v>
      </c>
      <c r="I331" s="94" t="s">
        <v>1802</v>
      </c>
      <c r="J331" s="76" t="s">
        <v>1803</v>
      </c>
      <c r="K331" s="76" t="s">
        <v>1804</v>
      </c>
      <c r="L331" s="145"/>
      <c r="M331" s="145"/>
      <c r="N331" s="145"/>
      <c r="O331" s="145"/>
      <c r="P331" s="145"/>
      <c r="Q331" s="145"/>
      <c r="R331" s="145"/>
      <c r="S331" s="68">
        <f t="shared" si="3"/>
        <v>0</v>
      </c>
      <c r="T331" s="65" t="s">
        <v>20</v>
      </c>
      <c r="U331" s="66" t="s">
        <v>2761</v>
      </c>
      <c r="V331" s="65" t="s">
        <v>69</v>
      </c>
      <c r="W331" s="66" t="s">
        <v>458</v>
      </c>
      <c r="X331" s="66" t="s">
        <v>670</v>
      </c>
      <c r="Y331" s="76"/>
    </row>
    <row r="332" spans="1:25" ht="75" x14ac:dyDescent="0.2">
      <c r="A332" s="65">
        <v>1</v>
      </c>
      <c r="B332" s="65" t="s">
        <v>1805</v>
      </c>
      <c r="C332" s="94" t="s">
        <v>1765</v>
      </c>
      <c r="D332" s="94" t="s">
        <v>2762</v>
      </c>
      <c r="E332" s="94" t="s">
        <v>1806</v>
      </c>
      <c r="F332" s="94" t="s">
        <v>1807</v>
      </c>
      <c r="G332" s="94" t="s">
        <v>1808</v>
      </c>
      <c r="H332" s="94" t="s">
        <v>1809</v>
      </c>
      <c r="I332" s="94" t="s">
        <v>1810</v>
      </c>
      <c r="J332" s="76" t="s">
        <v>1810</v>
      </c>
      <c r="K332" s="76" t="s">
        <v>104</v>
      </c>
      <c r="L332" s="145"/>
      <c r="M332" s="145"/>
      <c r="N332" s="146"/>
      <c r="O332" s="146"/>
      <c r="P332" s="146"/>
      <c r="Q332" s="146"/>
      <c r="R332" s="146"/>
      <c r="S332" s="68">
        <f t="shared" si="3"/>
        <v>0</v>
      </c>
      <c r="T332" s="65" t="s">
        <v>20</v>
      </c>
      <c r="U332" s="66" t="s">
        <v>2761</v>
      </c>
      <c r="V332" s="65" t="s">
        <v>60</v>
      </c>
      <c r="W332" s="66" t="s">
        <v>61</v>
      </c>
      <c r="X332" s="66" t="s">
        <v>670</v>
      </c>
      <c r="Y332" s="76"/>
    </row>
    <row r="333" spans="1:25" ht="150" x14ac:dyDescent="0.2">
      <c r="A333" s="65">
        <v>1</v>
      </c>
      <c r="B333" s="65" t="s">
        <v>1811</v>
      </c>
      <c r="C333" s="94" t="s">
        <v>1765</v>
      </c>
      <c r="D333" s="94" t="s">
        <v>2762</v>
      </c>
      <c r="E333" s="94" t="s">
        <v>1812</v>
      </c>
      <c r="F333" s="94" t="s">
        <v>2763</v>
      </c>
      <c r="G333" s="94" t="s">
        <v>2764</v>
      </c>
      <c r="H333" s="94" t="s">
        <v>2765</v>
      </c>
      <c r="I333" s="94" t="s">
        <v>1813</v>
      </c>
      <c r="J333" s="76" t="s">
        <v>1205</v>
      </c>
      <c r="K333" s="76">
        <v>2024</v>
      </c>
      <c r="L333" s="146"/>
      <c r="M333" s="136">
        <v>5000</v>
      </c>
      <c r="N333" s="146"/>
      <c r="O333" s="146"/>
      <c r="P333" s="146"/>
      <c r="Q333" s="146"/>
      <c r="R333" s="146"/>
      <c r="S333" s="68">
        <f t="shared" si="3"/>
        <v>5000</v>
      </c>
      <c r="T333" s="65" t="s">
        <v>20</v>
      </c>
      <c r="U333" s="66"/>
      <c r="V333" s="65" t="s">
        <v>69</v>
      </c>
      <c r="W333" s="66" t="s">
        <v>61</v>
      </c>
      <c r="X333" s="66" t="s">
        <v>2766</v>
      </c>
      <c r="Y333" s="76"/>
    </row>
    <row r="334" spans="1:25" ht="75" x14ac:dyDescent="0.2">
      <c r="A334" s="65">
        <v>1</v>
      </c>
      <c r="B334" s="65" t="s">
        <v>1814</v>
      </c>
      <c r="C334" s="94" t="s">
        <v>1765</v>
      </c>
      <c r="D334" s="94" t="s">
        <v>2762</v>
      </c>
      <c r="E334" s="94" t="s">
        <v>2767</v>
      </c>
      <c r="F334" s="94" t="s">
        <v>1815</v>
      </c>
      <c r="G334" s="94" t="s">
        <v>1816</v>
      </c>
      <c r="H334" s="94" t="s">
        <v>1817</v>
      </c>
      <c r="I334" s="94" t="s">
        <v>1818</v>
      </c>
      <c r="J334" s="76" t="s">
        <v>1819</v>
      </c>
      <c r="K334" s="76">
        <v>2027</v>
      </c>
      <c r="L334" s="147"/>
      <c r="M334" s="146"/>
      <c r="N334" s="148"/>
      <c r="O334" s="146"/>
      <c r="P334" s="145"/>
      <c r="Q334" s="146"/>
      <c r="R334" s="146"/>
      <c r="S334" s="68">
        <f t="shared" si="3"/>
        <v>0</v>
      </c>
      <c r="T334" s="65" t="s">
        <v>21</v>
      </c>
      <c r="U334" s="66" t="s">
        <v>2768</v>
      </c>
      <c r="V334" s="65" t="s">
        <v>69</v>
      </c>
      <c r="W334" s="66" t="s">
        <v>61</v>
      </c>
      <c r="X334" s="66" t="s">
        <v>2766</v>
      </c>
      <c r="Y334" s="76"/>
    </row>
    <row r="335" spans="1:25" ht="120" x14ac:dyDescent="0.2">
      <c r="A335" s="65">
        <v>1</v>
      </c>
      <c r="B335" s="65" t="s">
        <v>1</v>
      </c>
      <c r="C335" s="94" t="s">
        <v>1765</v>
      </c>
      <c r="D335" s="94" t="s">
        <v>93</v>
      </c>
      <c r="E335" s="94" t="s">
        <v>2769</v>
      </c>
      <c r="F335" s="94" t="s">
        <v>1820</v>
      </c>
      <c r="G335" s="94" t="s">
        <v>1821</v>
      </c>
      <c r="H335" s="94" t="s">
        <v>1822</v>
      </c>
      <c r="I335" s="94" t="s">
        <v>88</v>
      </c>
      <c r="J335" s="76" t="s">
        <v>3023</v>
      </c>
      <c r="K335" s="76" t="s">
        <v>58</v>
      </c>
      <c r="L335" s="149">
        <v>5142.8599999999997</v>
      </c>
      <c r="M335" s="150">
        <v>5142.8599999999997</v>
      </c>
      <c r="N335" s="150">
        <v>5142.8599999999997</v>
      </c>
      <c r="O335" s="150">
        <v>5142.8599999999997</v>
      </c>
      <c r="P335" s="150">
        <v>5142.8599999999997</v>
      </c>
      <c r="Q335" s="150">
        <v>5142.8599999999997</v>
      </c>
      <c r="R335" s="150">
        <v>5142.8599999999997</v>
      </c>
      <c r="S335" s="151">
        <v>36000</v>
      </c>
      <c r="T335" s="65" t="s">
        <v>21</v>
      </c>
      <c r="U335" s="66"/>
      <c r="V335" s="65" t="s">
        <v>79</v>
      </c>
      <c r="W335" s="66" t="s">
        <v>90</v>
      </c>
      <c r="X335" s="66" t="s">
        <v>2770</v>
      </c>
      <c r="Y335" s="76"/>
    </row>
    <row r="336" spans="1:25" ht="150" x14ac:dyDescent="0.2">
      <c r="A336" s="65">
        <v>1</v>
      </c>
      <c r="B336" s="65" t="s">
        <v>1823</v>
      </c>
      <c r="C336" s="94" t="s">
        <v>1765</v>
      </c>
      <c r="D336" s="94" t="s">
        <v>258</v>
      </c>
      <c r="E336" s="94" t="s">
        <v>2771</v>
      </c>
      <c r="F336" s="94" t="s">
        <v>2763</v>
      </c>
      <c r="G336" s="94" t="s">
        <v>1824</v>
      </c>
      <c r="H336" s="94" t="s">
        <v>2772</v>
      </c>
      <c r="I336" s="94" t="s">
        <v>1782</v>
      </c>
      <c r="J336" s="76" t="s">
        <v>1205</v>
      </c>
      <c r="K336" s="76" t="s">
        <v>104</v>
      </c>
      <c r="L336" s="136">
        <v>28900</v>
      </c>
      <c r="M336" s="136">
        <v>28900</v>
      </c>
      <c r="N336" s="146"/>
      <c r="O336" s="146"/>
      <c r="P336" s="146"/>
      <c r="Q336" s="146"/>
      <c r="R336" s="146"/>
      <c r="S336" s="68">
        <f t="shared" ref="S336:S506" si="4">SUM(L336:R336)</f>
        <v>57800</v>
      </c>
      <c r="T336" s="65" t="s">
        <v>21</v>
      </c>
      <c r="U336" s="66"/>
      <c r="V336" s="65" t="s">
        <v>69</v>
      </c>
      <c r="W336" s="66" t="s">
        <v>131</v>
      </c>
      <c r="X336" s="66" t="s">
        <v>294</v>
      </c>
      <c r="Y336" s="76"/>
    </row>
    <row r="337" spans="1:25" ht="150" x14ac:dyDescent="0.2">
      <c r="A337" s="65">
        <v>1</v>
      </c>
      <c r="B337" s="65" t="s">
        <v>1825</v>
      </c>
      <c r="C337" s="152" t="s">
        <v>1765</v>
      </c>
      <c r="D337" s="152" t="s">
        <v>311</v>
      </c>
      <c r="E337" s="152" t="s">
        <v>1826</v>
      </c>
      <c r="F337" s="152" t="s">
        <v>2763</v>
      </c>
      <c r="G337" s="152" t="s">
        <v>1827</v>
      </c>
      <c r="H337" s="152" t="s">
        <v>2773</v>
      </c>
      <c r="I337" s="152" t="s">
        <v>1782</v>
      </c>
      <c r="J337" s="153" t="s">
        <v>1205</v>
      </c>
      <c r="K337" s="153">
        <v>2023</v>
      </c>
      <c r="L337" s="154">
        <v>1000</v>
      </c>
      <c r="M337" s="155"/>
      <c r="N337" s="155"/>
      <c r="O337" s="155"/>
      <c r="P337" s="155"/>
      <c r="Q337" s="155"/>
      <c r="R337" s="155"/>
      <c r="S337" s="68">
        <f t="shared" si="4"/>
        <v>1000</v>
      </c>
      <c r="T337" s="65" t="s">
        <v>21</v>
      </c>
      <c r="U337" s="66"/>
      <c r="V337" s="65" t="s">
        <v>69</v>
      </c>
      <c r="W337" s="66" t="s">
        <v>322</v>
      </c>
      <c r="X337" s="66" t="s">
        <v>294</v>
      </c>
      <c r="Y337" s="153"/>
    </row>
    <row r="338" spans="1:25" ht="195" x14ac:dyDescent="0.2">
      <c r="A338" s="65">
        <v>1</v>
      </c>
      <c r="B338" s="99" t="s">
        <v>2774</v>
      </c>
      <c r="C338" s="66" t="s">
        <v>1765</v>
      </c>
      <c r="D338" s="79" t="s">
        <v>51</v>
      </c>
      <c r="E338" s="79" t="s">
        <v>1828</v>
      </c>
      <c r="F338" s="79" t="s">
        <v>1829</v>
      </c>
      <c r="G338" s="79" t="s">
        <v>1830</v>
      </c>
      <c r="H338" s="79" t="s">
        <v>3024</v>
      </c>
      <c r="I338" s="79" t="s">
        <v>1831</v>
      </c>
      <c r="J338" s="99" t="s">
        <v>2775</v>
      </c>
      <c r="K338" s="99">
        <v>2025</v>
      </c>
      <c r="L338" s="121"/>
      <c r="M338" s="121"/>
      <c r="N338" s="126">
        <v>65000</v>
      </c>
      <c r="O338" s="121"/>
      <c r="P338" s="121"/>
      <c r="Q338" s="121"/>
      <c r="R338" s="121"/>
      <c r="S338" s="68">
        <f t="shared" si="4"/>
        <v>65000</v>
      </c>
      <c r="T338" s="65" t="s">
        <v>21</v>
      </c>
      <c r="U338" s="66"/>
      <c r="V338" s="65" t="s">
        <v>69</v>
      </c>
      <c r="W338" s="66" t="s">
        <v>61</v>
      </c>
      <c r="X338" s="66"/>
      <c r="Y338" s="99"/>
    </row>
    <row r="339" spans="1:25" ht="90" x14ac:dyDescent="0.2">
      <c r="A339" s="65">
        <v>1</v>
      </c>
      <c r="B339" s="65" t="s">
        <v>1832</v>
      </c>
      <c r="C339" s="66" t="s">
        <v>1833</v>
      </c>
      <c r="D339" s="66" t="s">
        <v>51</v>
      </c>
      <c r="E339" s="66" t="s">
        <v>1834</v>
      </c>
      <c r="F339" s="66" t="s">
        <v>1835</v>
      </c>
      <c r="G339" s="66"/>
      <c r="H339" s="66" t="s">
        <v>1836</v>
      </c>
      <c r="I339" s="66"/>
      <c r="J339" s="65" t="s">
        <v>1837</v>
      </c>
      <c r="K339" s="65" t="s">
        <v>2776</v>
      </c>
      <c r="L339" s="82">
        <v>418</v>
      </c>
      <c r="M339" s="156">
        <v>418</v>
      </c>
      <c r="N339" s="156">
        <v>418</v>
      </c>
      <c r="O339" s="156">
        <v>418</v>
      </c>
      <c r="P339" s="156">
        <v>418</v>
      </c>
      <c r="Q339" s="156">
        <v>418</v>
      </c>
      <c r="R339" s="156">
        <v>418</v>
      </c>
      <c r="S339" s="68">
        <f t="shared" si="4"/>
        <v>2926</v>
      </c>
      <c r="T339" s="65" t="s">
        <v>20</v>
      </c>
      <c r="U339" s="65" t="s">
        <v>1838</v>
      </c>
      <c r="V339" s="65" t="s">
        <v>60</v>
      </c>
      <c r="W339" s="66" t="s">
        <v>61</v>
      </c>
      <c r="X339" s="66" t="s">
        <v>886</v>
      </c>
      <c r="Y339" s="65"/>
    </row>
    <row r="340" spans="1:25" ht="75" x14ac:dyDescent="0.2">
      <c r="A340" s="65">
        <v>1</v>
      </c>
      <c r="B340" s="65" t="s">
        <v>2914</v>
      </c>
      <c r="C340" s="66" t="s">
        <v>1833</v>
      </c>
      <c r="D340" s="66" t="s">
        <v>51</v>
      </c>
      <c r="E340" s="66" t="s">
        <v>1839</v>
      </c>
      <c r="F340" s="66" t="s">
        <v>1840</v>
      </c>
      <c r="G340" s="66"/>
      <c r="H340" s="66" t="s">
        <v>1841</v>
      </c>
      <c r="I340" s="66"/>
      <c r="J340" s="65" t="s">
        <v>1842</v>
      </c>
      <c r="K340" s="65" t="s">
        <v>104</v>
      </c>
      <c r="L340" s="67"/>
      <c r="M340" s="157"/>
      <c r="N340" s="157"/>
      <c r="O340" s="157"/>
      <c r="P340" s="157"/>
      <c r="Q340" s="157"/>
      <c r="R340" s="157"/>
      <c r="S340" s="68">
        <f t="shared" si="4"/>
        <v>0</v>
      </c>
      <c r="T340" s="65" t="s">
        <v>20</v>
      </c>
      <c r="U340" s="66"/>
      <c r="V340" s="65" t="s">
        <v>60</v>
      </c>
      <c r="W340" s="66" t="s">
        <v>61</v>
      </c>
      <c r="X340" s="66" t="s">
        <v>886</v>
      </c>
      <c r="Y340" s="65" t="s">
        <v>3057</v>
      </c>
    </row>
    <row r="341" spans="1:25" ht="180" x14ac:dyDescent="0.2">
      <c r="A341" s="65">
        <v>1</v>
      </c>
      <c r="B341" s="65" t="s">
        <v>1843</v>
      </c>
      <c r="C341" s="66" t="s">
        <v>1833</v>
      </c>
      <c r="D341" s="66" t="s">
        <v>51</v>
      </c>
      <c r="E341" s="66" t="s">
        <v>1844</v>
      </c>
      <c r="F341" s="66" t="s">
        <v>1845</v>
      </c>
      <c r="G341" s="66" t="s">
        <v>2777</v>
      </c>
      <c r="H341" s="66" t="s">
        <v>2778</v>
      </c>
      <c r="I341" s="66" t="s">
        <v>2779</v>
      </c>
      <c r="J341" s="65" t="s">
        <v>1846</v>
      </c>
      <c r="K341" s="65">
        <v>2023</v>
      </c>
      <c r="L341" s="67"/>
      <c r="M341" s="106"/>
      <c r="N341" s="106"/>
      <c r="O341" s="106"/>
      <c r="P341" s="106"/>
      <c r="Q341" s="106"/>
      <c r="R341" s="106"/>
      <c r="S341" s="68">
        <f t="shared" si="4"/>
        <v>0</v>
      </c>
      <c r="T341" s="65" t="s">
        <v>20</v>
      </c>
      <c r="U341" s="66" t="s">
        <v>1847</v>
      </c>
      <c r="V341" s="65" t="s">
        <v>60</v>
      </c>
      <c r="W341" s="66" t="s">
        <v>61</v>
      </c>
      <c r="X341" s="66" t="s">
        <v>886</v>
      </c>
      <c r="Y341" s="65"/>
    </row>
    <row r="342" spans="1:25" ht="285" x14ac:dyDescent="0.2">
      <c r="A342" s="65">
        <v>1</v>
      </c>
      <c r="B342" s="65" t="s">
        <v>1848</v>
      </c>
      <c r="C342" s="66" t="s">
        <v>1833</v>
      </c>
      <c r="D342" s="66" t="s">
        <v>51</v>
      </c>
      <c r="E342" s="66" t="s">
        <v>1849</v>
      </c>
      <c r="F342" s="66" t="s">
        <v>2780</v>
      </c>
      <c r="G342" s="66" t="s">
        <v>2781</v>
      </c>
      <c r="H342" s="66" t="s">
        <v>2782</v>
      </c>
      <c r="I342" s="66" t="s">
        <v>2783</v>
      </c>
      <c r="J342" s="65" t="s">
        <v>1850</v>
      </c>
      <c r="K342" s="65" t="s">
        <v>2784</v>
      </c>
      <c r="L342" s="67">
        <v>130</v>
      </c>
      <c r="M342" s="67">
        <f>130+130+2000</f>
        <v>2260</v>
      </c>
      <c r="N342" s="67">
        <v>130</v>
      </c>
      <c r="O342" s="106"/>
      <c r="P342" s="106"/>
      <c r="Q342" s="106"/>
      <c r="R342" s="106"/>
      <c r="S342" s="68">
        <f t="shared" si="4"/>
        <v>2520</v>
      </c>
      <c r="T342" s="65" t="s">
        <v>20</v>
      </c>
      <c r="U342" s="66" t="s">
        <v>1851</v>
      </c>
      <c r="V342" s="65" t="s">
        <v>60</v>
      </c>
      <c r="W342" s="66" t="s">
        <v>70</v>
      </c>
      <c r="X342" s="66" t="s">
        <v>62</v>
      </c>
      <c r="Y342" s="65"/>
    </row>
    <row r="343" spans="1:25" ht="180" x14ac:dyDescent="0.2">
      <c r="A343" s="65">
        <v>1</v>
      </c>
      <c r="B343" s="65" t="s">
        <v>1852</v>
      </c>
      <c r="C343" s="66" t="s">
        <v>1833</v>
      </c>
      <c r="D343" s="66" t="s">
        <v>93</v>
      </c>
      <c r="E343" s="66" t="s">
        <v>1853</v>
      </c>
      <c r="F343" s="66" t="s">
        <v>1854</v>
      </c>
      <c r="G343" s="66" t="s">
        <v>1855</v>
      </c>
      <c r="H343" s="66" t="s">
        <v>1856</v>
      </c>
      <c r="J343" s="65" t="s">
        <v>1857</v>
      </c>
      <c r="K343" s="65" t="s">
        <v>1858</v>
      </c>
      <c r="L343" s="67">
        <v>12</v>
      </c>
      <c r="M343" s="106"/>
      <c r="N343" s="106"/>
      <c r="O343" s="106"/>
      <c r="P343" s="106"/>
      <c r="Q343" s="106"/>
      <c r="R343" s="106"/>
      <c r="S343" s="68">
        <f t="shared" si="4"/>
        <v>12</v>
      </c>
      <c r="T343" s="65" t="s">
        <v>20</v>
      </c>
      <c r="U343" s="66" t="s">
        <v>2785</v>
      </c>
      <c r="V343" s="65" t="s">
        <v>60</v>
      </c>
      <c r="W343" s="66" t="s">
        <v>70</v>
      </c>
      <c r="X343" s="66" t="s">
        <v>62</v>
      </c>
      <c r="Y343" s="65"/>
    </row>
    <row r="344" spans="1:25" ht="180" x14ac:dyDescent="0.2">
      <c r="A344" s="65">
        <v>1</v>
      </c>
      <c r="B344" s="65" t="s">
        <v>1860</v>
      </c>
      <c r="C344" s="66" t="s">
        <v>1833</v>
      </c>
      <c r="D344" s="66" t="s">
        <v>93</v>
      </c>
      <c r="E344" s="66" t="s">
        <v>1861</v>
      </c>
      <c r="F344" s="66" t="s">
        <v>1854</v>
      </c>
      <c r="G344" s="66" t="s">
        <v>1855</v>
      </c>
      <c r="H344" s="66" t="s">
        <v>1856</v>
      </c>
      <c r="I344" s="66" t="s">
        <v>2786</v>
      </c>
      <c r="J344" s="65" t="s">
        <v>1857</v>
      </c>
      <c r="K344" s="65" t="s">
        <v>1858</v>
      </c>
      <c r="L344" s="67">
        <v>12</v>
      </c>
      <c r="M344" s="106"/>
      <c r="N344" s="106"/>
      <c r="O344" s="106"/>
      <c r="P344" s="106"/>
      <c r="Q344" s="106"/>
      <c r="R344" s="106"/>
      <c r="S344" s="68">
        <f t="shared" si="4"/>
        <v>12</v>
      </c>
      <c r="T344" s="65" t="s">
        <v>20</v>
      </c>
      <c r="U344" s="66" t="s">
        <v>1859</v>
      </c>
      <c r="V344" s="65" t="s">
        <v>69</v>
      </c>
      <c r="W344" s="66" t="s">
        <v>70</v>
      </c>
      <c r="X344" s="66" t="s">
        <v>91</v>
      </c>
      <c r="Y344" s="65"/>
    </row>
    <row r="345" spans="1:25" ht="180" x14ac:dyDescent="0.2">
      <c r="A345" s="65">
        <v>1</v>
      </c>
      <c r="B345" s="65" t="s">
        <v>1862</v>
      </c>
      <c r="C345" s="66" t="s">
        <v>1833</v>
      </c>
      <c r="D345" s="66" t="s">
        <v>93</v>
      </c>
      <c r="E345" s="66" t="s">
        <v>1863</v>
      </c>
      <c r="F345" s="66" t="s">
        <v>1864</v>
      </c>
      <c r="G345" s="66" t="s">
        <v>1865</v>
      </c>
      <c r="H345" s="66" t="s">
        <v>1866</v>
      </c>
      <c r="I345" s="66" t="s">
        <v>2787</v>
      </c>
      <c r="J345" s="65" t="s">
        <v>1857</v>
      </c>
      <c r="K345" s="65" t="s">
        <v>1867</v>
      </c>
      <c r="L345" s="88">
        <v>11</v>
      </c>
      <c r="M345" s="159">
        <v>11</v>
      </c>
      <c r="N345" s="106"/>
      <c r="O345" s="106"/>
      <c r="P345" s="106"/>
      <c r="Q345" s="106"/>
      <c r="R345" s="106"/>
      <c r="S345" s="68">
        <f t="shared" si="4"/>
        <v>22</v>
      </c>
      <c r="T345" s="65" t="s">
        <v>20</v>
      </c>
      <c r="U345" s="66" t="s">
        <v>1859</v>
      </c>
      <c r="V345" s="65" t="s">
        <v>60</v>
      </c>
      <c r="W345" s="66" t="s">
        <v>70</v>
      </c>
      <c r="X345" s="66" t="s">
        <v>1868</v>
      </c>
      <c r="Y345" s="65"/>
    </row>
    <row r="346" spans="1:25" ht="180" x14ac:dyDescent="0.2">
      <c r="A346" s="65">
        <v>1</v>
      </c>
      <c r="B346" s="65" t="s">
        <v>1869</v>
      </c>
      <c r="C346" s="66" t="s">
        <v>1833</v>
      </c>
      <c r="D346" s="66" t="s">
        <v>93</v>
      </c>
      <c r="E346" s="66" t="s">
        <v>1870</v>
      </c>
      <c r="F346" s="66" t="s">
        <v>1864</v>
      </c>
      <c r="G346" s="66" t="s">
        <v>1865</v>
      </c>
      <c r="H346" s="66" t="s">
        <v>1866</v>
      </c>
      <c r="I346" s="66" t="s">
        <v>2787</v>
      </c>
      <c r="J346" s="65" t="s">
        <v>1857</v>
      </c>
      <c r="K346" s="65" t="s">
        <v>1867</v>
      </c>
      <c r="L346" s="88">
        <v>11</v>
      </c>
      <c r="M346" s="159">
        <v>11</v>
      </c>
      <c r="N346" s="106"/>
      <c r="O346" s="106"/>
      <c r="P346" s="106"/>
      <c r="Q346" s="106"/>
      <c r="R346" s="106"/>
      <c r="S346" s="68">
        <f t="shared" si="4"/>
        <v>22</v>
      </c>
      <c r="T346" s="65" t="s">
        <v>20</v>
      </c>
      <c r="U346" s="66" t="s">
        <v>1859</v>
      </c>
      <c r="V346" s="65" t="s">
        <v>69</v>
      </c>
      <c r="W346" s="66" t="s">
        <v>70</v>
      </c>
      <c r="X346" s="66" t="s">
        <v>1871</v>
      </c>
      <c r="Y346" s="65"/>
    </row>
    <row r="347" spans="1:25" ht="165" x14ac:dyDescent="0.2">
      <c r="A347" s="65">
        <v>1</v>
      </c>
      <c r="B347" s="65" t="s">
        <v>1872</v>
      </c>
      <c r="C347" s="66" t="s">
        <v>1833</v>
      </c>
      <c r="D347" s="66" t="s">
        <v>93</v>
      </c>
      <c r="E347" s="66" t="s">
        <v>2915</v>
      </c>
      <c r="F347" s="66" t="s">
        <v>1873</v>
      </c>
      <c r="G347" s="66" t="s">
        <v>2788</v>
      </c>
      <c r="H347" s="66" t="s">
        <v>2789</v>
      </c>
      <c r="I347" s="66" t="s">
        <v>1874</v>
      </c>
      <c r="J347" s="65" t="s">
        <v>1857</v>
      </c>
      <c r="K347" s="65" t="s">
        <v>1875</v>
      </c>
      <c r="L347" s="88">
        <v>40</v>
      </c>
      <c r="M347" s="159">
        <v>40</v>
      </c>
      <c r="N347" s="159">
        <v>40</v>
      </c>
      <c r="O347" s="159">
        <v>40</v>
      </c>
      <c r="P347" s="159">
        <v>40</v>
      </c>
      <c r="Q347" s="159">
        <v>40</v>
      </c>
      <c r="R347" s="159">
        <v>40</v>
      </c>
      <c r="S347" s="68">
        <f t="shared" si="4"/>
        <v>280</v>
      </c>
      <c r="T347" s="65" t="s">
        <v>20</v>
      </c>
      <c r="U347" s="66"/>
      <c r="V347" s="65" t="s">
        <v>60</v>
      </c>
      <c r="W347" s="66" t="s">
        <v>70</v>
      </c>
      <c r="X347" s="66" t="s">
        <v>71</v>
      </c>
      <c r="Y347" s="65"/>
    </row>
    <row r="348" spans="1:25" ht="90" x14ac:dyDescent="0.2">
      <c r="A348" s="65">
        <v>1</v>
      </c>
      <c r="B348" s="65" t="s">
        <v>1876</v>
      </c>
      <c r="C348" s="66" t="s">
        <v>1833</v>
      </c>
      <c r="D348" s="66" t="s">
        <v>93</v>
      </c>
      <c r="E348" s="66" t="s">
        <v>1877</v>
      </c>
      <c r="F348" s="66" t="s">
        <v>1878</v>
      </c>
      <c r="G348" s="66"/>
      <c r="H348" s="66" t="s">
        <v>1879</v>
      </c>
      <c r="I348" s="66"/>
      <c r="J348" s="65" t="s">
        <v>1857</v>
      </c>
      <c r="K348" s="65" t="s">
        <v>1838</v>
      </c>
      <c r="L348" s="67"/>
      <c r="M348" s="67"/>
      <c r="N348" s="67"/>
      <c r="O348" s="67"/>
      <c r="P348" s="67"/>
      <c r="Q348" s="67"/>
      <c r="R348" s="67"/>
      <c r="S348" s="68">
        <f t="shared" si="4"/>
        <v>0</v>
      </c>
      <c r="T348" s="65" t="s">
        <v>20</v>
      </c>
      <c r="U348" s="66"/>
      <c r="V348" s="65" t="s">
        <v>69</v>
      </c>
      <c r="W348" s="66" t="s">
        <v>70</v>
      </c>
      <c r="X348" s="66" t="s">
        <v>71</v>
      </c>
      <c r="Y348" s="65"/>
    </row>
    <row r="349" spans="1:25" ht="90" x14ac:dyDescent="0.2">
      <c r="A349" s="65">
        <v>1</v>
      </c>
      <c r="B349" s="65" t="s">
        <v>1880</v>
      </c>
      <c r="C349" s="66" t="s">
        <v>1833</v>
      </c>
      <c r="D349" s="66" t="s">
        <v>258</v>
      </c>
      <c r="E349" s="66" t="s">
        <v>1881</v>
      </c>
      <c r="F349" s="66" t="s">
        <v>1882</v>
      </c>
      <c r="G349" s="66" t="s">
        <v>1883</v>
      </c>
      <c r="H349" s="66" t="s">
        <v>1884</v>
      </c>
      <c r="I349" s="66" t="s">
        <v>1885</v>
      </c>
      <c r="J349" s="65" t="s">
        <v>1846</v>
      </c>
      <c r="K349" s="80" t="s">
        <v>41</v>
      </c>
      <c r="L349" s="67"/>
      <c r="M349" s="106"/>
      <c r="N349" s="106"/>
      <c r="O349" s="106"/>
      <c r="P349" s="106"/>
      <c r="Q349" s="106"/>
      <c r="R349" s="106"/>
      <c r="S349" s="68">
        <f t="shared" si="4"/>
        <v>0</v>
      </c>
      <c r="T349" s="65" t="s">
        <v>20</v>
      </c>
      <c r="U349" s="66"/>
      <c r="V349" s="65" t="s">
        <v>69</v>
      </c>
      <c r="W349" s="66" t="s">
        <v>131</v>
      </c>
      <c r="X349" s="66" t="s">
        <v>81</v>
      </c>
      <c r="Y349" s="65"/>
    </row>
    <row r="350" spans="1:25" ht="150" x14ac:dyDescent="0.2">
      <c r="A350" s="65">
        <v>1</v>
      </c>
      <c r="B350" s="65" t="s">
        <v>1886</v>
      </c>
      <c r="C350" s="66" t="s">
        <v>1833</v>
      </c>
      <c r="D350" s="66" t="s">
        <v>303</v>
      </c>
      <c r="E350" s="66" t="s">
        <v>2790</v>
      </c>
      <c r="F350" s="66" t="s">
        <v>3025</v>
      </c>
      <c r="G350" s="66" t="s">
        <v>2791</v>
      </c>
      <c r="H350" s="66" t="s">
        <v>2792</v>
      </c>
      <c r="I350" s="66" t="s">
        <v>2793</v>
      </c>
      <c r="J350" s="65" t="s">
        <v>2794</v>
      </c>
      <c r="K350" s="65">
        <v>2024</v>
      </c>
      <c r="L350" s="67"/>
      <c r="M350" s="106"/>
      <c r="N350" s="106"/>
      <c r="O350" s="106"/>
      <c r="P350" s="106"/>
      <c r="Q350" s="106"/>
      <c r="R350" s="106"/>
      <c r="S350" s="68">
        <f t="shared" si="4"/>
        <v>0</v>
      </c>
      <c r="T350" s="65" t="s">
        <v>21</v>
      </c>
      <c r="U350" s="66"/>
      <c r="V350" s="65" t="s">
        <v>69</v>
      </c>
      <c r="W350" s="66" t="s">
        <v>322</v>
      </c>
      <c r="X350" s="66" t="s">
        <v>81</v>
      </c>
      <c r="Y350" s="65"/>
    </row>
    <row r="351" spans="1:25" ht="180" x14ac:dyDescent="0.2">
      <c r="A351" s="65">
        <v>1</v>
      </c>
      <c r="B351" s="65" t="s">
        <v>1887</v>
      </c>
      <c r="C351" s="66" t="s">
        <v>1833</v>
      </c>
      <c r="D351" s="66" t="s">
        <v>311</v>
      </c>
      <c r="E351" s="66" t="s">
        <v>2795</v>
      </c>
      <c r="F351" s="66" t="s">
        <v>2796</v>
      </c>
      <c r="G351" s="66" t="s">
        <v>2797</v>
      </c>
      <c r="H351" s="66" t="s">
        <v>2798</v>
      </c>
      <c r="I351" s="66" t="s">
        <v>2799</v>
      </c>
      <c r="J351" s="65" t="s">
        <v>2800</v>
      </c>
      <c r="K351" s="76" t="s">
        <v>104</v>
      </c>
      <c r="L351" s="67"/>
      <c r="M351" s="67"/>
      <c r="N351" s="106"/>
      <c r="O351" s="106"/>
      <c r="P351" s="106"/>
      <c r="Q351" s="106"/>
      <c r="R351" s="106"/>
      <c r="S351" s="68">
        <f t="shared" si="4"/>
        <v>0</v>
      </c>
      <c r="T351" s="65" t="s">
        <v>21</v>
      </c>
      <c r="U351" s="66" t="s">
        <v>1890</v>
      </c>
      <c r="V351" s="65" t="s">
        <v>69</v>
      </c>
      <c r="W351" s="66" t="s">
        <v>322</v>
      </c>
      <c r="X351" s="66" t="s">
        <v>81</v>
      </c>
      <c r="Y351" s="65"/>
    </row>
    <row r="352" spans="1:25" ht="225" x14ac:dyDescent="0.2">
      <c r="A352" s="65">
        <v>1</v>
      </c>
      <c r="B352" s="65" t="s">
        <v>1891</v>
      </c>
      <c r="C352" s="66" t="s">
        <v>1833</v>
      </c>
      <c r="D352" s="66" t="s">
        <v>311</v>
      </c>
      <c r="E352" s="66" t="s">
        <v>2916</v>
      </c>
      <c r="F352" s="66" t="s">
        <v>1888</v>
      </c>
      <c r="G352" s="66" t="s">
        <v>2801</v>
      </c>
      <c r="H352" s="66" t="s">
        <v>1889</v>
      </c>
      <c r="I352" s="66"/>
      <c r="J352" s="65" t="s">
        <v>1892</v>
      </c>
      <c r="K352" s="80" t="s">
        <v>58</v>
      </c>
      <c r="L352" s="67"/>
      <c r="M352" s="67"/>
      <c r="N352" s="67"/>
      <c r="O352" s="67"/>
      <c r="P352" s="67"/>
      <c r="Q352" s="67"/>
      <c r="R352" s="67"/>
      <c r="S352" s="68">
        <f t="shared" si="4"/>
        <v>0</v>
      </c>
      <c r="T352" s="65" t="s">
        <v>21</v>
      </c>
      <c r="U352" s="66" t="s">
        <v>1893</v>
      </c>
      <c r="V352" s="65" t="s">
        <v>69</v>
      </c>
      <c r="W352" s="66" t="s">
        <v>322</v>
      </c>
      <c r="X352" s="66" t="s">
        <v>264</v>
      </c>
      <c r="Y352" s="65"/>
    </row>
    <row r="353" spans="1:25" ht="225" x14ac:dyDescent="0.2">
      <c r="A353" s="65">
        <v>1</v>
      </c>
      <c r="B353" s="65" t="s">
        <v>2802</v>
      </c>
      <c r="C353" s="66" t="s">
        <v>1833</v>
      </c>
      <c r="D353" s="66" t="s">
        <v>51</v>
      </c>
      <c r="E353" s="66" t="s">
        <v>2803</v>
      </c>
      <c r="F353" s="66" t="s">
        <v>2804</v>
      </c>
      <c r="G353" s="79" t="s">
        <v>2805</v>
      </c>
      <c r="H353" s="79" t="s">
        <v>2806</v>
      </c>
      <c r="I353" s="79" t="s">
        <v>2807</v>
      </c>
      <c r="J353" s="99" t="s">
        <v>88</v>
      </c>
      <c r="K353" s="99" t="s">
        <v>2808</v>
      </c>
      <c r="L353" s="160"/>
      <c r="M353" s="160"/>
      <c r="N353" s="160"/>
      <c r="O353" s="159">
        <v>30000</v>
      </c>
      <c r="P353" s="159">
        <v>30000</v>
      </c>
      <c r="Q353" s="160"/>
      <c r="R353" s="160"/>
      <c r="S353" s="68">
        <f t="shared" si="4"/>
        <v>60000</v>
      </c>
      <c r="T353" s="65" t="s">
        <v>20</v>
      </c>
      <c r="U353" s="66" t="s">
        <v>2809</v>
      </c>
      <c r="V353" s="71"/>
      <c r="W353" s="71"/>
      <c r="X353" s="71"/>
      <c r="Y353" s="65"/>
    </row>
    <row r="354" spans="1:25" ht="90" x14ac:dyDescent="0.2">
      <c r="A354" s="65">
        <v>1</v>
      </c>
      <c r="B354" s="65" t="s">
        <v>1894</v>
      </c>
      <c r="C354" s="66" t="s">
        <v>1895</v>
      </c>
      <c r="D354" s="66" t="s">
        <v>51</v>
      </c>
      <c r="E354" s="66" t="s">
        <v>1896</v>
      </c>
      <c r="F354" s="66" t="s">
        <v>1897</v>
      </c>
      <c r="G354" s="66" t="s">
        <v>1898</v>
      </c>
      <c r="H354" s="66" t="s">
        <v>1899</v>
      </c>
      <c r="I354" s="66" t="s">
        <v>1900</v>
      </c>
      <c r="J354" s="65" t="s">
        <v>1901</v>
      </c>
      <c r="K354" s="65">
        <v>2023</v>
      </c>
      <c r="L354" s="67">
        <v>8000</v>
      </c>
      <c r="M354" s="68"/>
      <c r="N354" s="68"/>
      <c r="O354" s="68"/>
      <c r="P354" s="68"/>
      <c r="Q354" s="68"/>
      <c r="R354" s="68"/>
      <c r="S354" s="68">
        <f t="shared" si="4"/>
        <v>8000</v>
      </c>
      <c r="T354" s="69" t="s">
        <v>20</v>
      </c>
      <c r="U354" s="66"/>
      <c r="V354" s="69" t="s">
        <v>60</v>
      </c>
      <c r="W354" s="66" t="s">
        <v>70</v>
      </c>
      <c r="X354" s="66" t="s">
        <v>62</v>
      </c>
      <c r="Y354" s="65"/>
    </row>
    <row r="355" spans="1:25" ht="90" x14ac:dyDescent="0.2">
      <c r="A355" s="65">
        <v>1</v>
      </c>
      <c r="B355" s="65" t="s">
        <v>1902</v>
      </c>
      <c r="C355" s="66" t="s">
        <v>1895</v>
      </c>
      <c r="D355" s="66" t="s">
        <v>51</v>
      </c>
      <c r="E355" s="66" t="s">
        <v>1903</v>
      </c>
      <c r="F355" s="66" t="s">
        <v>1904</v>
      </c>
      <c r="G355" s="66" t="s">
        <v>1905</v>
      </c>
      <c r="H355" s="66" t="s">
        <v>1899</v>
      </c>
      <c r="I355" s="66" t="s">
        <v>1900</v>
      </c>
      <c r="J355" s="65" t="s">
        <v>1901</v>
      </c>
      <c r="K355" s="65" t="s">
        <v>437</v>
      </c>
      <c r="L355" s="68"/>
      <c r="M355" s="67"/>
      <c r="N355" s="67"/>
      <c r="O355" s="68"/>
      <c r="P355" s="68"/>
      <c r="Q355" s="68"/>
      <c r="R355" s="68"/>
      <c r="S355" s="68">
        <f t="shared" si="4"/>
        <v>0</v>
      </c>
      <c r="T355" s="69" t="s">
        <v>20</v>
      </c>
      <c r="U355" s="66"/>
      <c r="V355" s="69" t="s">
        <v>69</v>
      </c>
      <c r="W355" s="66" t="s">
        <v>70</v>
      </c>
      <c r="X355" s="66" t="s">
        <v>62</v>
      </c>
      <c r="Y355" s="65"/>
    </row>
    <row r="356" spans="1:25" ht="90" x14ac:dyDescent="0.2">
      <c r="A356" s="65">
        <v>1</v>
      </c>
      <c r="B356" s="65" t="s">
        <v>1906</v>
      </c>
      <c r="C356" s="66" t="s">
        <v>1895</v>
      </c>
      <c r="D356" s="66" t="s">
        <v>51</v>
      </c>
      <c r="E356" s="66" t="s">
        <v>1907</v>
      </c>
      <c r="F356" s="66" t="s">
        <v>1908</v>
      </c>
      <c r="G356" s="66" t="s">
        <v>3026</v>
      </c>
      <c r="H356" s="66" t="s">
        <v>1899</v>
      </c>
      <c r="I356" s="66" t="s">
        <v>1900</v>
      </c>
      <c r="J356" s="65" t="s">
        <v>1901</v>
      </c>
      <c r="K356" s="65" t="s">
        <v>579</v>
      </c>
      <c r="L356" s="68"/>
      <c r="M356" s="68"/>
      <c r="N356" s="67"/>
      <c r="O356" s="67"/>
      <c r="P356" s="67"/>
      <c r="Q356" s="68"/>
      <c r="R356" s="68"/>
      <c r="S356" s="68">
        <f t="shared" si="4"/>
        <v>0</v>
      </c>
      <c r="T356" s="69" t="s">
        <v>20</v>
      </c>
      <c r="U356" s="66"/>
      <c r="V356" s="69" t="s">
        <v>60</v>
      </c>
      <c r="W356" s="66" t="s">
        <v>70</v>
      </c>
      <c r="X356" s="66" t="s">
        <v>62</v>
      </c>
      <c r="Y356" s="65"/>
    </row>
    <row r="357" spans="1:25" ht="90" x14ac:dyDescent="0.2">
      <c r="A357" s="65">
        <v>1</v>
      </c>
      <c r="B357" s="65" t="s">
        <v>1909</v>
      </c>
      <c r="C357" s="66" t="s">
        <v>1895</v>
      </c>
      <c r="D357" s="66" t="s">
        <v>51</v>
      </c>
      <c r="E357" s="66" t="s">
        <v>1910</v>
      </c>
      <c r="F357" s="66" t="s">
        <v>1911</v>
      </c>
      <c r="G357" s="66" t="s">
        <v>1912</v>
      </c>
      <c r="H357" s="66" t="s">
        <v>1899</v>
      </c>
      <c r="I357" s="66" t="s">
        <v>1900</v>
      </c>
      <c r="J357" s="65" t="s">
        <v>1901</v>
      </c>
      <c r="K357" s="65">
        <v>2028</v>
      </c>
      <c r="L357" s="68"/>
      <c r="M357" s="68"/>
      <c r="N357" s="68"/>
      <c r="O357" s="68"/>
      <c r="P357" s="68"/>
      <c r="Q357" s="67"/>
      <c r="R357" s="68"/>
      <c r="S357" s="68">
        <f t="shared" si="4"/>
        <v>0</v>
      </c>
      <c r="T357" s="69" t="s">
        <v>20</v>
      </c>
      <c r="U357" s="66"/>
      <c r="V357" s="69" t="s">
        <v>60</v>
      </c>
      <c r="W357" s="66" t="s">
        <v>70</v>
      </c>
      <c r="X357" s="66" t="s">
        <v>62</v>
      </c>
      <c r="Y357" s="65"/>
    </row>
    <row r="358" spans="1:25" ht="105" x14ac:dyDescent="0.2">
      <c r="A358" s="65">
        <v>1</v>
      </c>
      <c r="B358" s="65" t="s">
        <v>1913</v>
      </c>
      <c r="C358" s="66" t="s">
        <v>1895</v>
      </c>
      <c r="D358" s="66" t="s">
        <v>51</v>
      </c>
      <c r="E358" s="66" t="s">
        <v>1914</v>
      </c>
      <c r="F358" s="66" t="s">
        <v>1915</v>
      </c>
      <c r="G358" s="66" t="s">
        <v>1916</v>
      </c>
      <c r="H358" s="66" t="s">
        <v>1917</v>
      </c>
      <c r="I358" s="66" t="s">
        <v>1918</v>
      </c>
      <c r="J358" s="65" t="s">
        <v>1919</v>
      </c>
      <c r="K358" s="65" t="s">
        <v>147</v>
      </c>
      <c r="L358" s="68"/>
      <c r="M358" s="68"/>
      <c r="N358" s="67"/>
      <c r="O358" s="67"/>
      <c r="P358" s="67"/>
      <c r="Q358" s="67"/>
      <c r="R358" s="67"/>
      <c r="S358" s="68">
        <f t="shared" si="4"/>
        <v>0</v>
      </c>
      <c r="T358" s="69" t="s">
        <v>20</v>
      </c>
      <c r="U358" s="66" t="s">
        <v>1920</v>
      </c>
      <c r="V358" s="69" t="s">
        <v>60</v>
      </c>
      <c r="W358" s="66" t="s">
        <v>70</v>
      </c>
      <c r="X358" s="66" t="s">
        <v>62</v>
      </c>
      <c r="Y358" s="65"/>
    </row>
    <row r="359" spans="1:25" ht="135" x14ac:dyDescent="0.2">
      <c r="A359" s="65">
        <v>1</v>
      </c>
      <c r="B359" s="65" t="s">
        <v>1921</v>
      </c>
      <c r="C359" s="66" t="s">
        <v>1895</v>
      </c>
      <c r="D359" s="66" t="s">
        <v>51</v>
      </c>
      <c r="E359" s="66" t="s">
        <v>1922</v>
      </c>
      <c r="F359" s="66" t="s">
        <v>1923</v>
      </c>
      <c r="G359" s="66" t="s">
        <v>1924</v>
      </c>
      <c r="H359" s="66" t="s">
        <v>1925</v>
      </c>
      <c r="I359" s="66" t="s">
        <v>1926</v>
      </c>
      <c r="J359" s="65" t="s">
        <v>1927</v>
      </c>
      <c r="K359" s="65">
        <v>2024</v>
      </c>
      <c r="L359" s="68"/>
      <c r="M359" s="67"/>
      <c r="N359" s="68"/>
      <c r="O359" s="68"/>
      <c r="P359" s="68"/>
      <c r="Q359" s="68"/>
      <c r="R359" s="68"/>
      <c r="S359" s="68">
        <f t="shared" si="4"/>
        <v>0</v>
      </c>
      <c r="T359" s="69" t="s">
        <v>20</v>
      </c>
      <c r="U359" s="66" t="s">
        <v>1928</v>
      </c>
      <c r="V359" s="69" t="s">
        <v>69</v>
      </c>
      <c r="W359" s="66" t="s">
        <v>70</v>
      </c>
      <c r="X359" s="66" t="s">
        <v>62</v>
      </c>
      <c r="Y359" s="65"/>
    </row>
    <row r="360" spans="1:25" ht="90" x14ac:dyDescent="0.2">
      <c r="A360" s="65">
        <v>1</v>
      </c>
      <c r="B360" s="65" t="s">
        <v>1929</v>
      </c>
      <c r="C360" s="66" t="s">
        <v>1895</v>
      </c>
      <c r="D360" s="66" t="s">
        <v>51</v>
      </c>
      <c r="E360" s="66" t="s">
        <v>1930</v>
      </c>
      <c r="F360" s="66" t="s">
        <v>1923</v>
      </c>
      <c r="G360" s="66" t="s">
        <v>1931</v>
      </c>
      <c r="H360" s="66" t="s">
        <v>1932</v>
      </c>
      <c r="I360" s="66" t="s">
        <v>1918</v>
      </c>
      <c r="J360" s="65" t="s">
        <v>1919</v>
      </c>
      <c r="K360" s="65">
        <v>2023</v>
      </c>
      <c r="L360" s="67"/>
      <c r="M360" s="68"/>
      <c r="N360" s="68"/>
      <c r="O360" s="68"/>
      <c r="P360" s="68"/>
      <c r="Q360" s="68"/>
      <c r="R360" s="68"/>
      <c r="S360" s="68">
        <f t="shared" si="4"/>
        <v>0</v>
      </c>
      <c r="T360" s="69" t="s">
        <v>20</v>
      </c>
      <c r="U360" s="66" t="s">
        <v>3027</v>
      </c>
      <c r="V360" s="69" t="s">
        <v>69</v>
      </c>
      <c r="W360" s="66" t="s">
        <v>70</v>
      </c>
      <c r="X360" s="66" t="s">
        <v>62</v>
      </c>
      <c r="Y360" s="65"/>
    </row>
    <row r="361" spans="1:25" ht="315" x14ac:dyDescent="0.2">
      <c r="A361" s="65">
        <v>1</v>
      </c>
      <c r="B361" s="65" t="s">
        <v>1933</v>
      </c>
      <c r="C361" s="66" t="s">
        <v>1895</v>
      </c>
      <c r="D361" s="66" t="s">
        <v>51</v>
      </c>
      <c r="E361" s="66" t="s">
        <v>1934</v>
      </c>
      <c r="F361" s="66" t="s">
        <v>1935</v>
      </c>
      <c r="G361" s="66" t="s">
        <v>1936</v>
      </c>
      <c r="H361" s="66" t="s">
        <v>1937</v>
      </c>
      <c r="I361" s="66" t="s">
        <v>1938</v>
      </c>
      <c r="J361" s="65" t="s">
        <v>1939</v>
      </c>
      <c r="K361" s="65">
        <v>2023</v>
      </c>
      <c r="L361" s="67">
        <v>4657</v>
      </c>
      <c r="M361" s="68"/>
      <c r="N361" s="68"/>
      <c r="O361" s="68"/>
      <c r="P361" s="68"/>
      <c r="Q361" s="68"/>
      <c r="R361" s="68"/>
      <c r="S361" s="68">
        <f t="shared" si="4"/>
        <v>4657</v>
      </c>
      <c r="T361" s="69" t="s">
        <v>20</v>
      </c>
      <c r="U361" s="66" t="s">
        <v>1940</v>
      </c>
      <c r="V361" s="69" t="s">
        <v>60</v>
      </c>
      <c r="W361" s="66" t="s">
        <v>337</v>
      </c>
      <c r="X361" s="66" t="s">
        <v>62</v>
      </c>
      <c r="Y361" s="65"/>
    </row>
    <row r="362" spans="1:25" ht="409.5" x14ac:dyDescent="0.2">
      <c r="A362" s="65">
        <v>1</v>
      </c>
      <c r="B362" s="65" t="s">
        <v>1941</v>
      </c>
      <c r="C362" s="66" t="s">
        <v>1895</v>
      </c>
      <c r="D362" s="66" t="s">
        <v>51</v>
      </c>
      <c r="E362" s="66" t="s">
        <v>1942</v>
      </c>
      <c r="F362" s="66" t="s">
        <v>1943</v>
      </c>
      <c r="G362" s="66" t="s">
        <v>1944</v>
      </c>
      <c r="H362" s="66" t="s">
        <v>1945</v>
      </c>
      <c r="I362" s="66" t="s">
        <v>1946</v>
      </c>
      <c r="J362" s="65" t="s">
        <v>88</v>
      </c>
      <c r="K362" s="65" t="s">
        <v>104</v>
      </c>
      <c r="L362" s="67">
        <v>10000</v>
      </c>
      <c r="M362" s="67">
        <v>10000</v>
      </c>
      <c r="N362" s="68"/>
      <c r="O362" s="68"/>
      <c r="P362" s="68"/>
      <c r="Q362" s="68"/>
      <c r="R362" s="68"/>
      <c r="S362" s="68">
        <f t="shared" si="4"/>
        <v>20000</v>
      </c>
      <c r="T362" s="69" t="s">
        <v>20</v>
      </c>
      <c r="U362" s="66" t="s">
        <v>1947</v>
      </c>
      <c r="V362" s="69" t="s">
        <v>69</v>
      </c>
      <c r="W362" s="66" t="s">
        <v>337</v>
      </c>
      <c r="X362" s="66" t="s">
        <v>62</v>
      </c>
      <c r="Y362" s="65"/>
    </row>
    <row r="363" spans="1:25" ht="75" x14ac:dyDescent="0.2">
      <c r="A363" s="65">
        <v>1</v>
      </c>
      <c r="B363" s="65" t="s">
        <v>1948</v>
      </c>
      <c r="C363" s="66" t="s">
        <v>1895</v>
      </c>
      <c r="D363" s="66" t="s">
        <v>83</v>
      </c>
      <c r="E363" s="66" t="s">
        <v>1949</v>
      </c>
      <c r="F363" s="66" t="s">
        <v>1950</v>
      </c>
      <c r="G363" s="66" t="s">
        <v>1951</v>
      </c>
      <c r="H363" s="66" t="s">
        <v>1952</v>
      </c>
      <c r="I363" s="66" t="s">
        <v>1953</v>
      </c>
      <c r="J363" s="65" t="s">
        <v>1954</v>
      </c>
      <c r="K363" s="65">
        <v>2029</v>
      </c>
      <c r="L363" s="68"/>
      <c r="M363" s="68"/>
      <c r="N363" s="68"/>
      <c r="O363" s="68"/>
      <c r="P363" s="68"/>
      <c r="Q363" s="68"/>
      <c r="R363" s="67"/>
      <c r="S363" s="68">
        <f t="shared" si="4"/>
        <v>0</v>
      </c>
      <c r="T363" s="69" t="s">
        <v>20</v>
      </c>
      <c r="U363" s="66" t="s">
        <v>1955</v>
      </c>
      <c r="V363" s="69" t="s">
        <v>69</v>
      </c>
      <c r="W363" s="66" t="s">
        <v>61</v>
      </c>
      <c r="X363" s="66" t="s">
        <v>886</v>
      </c>
      <c r="Y363" s="65"/>
    </row>
    <row r="364" spans="1:25" ht="90" x14ac:dyDescent="0.2">
      <c r="A364" s="65">
        <v>1</v>
      </c>
      <c r="B364" s="99" t="s">
        <v>2917</v>
      </c>
      <c r="C364" s="66" t="s">
        <v>1895</v>
      </c>
      <c r="D364" s="79" t="s">
        <v>93</v>
      </c>
      <c r="E364" s="79" t="s">
        <v>2670</v>
      </c>
      <c r="F364" s="79" t="s">
        <v>2671</v>
      </c>
      <c r="G364" s="79" t="s">
        <v>2672</v>
      </c>
      <c r="H364" s="79" t="s">
        <v>2673</v>
      </c>
      <c r="I364" s="79" t="s">
        <v>2674</v>
      </c>
      <c r="J364" s="99" t="s">
        <v>2675</v>
      </c>
      <c r="K364" s="99" t="s">
        <v>2676</v>
      </c>
      <c r="L364" s="82">
        <v>32269.074000000001</v>
      </c>
      <c r="M364" s="97">
        <v>44871.826000000001</v>
      </c>
      <c r="N364" s="97">
        <v>49359.008000000002</v>
      </c>
      <c r="O364" s="97">
        <v>54294.909</v>
      </c>
      <c r="P364" s="97">
        <v>59724.4</v>
      </c>
      <c r="Q364" s="97">
        <v>65696.84</v>
      </c>
      <c r="R364" s="97">
        <v>72266.524000000005</v>
      </c>
      <c r="S364" s="68">
        <f t="shared" si="4"/>
        <v>378482.58100000001</v>
      </c>
      <c r="T364" s="69" t="s">
        <v>20</v>
      </c>
      <c r="U364" s="66" t="s">
        <v>2677</v>
      </c>
      <c r="V364" s="69" t="s">
        <v>69</v>
      </c>
      <c r="W364" s="66" t="s">
        <v>458</v>
      </c>
      <c r="X364" s="66" t="s">
        <v>886</v>
      </c>
      <c r="Y364" s="99" t="s">
        <v>3065</v>
      </c>
    </row>
    <row r="365" spans="1:25" ht="75" x14ac:dyDescent="0.2">
      <c r="A365" s="65">
        <v>1</v>
      </c>
      <c r="B365" s="99" t="s">
        <v>1956</v>
      </c>
      <c r="C365" s="79" t="s">
        <v>1957</v>
      </c>
      <c r="D365" s="79" t="s">
        <v>51</v>
      </c>
      <c r="E365" s="79" t="s">
        <v>1958</v>
      </c>
      <c r="F365" s="79" t="s">
        <v>1959</v>
      </c>
      <c r="G365" s="79" t="s">
        <v>1960</v>
      </c>
      <c r="H365" s="79" t="s">
        <v>1961</v>
      </c>
      <c r="I365" s="79" t="s">
        <v>1962</v>
      </c>
      <c r="J365" s="99" t="s">
        <v>1963</v>
      </c>
      <c r="K365" s="99" t="s">
        <v>104</v>
      </c>
      <c r="L365" s="161">
        <v>2600</v>
      </c>
      <c r="M365" s="82"/>
      <c r="N365" s="84"/>
      <c r="O365" s="84"/>
      <c r="P365" s="84"/>
      <c r="Q365" s="84"/>
      <c r="R365" s="84"/>
      <c r="S365" s="162">
        <f t="shared" si="4"/>
        <v>2600</v>
      </c>
      <c r="T365" s="69" t="s">
        <v>21</v>
      </c>
      <c r="U365" s="66" t="s">
        <v>1964</v>
      </c>
      <c r="V365" s="69" t="s">
        <v>60</v>
      </c>
      <c r="W365" s="66" t="s">
        <v>61</v>
      </c>
      <c r="X365" s="66" t="s">
        <v>1145</v>
      </c>
      <c r="Y365" s="99"/>
    </row>
    <row r="366" spans="1:25" ht="105" x14ac:dyDescent="0.2">
      <c r="A366" s="102">
        <v>1</v>
      </c>
      <c r="B366" s="76" t="s">
        <v>1965</v>
      </c>
      <c r="C366" s="94" t="s">
        <v>1957</v>
      </c>
      <c r="D366" s="94" t="s">
        <v>51</v>
      </c>
      <c r="E366" s="94" t="s">
        <v>1966</v>
      </c>
      <c r="F366" s="94" t="s">
        <v>1967</v>
      </c>
      <c r="G366" s="94" t="s">
        <v>1968</v>
      </c>
      <c r="H366" s="94" t="s">
        <v>1969</v>
      </c>
      <c r="I366" s="94" t="s">
        <v>1970</v>
      </c>
      <c r="J366" s="76" t="s">
        <v>1971</v>
      </c>
      <c r="K366" s="76" t="s">
        <v>1804</v>
      </c>
      <c r="L366" s="97"/>
      <c r="M366" s="97"/>
      <c r="N366" s="97"/>
      <c r="O366" s="97"/>
      <c r="P366" s="97"/>
      <c r="Q366" s="97"/>
      <c r="R366" s="97"/>
      <c r="S366" s="68">
        <f t="shared" si="4"/>
        <v>0</v>
      </c>
      <c r="T366" s="69" t="s">
        <v>21</v>
      </c>
      <c r="U366" s="66" t="s">
        <v>1972</v>
      </c>
      <c r="V366" s="69" t="s">
        <v>60</v>
      </c>
      <c r="W366" s="66" t="s">
        <v>458</v>
      </c>
      <c r="X366" s="66" t="s">
        <v>71</v>
      </c>
      <c r="Y366" s="76"/>
    </row>
    <row r="367" spans="1:25" ht="105" x14ac:dyDescent="0.2">
      <c r="A367" s="102">
        <v>1</v>
      </c>
      <c r="B367" s="76" t="s">
        <v>1973</v>
      </c>
      <c r="C367" s="94" t="s">
        <v>1957</v>
      </c>
      <c r="D367" s="94" t="s">
        <v>51</v>
      </c>
      <c r="E367" s="94" t="s">
        <v>1974</v>
      </c>
      <c r="F367" s="94" t="s">
        <v>1975</v>
      </c>
      <c r="G367" s="94" t="s">
        <v>1976</v>
      </c>
      <c r="H367" s="94" t="s">
        <v>1977</v>
      </c>
      <c r="I367" s="94" t="s">
        <v>1970</v>
      </c>
      <c r="J367" s="76" t="s">
        <v>1978</v>
      </c>
      <c r="K367" s="76" t="s">
        <v>58</v>
      </c>
      <c r="L367" s="97"/>
      <c r="M367" s="97"/>
      <c r="N367" s="97"/>
      <c r="O367" s="97"/>
      <c r="P367" s="97"/>
      <c r="Q367" s="97"/>
      <c r="R367" s="97"/>
      <c r="S367" s="68">
        <f t="shared" si="4"/>
        <v>0</v>
      </c>
      <c r="T367" s="69" t="s">
        <v>20</v>
      </c>
      <c r="U367" s="71"/>
      <c r="V367" s="69" t="s">
        <v>60</v>
      </c>
      <c r="W367" s="66" t="s">
        <v>458</v>
      </c>
      <c r="X367" s="66" t="s">
        <v>71</v>
      </c>
      <c r="Y367" s="76"/>
    </row>
    <row r="368" spans="1:25" ht="105" x14ac:dyDescent="0.2">
      <c r="A368" s="102">
        <v>1</v>
      </c>
      <c r="B368" s="76" t="s">
        <v>1979</v>
      </c>
      <c r="C368" s="94" t="s">
        <v>1957</v>
      </c>
      <c r="D368" s="94" t="s">
        <v>51</v>
      </c>
      <c r="E368" s="94" t="s">
        <v>1980</v>
      </c>
      <c r="F368" s="94" t="s">
        <v>1981</v>
      </c>
      <c r="G368" s="94" t="s">
        <v>1982</v>
      </c>
      <c r="H368" s="94" t="s">
        <v>1983</v>
      </c>
      <c r="I368" s="94" t="s">
        <v>1970</v>
      </c>
      <c r="J368" s="76" t="s">
        <v>1984</v>
      </c>
      <c r="K368" s="76" t="s">
        <v>1804</v>
      </c>
      <c r="L368" s="97"/>
      <c r="M368" s="97"/>
      <c r="N368" s="97"/>
      <c r="O368" s="97"/>
      <c r="P368" s="97"/>
      <c r="Q368" s="97"/>
      <c r="R368" s="97"/>
      <c r="S368" s="68">
        <f t="shared" si="4"/>
        <v>0</v>
      </c>
      <c r="T368" s="69" t="s">
        <v>21</v>
      </c>
      <c r="U368" s="71"/>
      <c r="V368" s="69" t="s">
        <v>69</v>
      </c>
      <c r="W368" s="66" t="s">
        <v>70</v>
      </c>
      <c r="X368" s="66" t="s">
        <v>71</v>
      </c>
      <c r="Y368" s="76"/>
    </row>
    <row r="369" spans="1:25" ht="90" x14ac:dyDescent="0.2">
      <c r="A369" s="102">
        <v>1</v>
      </c>
      <c r="B369" s="76" t="s">
        <v>1985</v>
      </c>
      <c r="C369" s="94" t="s">
        <v>1957</v>
      </c>
      <c r="D369" s="94" t="s">
        <v>51</v>
      </c>
      <c r="E369" s="94" t="s">
        <v>2918</v>
      </c>
      <c r="F369" s="94" t="s">
        <v>1986</v>
      </c>
      <c r="G369" s="94" t="s">
        <v>1987</v>
      </c>
      <c r="H369" s="94" t="s">
        <v>1988</v>
      </c>
      <c r="I369" s="94" t="s">
        <v>1989</v>
      </c>
      <c r="J369" s="76" t="s">
        <v>1990</v>
      </c>
      <c r="K369" s="76" t="s">
        <v>466</v>
      </c>
      <c r="L369" s="97"/>
      <c r="M369" s="97">
        <f>596106.27+399170.18</f>
        <v>995276.45</v>
      </c>
      <c r="N369" s="97"/>
      <c r="O369" s="97"/>
      <c r="P369" s="97"/>
      <c r="Q369" s="97"/>
      <c r="R369" s="81"/>
      <c r="S369" s="68">
        <f t="shared" si="4"/>
        <v>995276.45</v>
      </c>
      <c r="T369" s="69" t="s">
        <v>20</v>
      </c>
      <c r="U369" s="66" t="s">
        <v>2810</v>
      </c>
      <c r="V369" s="69" t="s">
        <v>60</v>
      </c>
      <c r="W369" s="66" t="s">
        <v>70</v>
      </c>
      <c r="X369" s="66" t="s">
        <v>71</v>
      </c>
      <c r="Y369" s="76"/>
    </row>
    <row r="370" spans="1:25" ht="75" x14ac:dyDescent="0.2">
      <c r="A370" s="102">
        <v>1</v>
      </c>
      <c r="B370" s="76" t="s">
        <v>1991</v>
      </c>
      <c r="C370" s="94" t="s">
        <v>1957</v>
      </c>
      <c r="D370" s="94" t="s">
        <v>51</v>
      </c>
      <c r="E370" s="94" t="s">
        <v>1992</v>
      </c>
      <c r="F370" s="94" t="s">
        <v>1993</v>
      </c>
      <c r="G370" s="94" t="s">
        <v>1994</v>
      </c>
      <c r="H370" s="94" t="s">
        <v>1995</v>
      </c>
      <c r="I370" s="94" t="s">
        <v>872</v>
      </c>
      <c r="J370" s="76" t="s">
        <v>873</v>
      </c>
      <c r="K370" s="76">
        <v>2024</v>
      </c>
      <c r="L370" s="81"/>
      <c r="M370" s="78"/>
      <c r="N370" s="81"/>
      <c r="O370" s="81"/>
      <c r="P370" s="81"/>
      <c r="Q370" s="81"/>
      <c r="R370" s="81"/>
      <c r="S370" s="68">
        <f t="shared" si="4"/>
        <v>0</v>
      </c>
      <c r="T370" s="69" t="s">
        <v>20</v>
      </c>
      <c r="U370" s="66" t="s">
        <v>2811</v>
      </c>
      <c r="V370" s="69" t="s">
        <v>69</v>
      </c>
      <c r="W370" s="66" t="s">
        <v>61</v>
      </c>
      <c r="X370" s="66" t="s">
        <v>836</v>
      </c>
      <c r="Y370" s="76"/>
    </row>
    <row r="371" spans="1:25" ht="409.5" x14ac:dyDescent="0.2">
      <c r="A371" s="102">
        <v>1</v>
      </c>
      <c r="B371" s="76" t="s">
        <v>1996</v>
      </c>
      <c r="C371" s="94" t="s">
        <v>1957</v>
      </c>
      <c r="D371" s="94" t="s">
        <v>51</v>
      </c>
      <c r="E371" s="94" t="s">
        <v>1997</v>
      </c>
      <c r="F371" s="94" t="s">
        <v>1998</v>
      </c>
      <c r="G371" s="94" t="s">
        <v>1999</v>
      </c>
      <c r="H371" s="94" t="s">
        <v>2000</v>
      </c>
      <c r="I371" s="94" t="s">
        <v>872</v>
      </c>
      <c r="J371" s="76" t="s">
        <v>873</v>
      </c>
      <c r="K371" s="76">
        <v>2024</v>
      </c>
      <c r="L371" s="81"/>
      <c r="M371" s="163">
        <v>5632</v>
      </c>
      <c r="N371" s="81"/>
      <c r="O371" s="81"/>
      <c r="P371" s="81"/>
      <c r="Q371" s="81"/>
      <c r="R371" s="81"/>
      <c r="S371" s="68">
        <f t="shared" si="4"/>
        <v>5632</v>
      </c>
      <c r="T371" s="69" t="s">
        <v>20</v>
      </c>
      <c r="U371" s="71"/>
      <c r="V371" s="71"/>
      <c r="W371" s="71" t="s">
        <v>337</v>
      </c>
      <c r="X371" s="71"/>
      <c r="Y371" s="76"/>
    </row>
    <row r="372" spans="1:25" ht="195" x14ac:dyDescent="0.2">
      <c r="A372" s="102">
        <v>1</v>
      </c>
      <c r="B372" s="76" t="s">
        <v>2001</v>
      </c>
      <c r="C372" s="94" t="s">
        <v>1957</v>
      </c>
      <c r="D372" s="94" t="s">
        <v>51</v>
      </c>
      <c r="E372" s="94" t="s">
        <v>2002</v>
      </c>
      <c r="F372" s="94" t="s">
        <v>2003</v>
      </c>
      <c r="G372" s="94" t="s">
        <v>2004</v>
      </c>
      <c r="H372" s="94" t="s">
        <v>2005</v>
      </c>
      <c r="I372" s="94" t="s">
        <v>872</v>
      </c>
      <c r="J372" s="76" t="s">
        <v>873</v>
      </c>
      <c r="K372" s="76" t="s">
        <v>550</v>
      </c>
      <c r="L372" s="164"/>
      <c r="M372" s="163">
        <v>22386</v>
      </c>
      <c r="N372" s="163">
        <v>22386</v>
      </c>
      <c r="O372" s="163">
        <v>22386</v>
      </c>
      <c r="P372" s="163">
        <v>22386</v>
      </c>
      <c r="Q372" s="163">
        <v>22386</v>
      </c>
      <c r="R372" s="164"/>
      <c r="S372" s="162">
        <f t="shared" si="4"/>
        <v>111930</v>
      </c>
      <c r="T372" s="69" t="s">
        <v>20</v>
      </c>
      <c r="U372" s="66" t="s">
        <v>2006</v>
      </c>
      <c r="V372" s="71"/>
      <c r="W372" s="66" t="s">
        <v>90</v>
      </c>
      <c r="X372" s="71"/>
      <c r="Y372" s="76"/>
    </row>
    <row r="373" spans="1:25" ht="75" x14ac:dyDescent="0.2">
      <c r="A373" s="102">
        <v>1</v>
      </c>
      <c r="B373" s="76" t="s">
        <v>2007</v>
      </c>
      <c r="C373" s="94" t="s">
        <v>1957</v>
      </c>
      <c r="D373" s="94" t="s">
        <v>51</v>
      </c>
      <c r="E373" s="94" t="s">
        <v>2008</v>
      </c>
      <c r="F373" s="94" t="s">
        <v>2009</v>
      </c>
      <c r="G373" s="94" t="s">
        <v>2010</v>
      </c>
      <c r="H373" s="94" t="s">
        <v>2011</v>
      </c>
      <c r="I373" s="94" t="s">
        <v>872</v>
      </c>
      <c r="J373" s="76" t="s">
        <v>873</v>
      </c>
      <c r="K373" s="76" t="s">
        <v>2012</v>
      </c>
      <c r="L373" s="78">
        <v>312</v>
      </c>
      <c r="M373" s="81"/>
      <c r="N373" s="164"/>
      <c r="O373" s="81"/>
      <c r="P373" s="81"/>
      <c r="Q373" s="78">
        <v>312</v>
      </c>
      <c r="R373" s="81"/>
      <c r="S373" s="68">
        <f t="shared" si="4"/>
        <v>624</v>
      </c>
      <c r="T373" s="69" t="s">
        <v>20</v>
      </c>
      <c r="U373" s="66" t="s">
        <v>952</v>
      </c>
      <c r="V373" s="71"/>
      <c r="W373" s="71" t="s">
        <v>337</v>
      </c>
      <c r="X373" s="71"/>
      <c r="Y373" s="76"/>
    </row>
    <row r="374" spans="1:25" ht="120" x14ac:dyDescent="0.2">
      <c r="A374" s="102">
        <v>1</v>
      </c>
      <c r="B374" s="76" t="s">
        <v>2013</v>
      </c>
      <c r="C374" s="94" t="s">
        <v>1957</v>
      </c>
      <c r="D374" s="94" t="s">
        <v>51</v>
      </c>
      <c r="E374" s="94" t="s">
        <v>2014</v>
      </c>
      <c r="F374" s="94" t="s">
        <v>2015</v>
      </c>
      <c r="G374" s="94" t="s">
        <v>951</v>
      </c>
      <c r="H374" s="94" t="s">
        <v>2016</v>
      </c>
      <c r="I374" s="94" t="s">
        <v>872</v>
      </c>
      <c r="J374" s="76" t="s">
        <v>873</v>
      </c>
      <c r="K374" s="76" t="s">
        <v>550</v>
      </c>
      <c r="L374" s="164"/>
      <c r="M374" s="78">
        <v>564</v>
      </c>
      <c r="N374" s="78">
        <v>564</v>
      </c>
      <c r="O374" s="78">
        <v>564</v>
      </c>
      <c r="P374" s="78">
        <v>564</v>
      </c>
      <c r="Q374" s="78">
        <v>564</v>
      </c>
      <c r="R374" s="81"/>
      <c r="S374" s="162">
        <f t="shared" si="4"/>
        <v>2820</v>
      </c>
      <c r="T374" s="69" t="s">
        <v>20</v>
      </c>
      <c r="U374" s="66" t="s">
        <v>2017</v>
      </c>
      <c r="V374" s="71"/>
      <c r="W374" s="66" t="s">
        <v>61</v>
      </c>
      <c r="X374" s="71"/>
      <c r="Y374" s="76"/>
    </row>
    <row r="375" spans="1:25" ht="270" x14ac:dyDescent="0.2">
      <c r="A375" s="102">
        <v>1</v>
      </c>
      <c r="B375" s="76" t="s">
        <v>2018</v>
      </c>
      <c r="C375" s="94" t="s">
        <v>1957</v>
      </c>
      <c r="D375" s="94" t="s">
        <v>83</v>
      </c>
      <c r="E375" s="94" t="s">
        <v>2019</v>
      </c>
      <c r="F375" s="94" t="s">
        <v>2020</v>
      </c>
      <c r="G375" s="94" t="s">
        <v>3028</v>
      </c>
      <c r="H375" s="94" t="s">
        <v>2021</v>
      </c>
      <c r="I375" s="94" t="s">
        <v>2022</v>
      </c>
      <c r="J375" s="76" t="s">
        <v>1963</v>
      </c>
      <c r="K375" s="76" t="s">
        <v>466</v>
      </c>
      <c r="L375" s="163">
        <v>26667.9</v>
      </c>
      <c r="M375" s="97"/>
      <c r="N375" s="97"/>
      <c r="O375" s="97"/>
      <c r="P375" s="97"/>
      <c r="Q375" s="97"/>
      <c r="R375" s="81"/>
      <c r="S375" s="162">
        <f t="shared" si="4"/>
        <v>26667.9</v>
      </c>
      <c r="T375" s="69" t="s">
        <v>20</v>
      </c>
      <c r="U375" s="71"/>
      <c r="V375" s="69" t="s">
        <v>79</v>
      </c>
      <c r="W375" s="66" t="s">
        <v>61</v>
      </c>
      <c r="X375" s="66" t="s">
        <v>836</v>
      </c>
      <c r="Y375" s="76"/>
    </row>
    <row r="376" spans="1:25" ht="225" x14ac:dyDescent="0.2">
      <c r="A376" s="102">
        <v>1</v>
      </c>
      <c r="B376" s="76" t="s">
        <v>2023</v>
      </c>
      <c r="C376" s="94" t="s">
        <v>1957</v>
      </c>
      <c r="D376" s="94" t="s">
        <v>83</v>
      </c>
      <c r="E376" s="94" t="s">
        <v>2024</v>
      </c>
      <c r="F376" s="94" t="s">
        <v>2025</v>
      </c>
      <c r="G376" s="94" t="s">
        <v>2026</v>
      </c>
      <c r="H376" s="94" t="s">
        <v>2027</v>
      </c>
      <c r="I376" s="94" t="s">
        <v>2028</v>
      </c>
      <c r="J376" s="76" t="s">
        <v>2029</v>
      </c>
      <c r="K376" s="76" t="s">
        <v>104</v>
      </c>
      <c r="L376" s="97"/>
      <c r="M376" s="78"/>
      <c r="N376" s="81"/>
      <c r="O376" s="81"/>
      <c r="P376" s="81"/>
      <c r="Q376" s="81"/>
      <c r="R376" s="81"/>
      <c r="S376" s="68">
        <f t="shared" si="4"/>
        <v>0</v>
      </c>
      <c r="T376" s="69" t="s">
        <v>21</v>
      </c>
      <c r="U376" s="66" t="s">
        <v>2812</v>
      </c>
      <c r="V376" s="69" t="s">
        <v>69</v>
      </c>
      <c r="W376" s="66" t="s">
        <v>61</v>
      </c>
      <c r="X376" s="66" t="s">
        <v>836</v>
      </c>
      <c r="Y376" s="76"/>
    </row>
    <row r="377" spans="1:25" ht="135" x14ac:dyDescent="0.2">
      <c r="A377" s="102">
        <v>1</v>
      </c>
      <c r="B377" s="76" t="s">
        <v>2030</v>
      </c>
      <c r="C377" s="94" t="s">
        <v>1957</v>
      </c>
      <c r="D377" s="94" t="s">
        <v>258</v>
      </c>
      <c r="E377" s="94" t="s">
        <v>2031</v>
      </c>
      <c r="F377" s="94" t="s">
        <v>2032</v>
      </c>
      <c r="G377" s="94" t="s">
        <v>3029</v>
      </c>
      <c r="H377" s="94" t="s">
        <v>2033</v>
      </c>
      <c r="I377" s="94" t="s">
        <v>2034</v>
      </c>
      <c r="J377" s="134" t="s">
        <v>2035</v>
      </c>
      <c r="K377" s="76" t="s">
        <v>550</v>
      </c>
      <c r="L377" s="164"/>
      <c r="M377" s="78"/>
      <c r="N377" s="78"/>
      <c r="O377" s="78"/>
      <c r="P377" s="78"/>
      <c r="Q377" s="78"/>
      <c r="R377" s="81"/>
      <c r="S377" s="162">
        <f t="shared" si="4"/>
        <v>0</v>
      </c>
      <c r="T377" s="69" t="s">
        <v>21</v>
      </c>
      <c r="U377" s="66" t="s">
        <v>2813</v>
      </c>
      <c r="V377" s="69" t="s">
        <v>60</v>
      </c>
      <c r="W377" s="66" t="s">
        <v>70</v>
      </c>
      <c r="X377" s="66" t="s">
        <v>1111</v>
      </c>
      <c r="Y377" s="76"/>
    </row>
    <row r="378" spans="1:25" ht="90" x14ac:dyDescent="0.2">
      <c r="A378" s="65">
        <v>1</v>
      </c>
      <c r="B378" s="65" t="s">
        <v>2036</v>
      </c>
      <c r="C378" s="66" t="s">
        <v>2037</v>
      </c>
      <c r="D378" s="66" t="s">
        <v>258</v>
      </c>
      <c r="E378" s="66" t="s">
        <v>3030</v>
      </c>
      <c r="F378" s="66" t="s">
        <v>2038</v>
      </c>
      <c r="G378" s="66" t="s">
        <v>2039</v>
      </c>
      <c r="H378" s="66" t="s">
        <v>2040</v>
      </c>
      <c r="I378" s="66" t="s">
        <v>2041</v>
      </c>
      <c r="J378" s="65" t="s">
        <v>2042</v>
      </c>
      <c r="K378" s="65" t="s">
        <v>2043</v>
      </c>
      <c r="L378" s="67"/>
      <c r="M378" s="67"/>
      <c r="N378" s="67"/>
      <c r="O378" s="67"/>
      <c r="P378" s="67"/>
      <c r="Q378" s="67"/>
      <c r="R378" s="67"/>
      <c r="S378" s="68">
        <f t="shared" si="4"/>
        <v>0</v>
      </c>
      <c r="T378" s="69" t="s">
        <v>20</v>
      </c>
      <c r="U378" s="66" t="s">
        <v>2044</v>
      </c>
      <c r="V378" s="69" t="s">
        <v>60</v>
      </c>
      <c r="W378" s="66" t="s">
        <v>61</v>
      </c>
      <c r="X378" s="66" t="s">
        <v>886</v>
      </c>
      <c r="Y378" s="65"/>
    </row>
    <row r="379" spans="1:25" ht="120" x14ac:dyDescent="0.2">
      <c r="A379" s="65">
        <v>1</v>
      </c>
      <c r="B379" s="65" t="s">
        <v>2045</v>
      </c>
      <c r="C379" s="66" t="s">
        <v>2037</v>
      </c>
      <c r="D379" s="66" t="s">
        <v>258</v>
      </c>
      <c r="E379" s="66" t="s">
        <v>2046</v>
      </c>
      <c r="F379" s="66" t="s">
        <v>2047</v>
      </c>
      <c r="G379" s="66" t="s">
        <v>2048</v>
      </c>
      <c r="H379" s="66" t="s">
        <v>2049</v>
      </c>
      <c r="I379" s="66" t="s">
        <v>2050</v>
      </c>
      <c r="J379" s="65" t="s">
        <v>288</v>
      </c>
      <c r="K379" s="65">
        <v>2024</v>
      </c>
      <c r="L379" s="68"/>
      <c r="M379" s="67"/>
      <c r="N379" s="68"/>
      <c r="O379" s="68"/>
      <c r="P379" s="68"/>
      <c r="Q379" s="68"/>
      <c r="R379" s="68"/>
      <c r="S379" s="68">
        <f t="shared" si="4"/>
        <v>0</v>
      </c>
      <c r="T379" s="69" t="s">
        <v>20</v>
      </c>
      <c r="U379" s="66" t="s">
        <v>2044</v>
      </c>
      <c r="V379" s="69" t="s">
        <v>60</v>
      </c>
      <c r="W379" s="66" t="s">
        <v>131</v>
      </c>
      <c r="X379" s="66" t="s">
        <v>264</v>
      </c>
      <c r="Y379" s="65"/>
    </row>
    <row r="380" spans="1:25" ht="120" x14ac:dyDescent="0.2">
      <c r="A380" s="65">
        <v>1</v>
      </c>
      <c r="B380" s="65" t="s">
        <v>2051</v>
      </c>
      <c r="C380" s="66" t="s">
        <v>2037</v>
      </c>
      <c r="D380" s="66" t="s">
        <v>258</v>
      </c>
      <c r="E380" s="66" t="s">
        <v>2052</v>
      </c>
      <c r="F380" s="66" t="s">
        <v>2053</v>
      </c>
      <c r="G380" s="66" t="s">
        <v>2054</v>
      </c>
      <c r="H380" s="66" t="s">
        <v>2055</v>
      </c>
      <c r="I380" s="66" t="s">
        <v>2056</v>
      </c>
      <c r="J380" s="65" t="s">
        <v>288</v>
      </c>
      <c r="K380" s="65" t="s">
        <v>2057</v>
      </c>
      <c r="L380" s="106"/>
      <c r="M380" s="67">
        <v>2012.5</v>
      </c>
      <c r="N380" s="67">
        <v>2282.5</v>
      </c>
      <c r="O380" s="67">
        <v>2552.5</v>
      </c>
      <c r="P380" s="67">
        <v>2822.5</v>
      </c>
      <c r="Q380" s="67">
        <v>3092.5</v>
      </c>
      <c r="R380" s="67">
        <v>3362.5</v>
      </c>
      <c r="S380" s="68">
        <f t="shared" si="4"/>
        <v>16125</v>
      </c>
      <c r="T380" s="69" t="s">
        <v>20</v>
      </c>
      <c r="U380" s="66" t="s">
        <v>2044</v>
      </c>
      <c r="V380" s="69" t="s">
        <v>60</v>
      </c>
      <c r="W380" s="66" t="s">
        <v>131</v>
      </c>
      <c r="X380" s="66" t="s">
        <v>264</v>
      </c>
      <c r="Y380" s="65"/>
    </row>
    <row r="381" spans="1:25" ht="120" x14ac:dyDescent="0.2">
      <c r="A381" s="65">
        <v>1</v>
      </c>
      <c r="B381" s="65" t="s">
        <v>2058</v>
      </c>
      <c r="C381" s="66" t="s">
        <v>2037</v>
      </c>
      <c r="D381" s="66" t="s">
        <v>258</v>
      </c>
      <c r="E381" s="66" t="s">
        <v>2059</v>
      </c>
      <c r="F381" s="66" t="s">
        <v>2060</v>
      </c>
      <c r="G381" s="66" t="s">
        <v>2061</v>
      </c>
      <c r="H381" s="66" t="s">
        <v>2062</v>
      </c>
      <c r="I381" s="66" t="s">
        <v>2063</v>
      </c>
      <c r="J381" s="65" t="s">
        <v>288</v>
      </c>
      <c r="K381" s="65" t="s">
        <v>2057</v>
      </c>
      <c r="L381" s="106"/>
      <c r="M381" s="67">
        <v>2808</v>
      </c>
      <c r="N381" s="67">
        <v>2808</v>
      </c>
      <c r="O381" s="67">
        <v>3078</v>
      </c>
      <c r="P381" s="67">
        <v>3348</v>
      </c>
      <c r="Q381" s="67">
        <v>3618</v>
      </c>
      <c r="R381" s="67">
        <v>3888</v>
      </c>
      <c r="S381" s="68">
        <f t="shared" si="4"/>
        <v>19548</v>
      </c>
      <c r="T381" s="69" t="s">
        <v>20</v>
      </c>
      <c r="U381" s="66" t="s">
        <v>2044</v>
      </c>
      <c r="V381" s="69" t="s">
        <v>69</v>
      </c>
      <c r="W381" s="66" t="s">
        <v>131</v>
      </c>
      <c r="X381" s="66" t="s">
        <v>264</v>
      </c>
      <c r="Y381" s="65"/>
    </row>
    <row r="382" spans="1:25" ht="135" x14ac:dyDescent="0.2">
      <c r="A382" s="65">
        <v>1</v>
      </c>
      <c r="B382" s="65" t="s">
        <v>2064</v>
      </c>
      <c r="C382" s="66" t="s">
        <v>2037</v>
      </c>
      <c r="D382" s="66" t="s">
        <v>258</v>
      </c>
      <c r="E382" s="66" t="s">
        <v>2065</v>
      </c>
      <c r="F382" s="66" t="s">
        <v>2066</v>
      </c>
      <c r="G382" s="66" t="s">
        <v>2067</v>
      </c>
      <c r="H382" s="66" t="s">
        <v>2068</v>
      </c>
      <c r="I382" s="66" t="s">
        <v>2069</v>
      </c>
      <c r="J382" s="65" t="s">
        <v>288</v>
      </c>
      <c r="K382" s="65" t="s">
        <v>2057</v>
      </c>
      <c r="L382" s="106"/>
      <c r="M382" s="67">
        <v>1900</v>
      </c>
      <c r="N382" s="67">
        <v>2000</v>
      </c>
      <c r="O382" s="67">
        <v>2100</v>
      </c>
      <c r="P382" s="67">
        <v>2200</v>
      </c>
      <c r="Q382" s="67">
        <v>2300</v>
      </c>
      <c r="R382" s="67">
        <v>2400</v>
      </c>
      <c r="S382" s="68">
        <f t="shared" si="4"/>
        <v>12900</v>
      </c>
      <c r="T382" s="69" t="s">
        <v>20</v>
      </c>
      <c r="U382" s="66" t="s">
        <v>2070</v>
      </c>
      <c r="V382" s="69" t="s">
        <v>69</v>
      </c>
      <c r="W382" s="66" t="s">
        <v>131</v>
      </c>
      <c r="X382" s="66" t="s">
        <v>264</v>
      </c>
      <c r="Y382" s="65"/>
    </row>
    <row r="383" spans="1:25" ht="90" x14ac:dyDescent="0.2">
      <c r="A383" s="65">
        <v>1</v>
      </c>
      <c r="B383" s="65" t="s">
        <v>2071</v>
      </c>
      <c r="C383" s="66" t="s">
        <v>2037</v>
      </c>
      <c r="D383" s="66" t="s">
        <v>258</v>
      </c>
      <c r="E383" s="66" t="s">
        <v>2072</v>
      </c>
      <c r="F383" s="66" t="s">
        <v>2073</v>
      </c>
      <c r="G383" s="66" t="s">
        <v>2074</v>
      </c>
      <c r="H383" s="66" t="s">
        <v>2075</v>
      </c>
      <c r="I383" s="66" t="s">
        <v>2076</v>
      </c>
      <c r="J383" s="65" t="s">
        <v>2077</v>
      </c>
      <c r="K383" s="65" t="s">
        <v>2043</v>
      </c>
      <c r="L383" s="106"/>
      <c r="M383" s="67">
        <v>362</v>
      </c>
      <c r="N383" s="67">
        <v>350</v>
      </c>
      <c r="O383" s="67">
        <v>350</v>
      </c>
      <c r="P383" s="67">
        <v>350</v>
      </c>
      <c r="Q383" s="67">
        <v>350</v>
      </c>
      <c r="R383" s="67">
        <v>350</v>
      </c>
      <c r="S383" s="68">
        <f t="shared" si="4"/>
        <v>2112</v>
      </c>
      <c r="T383" s="165" t="s">
        <v>20</v>
      </c>
      <c r="U383" s="66"/>
      <c r="V383" s="69"/>
      <c r="W383" s="66" t="s">
        <v>131</v>
      </c>
      <c r="X383" s="66"/>
      <c r="Y383" s="65"/>
    </row>
    <row r="384" spans="1:25" ht="90" x14ac:dyDescent="0.2">
      <c r="A384" s="65">
        <v>1</v>
      </c>
      <c r="B384" s="65" t="s">
        <v>2919</v>
      </c>
      <c r="C384" s="66" t="s">
        <v>2037</v>
      </c>
      <c r="D384" s="66" t="s">
        <v>258</v>
      </c>
      <c r="E384" s="66" t="s">
        <v>2078</v>
      </c>
      <c r="F384" s="66" t="s">
        <v>2079</v>
      </c>
      <c r="G384" s="66" t="s">
        <v>2080</v>
      </c>
      <c r="H384" s="66" t="s">
        <v>2062</v>
      </c>
      <c r="I384" s="66" t="s">
        <v>2063</v>
      </c>
      <c r="J384" s="65" t="s">
        <v>288</v>
      </c>
      <c r="K384" s="65" t="s">
        <v>2057</v>
      </c>
      <c r="L384" s="106"/>
      <c r="M384" s="67">
        <v>2530.6032</v>
      </c>
      <c r="N384" s="67">
        <v>2800</v>
      </c>
      <c r="O384" s="67">
        <v>3070</v>
      </c>
      <c r="P384" s="67">
        <v>3340</v>
      </c>
      <c r="Q384" s="67">
        <v>3610</v>
      </c>
      <c r="R384" s="67">
        <v>3380</v>
      </c>
      <c r="S384" s="68">
        <f t="shared" si="4"/>
        <v>18730.603199999998</v>
      </c>
      <c r="T384" s="65" t="s">
        <v>20</v>
      </c>
      <c r="U384" s="66" t="s">
        <v>2044</v>
      </c>
      <c r="V384" s="69"/>
      <c r="W384" s="66" t="s">
        <v>131</v>
      </c>
      <c r="X384" s="66"/>
      <c r="Y384" s="65" t="s">
        <v>3055</v>
      </c>
    </row>
    <row r="385" spans="1:25" ht="150" x14ac:dyDescent="0.2">
      <c r="A385" s="65">
        <v>1</v>
      </c>
      <c r="B385" s="65" t="s">
        <v>2081</v>
      </c>
      <c r="C385" s="66" t="s">
        <v>2037</v>
      </c>
      <c r="D385" s="66" t="s">
        <v>258</v>
      </c>
      <c r="E385" s="66" t="s">
        <v>2082</v>
      </c>
      <c r="F385" s="66" t="s">
        <v>2083</v>
      </c>
      <c r="G385" s="66" t="s">
        <v>2084</v>
      </c>
      <c r="H385" s="66" t="s">
        <v>2085</v>
      </c>
      <c r="I385" s="66" t="s">
        <v>2086</v>
      </c>
      <c r="J385" s="65" t="s">
        <v>288</v>
      </c>
      <c r="K385" s="65" t="s">
        <v>2087</v>
      </c>
      <c r="L385" s="106"/>
      <c r="M385" s="106"/>
      <c r="N385" s="67">
        <v>725</v>
      </c>
      <c r="O385" s="67">
        <v>760</v>
      </c>
      <c r="P385" s="106"/>
      <c r="Q385" s="106"/>
      <c r="R385" s="106"/>
      <c r="S385" s="68">
        <f t="shared" si="4"/>
        <v>1485</v>
      </c>
      <c r="T385" s="69" t="s">
        <v>20</v>
      </c>
      <c r="U385" s="66" t="s">
        <v>2088</v>
      </c>
      <c r="V385" s="69" t="s">
        <v>69</v>
      </c>
      <c r="W385" s="66" t="s">
        <v>131</v>
      </c>
      <c r="X385" s="66" t="s">
        <v>264</v>
      </c>
      <c r="Y385" s="65"/>
    </row>
    <row r="386" spans="1:25" ht="135" x14ac:dyDescent="0.2">
      <c r="A386" s="65">
        <v>1</v>
      </c>
      <c r="B386" s="65" t="s">
        <v>2089</v>
      </c>
      <c r="C386" s="66" t="s">
        <v>2037</v>
      </c>
      <c r="D386" s="66" t="s">
        <v>258</v>
      </c>
      <c r="E386" s="66" t="s">
        <v>2090</v>
      </c>
      <c r="F386" s="66" t="s">
        <v>2083</v>
      </c>
      <c r="G386" s="66" t="s">
        <v>2091</v>
      </c>
      <c r="H386" s="66" t="s">
        <v>2092</v>
      </c>
      <c r="I386" s="66" t="s">
        <v>2093</v>
      </c>
      <c r="J386" s="65" t="s">
        <v>288</v>
      </c>
      <c r="K386" s="65" t="s">
        <v>2094</v>
      </c>
      <c r="L386" s="106"/>
      <c r="M386" s="67">
        <v>1113.0899999999999</v>
      </c>
      <c r="N386" s="67">
        <v>1280.95</v>
      </c>
      <c r="O386" s="67">
        <v>1330.45</v>
      </c>
      <c r="P386" s="106"/>
      <c r="Q386" s="106"/>
      <c r="R386" s="106"/>
      <c r="S386" s="68">
        <f t="shared" si="4"/>
        <v>3724.49</v>
      </c>
      <c r="T386" s="69" t="s">
        <v>20</v>
      </c>
      <c r="U386" s="66" t="s">
        <v>2095</v>
      </c>
      <c r="V386" s="69" t="s">
        <v>69</v>
      </c>
      <c r="W386" s="66" t="s">
        <v>131</v>
      </c>
      <c r="X386" s="66" t="s">
        <v>264</v>
      </c>
      <c r="Y386" s="65"/>
    </row>
    <row r="387" spans="1:25" ht="120" x14ac:dyDescent="0.2">
      <c r="A387" s="65">
        <v>1</v>
      </c>
      <c r="B387" s="65" t="s">
        <v>2096</v>
      </c>
      <c r="C387" s="66" t="s">
        <v>2037</v>
      </c>
      <c r="D387" s="66" t="s">
        <v>258</v>
      </c>
      <c r="E387" s="66" t="s">
        <v>2097</v>
      </c>
      <c r="F387" s="66" t="s">
        <v>2098</v>
      </c>
      <c r="G387" s="66" t="s">
        <v>2099</v>
      </c>
      <c r="H387" s="66" t="s">
        <v>2100</v>
      </c>
      <c r="I387" s="66" t="s">
        <v>2093</v>
      </c>
      <c r="J387" s="65" t="s">
        <v>288</v>
      </c>
      <c r="K387" s="65" t="s">
        <v>2094</v>
      </c>
      <c r="L387" s="68"/>
      <c r="M387" s="67"/>
      <c r="N387" s="67"/>
      <c r="O387" s="67"/>
      <c r="P387" s="68"/>
      <c r="Q387" s="68"/>
      <c r="R387" s="68"/>
      <c r="S387" s="68">
        <f t="shared" si="4"/>
        <v>0</v>
      </c>
      <c r="T387" s="69" t="s">
        <v>20</v>
      </c>
      <c r="U387" s="66"/>
      <c r="V387" s="69"/>
      <c r="W387" s="66" t="s">
        <v>131</v>
      </c>
      <c r="X387" s="66" t="s">
        <v>1111</v>
      </c>
      <c r="Y387" s="65"/>
    </row>
    <row r="388" spans="1:25" ht="120" x14ac:dyDescent="0.2">
      <c r="A388" s="65">
        <v>1</v>
      </c>
      <c r="B388" s="65" t="s">
        <v>2101</v>
      </c>
      <c r="C388" s="66" t="s">
        <v>2037</v>
      </c>
      <c r="D388" s="66" t="s">
        <v>258</v>
      </c>
      <c r="E388" s="66" t="s">
        <v>2102</v>
      </c>
      <c r="F388" s="66" t="s">
        <v>2103</v>
      </c>
      <c r="G388" s="66" t="s">
        <v>2104</v>
      </c>
      <c r="H388" s="66" t="s">
        <v>2105</v>
      </c>
      <c r="I388" s="66" t="s">
        <v>2106</v>
      </c>
      <c r="J388" s="65" t="s">
        <v>484</v>
      </c>
      <c r="K388" s="65">
        <v>2023</v>
      </c>
      <c r="L388" s="67">
        <v>3575</v>
      </c>
      <c r="M388" s="106"/>
      <c r="N388" s="106"/>
      <c r="O388" s="106"/>
      <c r="P388" s="106"/>
      <c r="Q388" s="106"/>
      <c r="R388" s="106"/>
      <c r="S388" s="68">
        <f t="shared" si="4"/>
        <v>3575</v>
      </c>
      <c r="T388" s="69" t="s">
        <v>20</v>
      </c>
      <c r="U388" s="66"/>
      <c r="V388" s="69" t="s">
        <v>69</v>
      </c>
      <c r="W388" s="66" t="s">
        <v>131</v>
      </c>
      <c r="X388" s="66" t="s">
        <v>264</v>
      </c>
      <c r="Y388" s="65"/>
    </row>
    <row r="389" spans="1:25" ht="120" x14ac:dyDescent="0.2">
      <c r="A389" s="65">
        <v>1</v>
      </c>
      <c r="B389" s="65" t="s">
        <v>2107</v>
      </c>
      <c r="C389" s="66" t="s">
        <v>2037</v>
      </c>
      <c r="D389" s="66" t="s">
        <v>258</v>
      </c>
      <c r="E389" s="66" t="s">
        <v>2108</v>
      </c>
      <c r="F389" s="66" t="s">
        <v>2109</v>
      </c>
      <c r="G389" s="66" t="s">
        <v>2110</v>
      </c>
      <c r="H389" s="66" t="s">
        <v>2111</v>
      </c>
      <c r="I389" s="66" t="s">
        <v>2112</v>
      </c>
      <c r="J389" s="65" t="s">
        <v>88</v>
      </c>
      <c r="K389" s="65" t="s">
        <v>2057</v>
      </c>
      <c r="L389" s="68"/>
      <c r="M389" s="67"/>
      <c r="N389" s="67"/>
      <c r="O389" s="67"/>
      <c r="P389" s="67"/>
      <c r="Q389" s="67"/>
      <c r="R389" s="67"/>
      <c r="S389" s="68">
        <f t="shared" si="4"/>
        <v>0</v>
      </c>
      <c r="T389" s="69" t="s">
        <v>20</v>
      </c>
      <c r="U389" s="66" t="s">
        <v>2113</v>
      </c>
      <c r="V389" s="69" t="s">
        <v>69</v>
      </c>
      <c r="W389" s="66" t="s">
        <v>131</v>
      </c>
      <c r="X389" s="66" t="s">
        <v>264</v>
      </c>
      <c r="Y389" s="65"/>
    </row>
    <row r="390" spans="1:25" ht="165" x14ac:dyDescent="0.2">
      <c r="A390" s="65">
        <v>1</v>
      </c>
      <c r="B390" s="65" t="s">
        <v>2114</v>
      </c>
      <c r="C390" s="66" t="s">
        <v>2037</v>
      </c>
      <c r="D390" s="66" t="s">
        <v>258</v>
      </c>
      <c r="E390" s="66" t="s">
        <v>2115</v>
      </c>
      <c r="F390" s="66" t="s">
        <v>2116</v>
      </c>
      <c r="G390" s="66" t="s">
        <v>2117</v>
      </c>
      <c r="H390" s="66" t="s">
        <v>2118</v>
      </c>
      <c r="I390" s="66" t="s">
        <v>3031</v>
      </c>
      <c r="J390" s="65" t="s">
        <v>2119</v>
      </c>
      <c r="K390" s="65" t="s">
        <v>58</v>
      </c>
      <c r="L390" s="166"/>
      <c r="M390" s="67">
        <v>200</v>
      </c>
      <c r="N390" s="67">
        <v>250</v>
      </c>
      <c r="O390" s="67">
        <v>300</v>
      </c>
      <c r="P390" s="67">
        <v>300</v>
      </c>
      <c r="Q390" s="67">
        <v>300</v>
      </c>
      <c r="R390" s="67">
        <v>300</v>
      </c>
      <c r="S390" s="68">
        <f t="shared" si="4"/>
        <v>1650</v>
      </c>
      <c r="T390" s="69" t="s">
        <v>20</v>
      </c>
      <c r="U390" s="66" t="s">
        <v>2113</v>
      </c>
      <c r="V390" s="69" t="s">
        <v>60</v>
      </c>
      <c r="W390" s="66" t="s">
        <v>131</v>
      </c>
      <c r="X390" s="66" t="s">
        <v>264</v>
      </c>
      <c r="Y390" s="65"/>
    </row>
    <row r="391" spans="1:25" ht="105" x14ac:dyDescent="0.2">
      <c r="A391" s="65">
        <v>1</v>
      </c>
      <c r="B391" s="65" t="s">
        <v>2120</v>
      </c>
      <c r="C391" s="66" t="s">
        <v>2037</v>
      </c>
      <c r="D391" s="66" t="s">
        <v>258</v>
      </c>
      <c r="E391" s="66" t="s">
        <v>2121</v>
      </c>
      <c r="F391" s="66" t="s">
        <v>2122</v>
      </c>
      <c r="G391" s="66" t="s">
        <v>2123</v>
      </c>
      <c r="H391" s="66" t="s">
        <v>2111</v>
      </c>
      <c r="I391" s="66" t="s">
        <v>2124</v>
      </c>
      <c r="J391" s="65" t="s">
        <v>88</v>
      </c>
      <c r="K391" s="65" t="s">
        <v>166</v>
      </c>
      <c r="L391" s="106"/>
      <c r="M391" s="67">
        <v>4950</v>
      </c>
      <c r="N391" s="67">
        <v>4950</v>
      </c>
      <c r="O391" s="67">
        <v>4950</v>
      </c>
      <c r="P391" s="67">
        <v>4950</v>
      </c>
      <c r="Q391" s="67">
        <v>4950</v>
      </c>
      <c r="R391" s="67">
        <v>4950</v>
      </c>
      <c r="S391" s="68">
        <f t="shared" si="4"/>
        <v>29700</v>
      </c>
      <c r="T391" s="69" t="s">
        <v>20</v>
      </c>
      <c r="U391" s="66" t="s">
        <v>2125</v>
      </c>
      <c r="V391" s="69"/>
      <c r="W391" s="66" t="s">
        <v>131</v>
      </c>
      <c r="X391" s="66"/>
      <c r="Y391" s="65"/>
    </row>
    <row r="392" spans="1:25" ht="45" x14ac:dyDescent="0.2">
      <c r="A392" s="65">
        <v>1</v>
      </c>
      <c r="B392" s="65" t="s">
        <v>2126</v>
      </c>
      <c r="C392" s="66" t="s">
        <v>2037</v>
      </c>
      <c r="D392" s="66" t="s">
        <v>258</v>
      </c>
      <c r="E392" s="66" t="s">
        <v>2127</v>
      </c>
      <c r="F392" s="66"/>
      <c r="G392" s="66"/>
      <c r="H392" s="66"/>
      <c r="I392" s="66"/>
      <c r="J392" s="65" t="s">
        <v>288</v>
      </c>
      <c r="K392" s="65" t="s">
        <v>166</v>
      </c>
      <c r="L392" s="68"/>
      <c r="M392" s="67"/>
      <c r="N392" s="67"/>
      <c r="O392" s="67"/>
      <c r="P392" s="67"/>
      <c r="Q392" s="67"/>
      <c r="R392" s="67"/>
      <c r="S392" s="68">
        <f t="shared" si="4"/>
        <v>0</v>
      </c>
      <c r="T392" s="69" t="s">
        <v>20</v>
      </c>
      <c r="U392" s="66"/>
      <c r="V392" s="69"/>
      <c r="W392" s="66" t="s">
        <v>131</v>
      </c>
      <c r="X392" s="66"/>
      <c r="Y392" s="65"/>
    </row>
    <row r="393" spans="1:25" ht="90" x14ac:dyDescent="0.2">
      <c r="A393" s="65">
        <v>1</v>
      </c>
      <c r="B393" s="65" t="s">
        <v>2128</v>
      </c>
      <c r="C393" s="66" t="s">
        <v>2037</v>
      </c>
      <c r="D393" s="66" t="s">
        <v>258</v>
      </c>
      <c r="E393" s="66" t="s">
        <v>2129</v>
      </c>
      <c r="F393" s="66" t="s">
        <v>2130</v>
      </c>
      <c r="G393" s="66" t="s">
        <v>2131</v>
      </c>
      <c r="H393" s="66" t="s">
        <v>2132</v>
      </c>
      <c r="I393" s="66" t="s">
        <v>2133</v>
      </c>
      <c r="J393" s="65" t="s">
        <v>2134</v>
      </c>
      <c r="K393" s="65" t="s">
        <v>2043</v>
      </c>
      <c r="L393" s="67"/>
      <c r="M393" s="67"/>
      <c r="N393" s="67"/>
      <c r="O393" s="67"/>
      <c r="P393" s="67"/>
      <c r="Q393" s="67"/>
      <c r="R393" s="67"/>
      <c r="S393" s="68">
        <f t="shared" si="4"/>
        <v>0</v>
      </c>
      <c r="T393" s="69" t="s">
        <v>20</v>
      </c>
      <c r="U393" s="66"/>
      <c r="V393" s="69" t="s">
        <v>60</v>
      </c>
      <c r="W393" s="66" t="s">
        <v>131</v>
      </c>
      <c r="X393" s="66" t="s">
        <v>118</v>
      </c>
      <c r="Y393" s="65"/>
    </row>
    <row r="394" spans="1:25" ht="75" x14ac:dyDescent="0.2">
      <c r="A394" s="65">
        <v>1</v>
      </c>
      <c r="B394" s="65" t="s">
        <v>2135</v>
      </c>
      <c r="C394" s="66" t="s">
        <v>2037</v>
      </c>
      <c r="D394" s="66" t="s">
        <v>258</v>
      </c>
      <c r="E394" s="66" t="s">
        <v>2136</v>
      </c>
      <c r="F394" s="66" t="s">
        <v>2137</v>
      </c>
      <c r="G394" s="66" t="s">
        <v>2138</v>
      </c>
      <c r="H394" s="66" t="s">
        <v>2139</v>
      </c>
      <c r="I394" s="66" t="s">
        <v>2140</v>
      </c>
      <c r="J394" s="65" t="s">
        <v>2141</v>
      </c>
      <c r="K394" s="65" t="s">
        <v>2142</v>
      </c>
      <c r="L394" s="68"/>
      <c r="M394" s="68"/>
      <c r="N394" s="67">
        <v>500</v>
      </c>
      <c r="O394" s="67">
        <v>500</v>
      </c>
      <c r="P394" s="67">
        <v>600</v>
      </c>
      <c r="Q394" s="67">
        <v>600</v>
      </c>
      <c r="R394" s="67">
        <v>600</v>
      </c>
      <c r="S394" s="68">
        <f t="shared" si="4"/>
        <v>2800</v>
      </c>
      <c r="T394" s="69" t="s">
        <v>21</v>
      </c>
      <c r="U394" s="66"/>
      <c r="V394" s="69" t="s">
        <v>69</v>
      </c>
      <c r="W394" s="66" t="s">
        <v>131</v>
      </c>
      <c r="X394" s="66" t="s">
        <v>1170</v>
      </c>
      <c r="Y394" s="65"/>
    </row>
    <row r="395" spans="1:25" ht="135" x14ac:dyDescent="0.2">
      <c r="A395" s="65">
        <v>1</v>
      </c>
      <c r="B395" s="65" t="s">
        <v>2143</v>
      </c>
      <c r="C395" s="66" t="s">
        <v>2037</v>
      </c>
      <c r="D395" s="66" t="s">
        <v>258</v>
      </c>
      <c r="E395" s="66" t="s">
        <v>2144</v>
      </c>
      <c r="F395" s="66" t="s">
        <v>2145</v>
      </c>
      <c r="G395" s="66" t="s">
        <v>2146</v>
      </c>
      <c r="H395" s="66" t="s">
        <v>2147</v>
      </c>
      <c r="I395" s="66" t="s">
        <v>2148</v>
      </c>
      <c r="J395" s="65" t="s">
        <v>288</v>
      </c>
      <c r="K395" s="65" t="s">
        <v>2043</v>
      </c>
      <c r="L395" s="67"/>
      <c r="M395" s="67">
        <v>575</v>
      </c>
      <c r="N395" s="67">
        <v>632.5</v>
      </c>
      <c r="O395" s="67">
        <v>695.75</v>
      </c>
      <c r="P395" s="67">
        <v>765.32500000000005</v>
      </c>
      <c r="Q395" s="67">
        <v>841.85749999999996</v>
      </c>
      <c r="R395" s="67">
        <v>926.04324999999994</v>
      </c>
      <c r="S395" s="68">
        <f t="shared" si="4"/>
        <v>4436.4757499999996</v>
      </c>
      <c r="T395" s="69" t="s">
        <v>20</v>
      </c>
      <c r="U395" s="66"/>
      <c r="V395" s="69" t="s">
        <v>69</v>
      </c>
      <c r="W395" s="66" t="s">
        <v>131</v>
      </c>
      <c r="X395" s="66" t="s">
        <v>118</v>
      </c>
      <c r="Y395" s="65"/>
    </row>
    <row r="396" spans="1:25" ht="165" x14ac:dyDescent="0.2">
      <c r="A396" s="65">
        <v>1</v>
      </c>
      <c r="B396" s="65" t="s">
        <v>2149</v>
      </c>
      <c r="C396" s="66" t="s">
        <v>2037</v>
      </c>
      <c r="D396" s="66" t="s">
        <v>258</v>
      </c>
      <c r="E396" s="66" t="s">
        <v>2150</v>
      </c>
      <c r="F396" s="66" t="s">
        <v>2151</v>
      </c>
      <c r="G396" s="66" t="s">
        <v>2152</v>
      </c>
      <c r="H396" s="66" t="s">
        <v>2153</v>
      </c>
      <c r="I396" s="66" t="s">
        <v>2154</v>
      </c>
      <c r="J396" s="65" t="s">
        <v>88</v>
      </c>
      <c r="K396" s="65">
        <v>2024</v>
      </c>
      <c r="L396" s="106"/>
      <c r="M396" s="166"/>
      <c r="N396" s="106"/>
      <c r="O396" s="106"/>
      <c r="P396" s="106"/>
      <c r="Q396" s="106"/>
      <c r="R396" s="106"/>
      <c r="S396" s="68">
        <f t="shared" si="4"/>
        <v>0</v>
      </c>
      <c r="T396" s="69" t="s">
        <v>20</v>
      </c>
      <c r="U396" s="66"/>
      <c r="V396" s="69" t="s">
        <v>69</v>
      </c>
      <c r="W396" s="66" t="s">
        <v>131</v>
      </c>
      <c r="X396" s="66" t="s">
        <v>2155</v>
      </c>
      <c r="Y396" s="65"/>
    </row>
    <row r="397" spans="1:25" ht="45" x14ac:dyDescent="0.2">
      <c r="A397" s="65">
        <v>0</v>
      </c>
      <c r="B397" s="65" t="s">
        <v>2156</v>
      </c>
      <c r="C397" s="66" t="s">
        <v>2037</v>
      </c>
      <c r="D397" s="66" t="s">
        <v>258</v>
      </c>
      <c r="E397" s="94" t="s">
        <v>2157</v>
      </c>
      <c r="F397" s="66"/>
      <c r="G397" s="66"/>
      <c r="H397" s="66"/>
      <c r="I397" s="66"/>
      <c r="J397" s="65"/>
      <c r="K397" s="65"/>
      <c r="L397" s="106"/>
      <c r="M397" s="67">
        <v>336</v>
      </c>
      <c r="N397" s="68"/>
      <c r="O397" s="68"/>
      <c r="P397" s="106"/>
      <c r="Q397" s="106"/>
      <c r="R397" s="106"/>
      <c r="S397" s="68">
        <f t="shared" si="4"/>
        <v>336</v>
      </c>
      <c r="T397" s="69"/>
      <c r="U397" s="66"/>
      <c r="V397" s="69"/>
      <c r="W397" s="66" t="s">
        <v>131</v>
      </c>
      <c r="X397" s="66"/>
      <c r="Y397" s="65"/>
    </row>
    <row r="398" spans="1:25" ht="45" x14ac:dyDescent="0.2">
      <c r="A398" s="65">
        <v>0</v>
      </c>
      <c r="B398" s="65" t="s">
        <v>2158</v>
      </c>
      <c r="C398" s="66" t="s">
        <v>2037</v>
      </c>
      <c r="D398" s="66" t="s">
        <v>258</v>
      </c>
      <c r="E398" s="94" t="s">
        <v>2159</v>
      </c>
      <c r="F398" s="66"/>
      <c r="G398" s="66"/>
      <c r="H398" s="66"/>
      <c r="I398" s="66"/>
      <c r="J398" s="65"/>
      <c r="K398" s="65"/>
      <c r="L398" s="106"/>
      <c r="M398" s="67">
        <v>336</v>
      </c>
      <c r="N398" s="68"/>
      <c r="O398" s="68"/>
      <c r="P398" s="106"/>
      <c r="Q398" s="106"/>
      <c r="R398" s="106"/>
      <c r="S398" s="68">
        <f t="shared" si="4"/>
        <v>336</v>
      </c>
      <c r="T398" s="69"/>
      <c r="U398" s="66"/>
      <c r="V398" s="69"/>
      <c r="W398" s="66" t="s">
        <v>131</v>
      </c>
      <c r="X398" s="66"/>
      <c r="Y398" s="65"/>
    </row>
    <row r="399" spans="1:25" ht="45" x14ac:dyDescent="0.2">
      <c r="A399" s="65">
        <v>0</v>
      </c>
      <c r="B399" s="65" t="s">
        <v>2160</v>
      </c>
      <c r="C399" s="66" t="s">
        <v>2037</v>
      </c>
      <c r="D399" s="66" t="s">
        <v>258</v>
      </c>
      <c r="E399" s="94" t="s">
        <v>2161</v>
      </c>
      <c r="F399" s="66"/>
      <c r="G399" s="66"/>
      <c r="H399" s="66"/>
      <c r="I399" s="66"/>
      <c r="J399" s="65"/>
      <c r="K399" s="65"/>
      <c r="L399" s="106"/>
      <c r="M399" s="68"/>
      <c r="N399" s="67">
        <v>370</v>
      </c>
      <c r="O399" s="68"/>
      <c r="P399" s="106"/>
      <c r="Q399" s="106"/>
      <c r="R399" s="106"/>
      <c r="S399" s="68">
        <f t="shared" si="4"/>
        <v>370</v>
      </c>
      <c r="T399" s="69"/>
      <c r="U399" s="66"/>
      <c r="V399" s="69"/>
      <c r="W399" s="66" t="s">
        <v>131</v>
      </c>
      <c r="X399" s="66"/>
      <c r="Y399" s="65"/>
    </row>
    <row r="400" spans="1:25" ht="150" x14ac:dyDescent="0.2">
      <c r="A400" s="65">
        <v>1</v>
      </c>
      <c r="B400" s="65" t="s">
        <v>2162</v>
      </c>
      <c r="C400" s="66" t="s">
        <v>2037</v>
      </c>
      <c r="D400" s="66" t="s">
        <v>258</v>
      </c>
      <c r="E400" s="66" t="s">
        <v>2163</v>
      </c>
      <c r="F400" s="66" t="s">
        <v>2164</v>
      </c>
      <c r="G400" s="66" t="s">
        <v>2165</v>
      </c>
      <c r="H400" s="66" t="s">
        <v>2166</v>
      </c>
      <c r="I400" s="66" t="s">
        <v>2167</v>
      </c>
      <c r="J400" s="65" t="s">
        <v>288</v>
      </c>
      <c r="K400" s="65" t="s">
        <v>2142</v>
      </c>
      <c r="L400" s="68"/>
      <c r="M400" s="68"/>
      <c r="N400" s="67">
        <v>1000</v>
      </c>
      <c r="O400" s="67">
        <v>1500</v>
      </c>
      <c r="P400" s="67">
        <v>1500</v>
      </c>
      <c r="Q400" s="67">
        <v>1500</v>
      </c>
      <c r="R400" s="67">
        <v>1500</v>
      </c>
      <c r="S400" s="68">
        <f t="shared" si="4"/>
        <v>7000</v>
      </c>
      <c r="T400" s="69" t="s">
        <v>21</v>
      </c>
      <c r="U400" s="66"/>
      <c r="V400" s="69" t="s">
        <v>69</v>
      </c>
      <c r="W400" s="66" t="s">
        <v>131</v>
      </c>
      <c r="X400" s="66" t="s">
        <v>264</v>
      </c>
      <c r="Y400" s="65"/>
    </row>
    <row r="401" spans="1:25" ht="120" x14ac:dyDescent="0.2">
      <c r="A401" s="65">
        <v>1</v>
      </c>
      <c r="B401" s="65" t="s">
        <v>2168</v>
      </c>
      <c r="C401" s="66" t="s">
        <v>2037</v>
      </c>
      <c r="D401" s="66" t="s">
        <v>258</v>
      </c>
      <c r="E401" s="66" t="s">
        <v>2169</v>
      </c>
      <c r="F401" s="66" t="s">
        <v>2170</v>
      </c>
      <c r="G401" s="66" t="s">
        <v>2171</v>
      </c>
      <c r="H401" s="66" t="s">
        <v>2172</v>
      </c>
      <c r="I401" s="66" t="s">
        <v>2041</v>
      </c>
      <c r="J401" s="65" t="s">
        <v>288</v>
      </c>
      <c r="K401" s="65" t="s">
        <v>2057</v>
      </c>
      <c r="L401" s="68"/>
      <c r="M401" s="67">
        <v>600</v>
      </c>
      <c r="N401" s="67">
        <v>600</v>
      </c>
      <c r="O401" s="67">
        <v>600</v>
      </c>
      <c r="P401" s="67">
        <v>600</v>
      </c>
      <c r="Q401" s="67">
        <v>600</v>
      </c>
      <c r="R401" s="67">
        <v>600</v>
      </c>
      <c r="S401" s="68">
        <f t="shared" si="4"/>
        <v>3600</v>
      </c>
      <c r="T401" s="69" t="s">
        <v>20</v>
      </c>
      <c r="U401" s="66"/>
      <c r="V401" s="69" t="s">
        <v>69</v>
      </c>
      <c r="W401" s="66" t="s">
        <v>131</v>
      </c>
      <c r="X401" s="66" t="s">
        <v>264</v>
      </c>
      <c r="Y401" s="65"/>
    </row>
    <row r="402" spans="1:25" ht="180" x14ac:dyDescent="0.2">
      <c r="A402" s="65">
        <v>1</v>
      </c>
      <c r="B402" s="65" t="s">
        <v>2173</v>
      </c>
      <c r="C402" s="66" t="s">
        <v>2037</v>
      </c>
      <c r="D402" s="66" t="s">
        <v>311</v>
      </c>
      <c r="E402" s="66" t="s">
        <v>2174</v>
      </c>
      <c r="F402" s="66" t="s">
        <v>2175</v>
      </c>
      <c r="G402" s="66" t="s">
        <v>2176</v>
      </c>
      <c r="H402" s="66" t="s">
        <v>2177</v>
      </c>
      <c r="I402" s="66" t="s">
        <v>2178</v>
      </c>
      <c r="J402" s="65" t="s">
        <v>2179</v>
      </c>
      <c r="K402" s="65" t="s">
        <v>58</v>
      </c>
      <c r="L402" s="67"/>
      <c r="M402" s="67"/>
      <c r="N402" s="67"/>
      <c r="O402" s="67"/>
      <c r="P402" s="67"/>
      <c r="Q402" s="67"/>
      <c r="R402" s="67"/>
      <c r="S402" s="68">
        <f t="shared" si="4"/>
        <v>0</v>
      </c>
      <c r="T402" s="69" t="s">
        <v>20</v>
      </c>
      <c r="U402" s="66" t="s">
        <v>2180</v>
      </c>
      <c r="V402" s="69" t="s">
        <v>69</v>
      </c>
      <c r="W402" s="66" t="s">
        <v>131</v>
      </c>
      <c r="X402" s="66" t="s">
        <v>468</v>
      </c>
      <c r="Y402" s="65"/>
    </row>
    <row r="403" spans="1:25" ht="195" x14ac:dyDescent="0.2">
      <c r="A403" s="65">
        <v>1</v>
      </c>
      <c r="B403" s="65" t="s">
        <v>2181</v>
      </c>
      <c r="C403" s="66" t="s">
        <v>2182</v>
      </c>
      <c r="D403" s="66" t="s">
        <v>51</v>
      </c>
      <c r="E403" s="66" t="s">
        <v>2183</v>
      </c>
      <c r="F403" s="66" t="s">
        <v>2184</v>
      </c>
      <c r="G403" s="66" t="s">
        <v>2185</v>
      </c>
      <c r="H403" s="66" t="s">
        <v>2186</v>
      </c>
      <c r="I403" s="66" t="s">
        <v>2187</v>
      </c>
      <c r="J403" s="65" t="s">
        <v>2188</v>
      </c>
      <c r="K403" s="65" t="s">
        <v>104</v>
      </c>
      <c r="L403" s="167"/>
      <c r="M403" s="167"/>
      <c r="N403" s="168">
        <v>500</v>
      </c>
      <c r="O403" s="167"/>
      <c r="P403" s="167"/>
      <c r="Q403" s="167"/>
      <c r="R403" s="167"/>
      <c r="S403" s="167">
        <f t="shared" si="4"/>
        <v>500</v>
      </c>
      <c r="T403" s="69" t="s">
        <v>20</v>
      </c>
      <c r="U403" s="66"/>
      <c r="V403" s="69" t="s">
        <v>60</v>
      </c>
      <c r="W403" s="66" t="s">
        <v>141</v>
      </c>
      <c r="X403" s="71"/>
      <c r="Y403" s="65"/>
    </row>
    <row r="404" spans="1:25" ht="90" x14ac:dyDescent="0.2">
      <c r="A404" s="65">
        <v>1</v>
      </c>
      <c r="B404" s="65" t="s">
        <v>2189</v>
      </c>
      <c r="C404" s="66" t="s">
        <v>2182</v>
      </c>
      <c r="D404" s="66" t="s">
        <v>51</v>
      </c>
      <c r="E404" s="66" t="s">
        <v>2190</v>
      </c>
      <c r="F404" s="66" t="s">
        <v>2184</v>
      </c>
      <c r="G404" s="66" t="s">
        <v>2191</v>
      </c>
      <c r="H404" s="66" t="s">
        <v>2192</v>
      </c>
      <c r="I404" s="66" t="s">
        <v>2193</v>
      </c>
      <c r="J404" s="65" t="s">
        <v>88</v>
      </c>
      <c r="K404" s="65">
        <v>2025</v>
      </c>
      <c r="L404" s="167"/>
      <c r="M404" s="167"/>
      <c r="N404" s="168">
        <v>500</v>
      </c>
      <c r="O404" s="167"/>
      <c r="P404" s="167"/>
      <c r="Q404" s="167"/>
      <c r="R404" s="167"/>
      <c r="S404" s="167">
        <f t="shared" si="4"/>
        <v>500</v>
      </c>
      <c r="T404" s="69" t="s">
        <v>21</v>
      </c>
      <c r="U404" s="66"/>
      <c r="V404" s="69" t="s">
        <v>69</v>
      </c>
      <c r="W404" s="66" t="s">
        <v>90</v>
      </c>
      <c r="X404" s="71"/>
      <c r="Y404" s="65"/>
    </row>
    <row r="405" spans="1:25" ht="105" x14ac:dyDescent="0.2">
      <c r="A405" s="65">
        <v>1</v>
      </c>
      <c r="B405" s="65" t="s">
        <v>2194</v>
      </c>
      <c r="C405" s="66" t="s">
        <v>2182</v>
      </c>
      <c r="D405" s="66" t="s">
        <v>83</v>
      </c>
      <c r="E405" s="66" t="s">
        <v>2195</v>
      </c>
      <c r="F405" s="66" t="s">
        <v>2196</v>
      </c>
      <c r="G405" s="66" t="s">
        <v>2197</v>
      </c>
      <c r="H405" s="66" t="s">
        <v>2198</v>
      </c>
      <c r="I405" s="66" t="s">
        <v>2193</v>
      </c>
      <c r="J405" s="65" t="s">
        <v>88</v>
      </c>
      <c r="K405" s="65" t="s">
        <v>437</v>
      </c>
      <c r="L405" s="167"/>
      <c r="M405" s="168"/>
      <c r="N405" s="168"/>
      <c r="O405" s="167"/>
      <c r="P405" s="167"/>
      <c r="Q405" s="167"/>
      <c r="R405" s="167"/>
      <c r="S405" s="167">
        <f t="shared" si="4"/>
        <v>0</v>
      </c>
      <c r="T405" s="69" t="s">
        <v>20</v>
      </c>
      <c r="U405" s="66"/>
      <c r="V405" s="69" t="s">
        <v>69</v>
      </c>
      <c r="W405" s="66" t="s">
        <v>61</v>
      </c>
      <c r="X405" s="71"/>
      <c r="Y405" s="65"/>
    </row>
    <row r="406" spans="1:25" ht="75" x14ac:dyDescent="0.2">
      <c r="A406" s="65">
        <v>1</v>
      </c>
      <c r="B406" s="65" t="s">
        <v>2199</v>
      </c>
      <c r="C406" s="66" t="s">
        <v>2182</v>
      </c>
      <c r="D406" s="66" t="s">
        <v>83</v>
      </c>
      <c r="E406" s="66" t="s">
        <v>2200</v>
      </c>
      <c r="F406" s="66" t="s">
        <v>2201</v>
      </c>
      <c r="G406" s="66" t="s">
        <v>2202</v>
      </c>
      <c r="H406" s="66" t="s">
        <v>2203</v>
      </c>
      <c r="I406" s="66" t="s">
        <v>2193</v>
      </c>
      <c r="J406" s="65" t="s">
        <v>2219</v>
      </c>
      <c r="K406" s="65" t="s">
        <v>104</v>
      </c>
      <c r="L406" s="168">
        <v>10500</v>
      </c>
      <c r="M406" s="168"/>
      <c r="N406" s="167"/>
      <c r="O406" s="167"/>
      <c r="P406" s="167"/>
      <c r="Q406" s="167"/>
      <c r="R406" s="167"/>
      <c r="S406" s="167">
        <f t="shared" si="4"/>
        <v>10500</v>
      </c>
      <c r="T406" s="69" t="s">
        <v>20</v>
      </c>
      <c r="U406" s="66"/>
      <c r="V406" s="69" t="s">
        <v>79</v>
      </c>
      <c r="W406" s="66" t="s">
        <v>80</v>
      </c>
      <c r="X406" s="71"/>
      <c r="Y406" s="65"/>
    </row>
    <row r="407" spans="1:25" ht="105" x14ac:dyDescent="0.2">
      <c r="A407" s="65">
        <v>1</v>
      </c>
      <c r="B407" s="65" t="s">
        <v>2204</v>
      </c>
      <c r="C407" s="66" t="s">
        <v>2182</v>
      </c>
      <c r="D407" s="66" t="s">
        <v>93</v>
      </c>
      <c r="E407" s="66" t="s">
        <v>2205</v>
      </c>
      <c r="F407" s="66" t="s">
        <v>2206</v>
      </c>
      <c r="G407" s="66" t="s">
        <v>2207</v>
      </c>
      <c r="H407" s="66" t="s">
        <v>2208</v>
      </c>
      <c r="I407" s="66" t="s">
        <v>2193</v>
      </c>
      <c r="J407" s="65" t="s">
        <v>88</v>
      </c>
      <c r="K407" s="65" t="s">
        <v>104</v>
      </c>
      <c r="L407" s="168">
        <v>500</v>
      </c>
      <c r="M407" s="168"/>
      <c r="N407" s="167"/>
      <c r="O407" s="167"/>
      <c r="P407" s="167"/>
      <c r="Q407" s="167"/>
      <c r="R407" s="167"/>
      <c r="S407" s="167">
        <f t="shared" si="4"/>
        <v>500</v>
      </c>
      <c r="T407" s="69" t="s">
        <v>20</v>
      </c>
      <c r="U407" s="66"/>
      <c r="V407" s="69" t="s">
        <v>69</v>
      </c>
      <c r="W407" s="66" t="s">
        <v>61</v>
      </c>
      <c r="X407" s="71"/>
      <c r="Y407" s="65"/>
    </row>
    <row r="408" spans="1:25" ht="90" x14ac:dyDescent="0.2">
      <c r="A408" s="65">
        <v>1</v>
      </c>
      <c r="B408" s="65" t="s">
        <v>2209</v>
      </c>
      <c r="C408" s="66" t="s">
        <v>2182</v>
      </c>
      <c r="D408" s="66" t="s">
        <v>51</v>
      </c>
      <c r="E408" s="66" t="s">
        <v>2210</v>
      </c>
      <c r="F408" s="66" t="s">
        <v>2211</v>
      </c>
      <c r="G408" s="66" t="s">
        <v>2212</v>
      </c>
      <c r="H408" s="66" t="s">
        <v>2213</v>
      </c>
      <c r="I408" s="66" t="s">
        <v>2193</v>
      </c>
      <c r="J408" s="65" t="s">
        <v>1205</v>
      </c>
      <c r="K408" s="65" t="s">
        <v>437</v>
      </c>
      <c r="L408" s="167"/>
      <c r="M408" s="168">
        <v>30000</v>
      </c>
      <c r="N408" s="168"/>
      <c r="O408" s="167"/>
      <c r="P408" s="167"/>
      <c r="Q408" s="167"/>
      <c r="R408" s="167"/>
      <c r="S408" s="167">
        <f t="shared" si="4"/>
        <v>30000</v>
      </c>
      <c r="T408" s="69" t="s">
        <v>20</v>
      </c>
      <c r="U408" s="66"/>
      <c r="V408" s="69" t="s">
        <v>69</v>
      </c>
      <c r="W408" s="66" t="s">
        <v>61</v>
      </c>
      <c r="X408" s="71"/>
      <c r="Y408" s="65"/>
    </row>
    <row r="409" spans="1:25" ht="75" x14ac:dyDescent="0.2">
      <c r="A409" s="65">
        <v>1</v>
      </c>
      <c r="B409" s="65" t="s">
        <v>2214</v>
      </c>
      <c r="C409" s="66" t="s">
        <v>2182</v>
      </c>
      <c r="D409" s="66" t="s">
        <v>51</v>
      </c>
      <c r="E409" s="66" t="s">
        <v>2215</v>
      </c>
      <c r="F409" s="66" t="s">
        <v>2216</v>
      </c>
      <c r="G409" s="66" t="s">
        <v>2217</v>
      </c>
      <c r="H409" s="66" t="s">
        <v>2218</v>
      </c>
      <c r="I409" s="66" t="s">
        <v>2193</v>
      </c>
      <c r="J409" s="65" t="s">
        <v>2219</v>
      </c>
      <c r="K409" s="65" t="s">
        <v>437</v>
      </c>
      <c r="L409" s="167"/>
      <c r="M409" s="168">
        <v>5000</v>
      </c>
      <c r="N409" s="168"/>
      <c r="O409" s="167"/>
      <c r="P409" s="167"/>
      <c r="Q409" s="167"/>
      <c r="R409" s="167"/>
      <c r="S409" s="167">
        <f t="shared" si="4"/>
        <v>5000</v>
      </c>
      <c r="T409" s="69" t="s">
        <v>20</v>
      </c>
      <c r="U409" s="66"/>
      <c r="V409" s="69" t="s">
        <v>60</v>
      </c>
      <c r="W409" s="66" t="s">
        <v>61</v>
      </c>
      <c r="X409" s="71"/>
      <c r="Y409" s="65"/>
    </row>
    <row r="410" spans="1:25" ht="150" x14ac:dyDescent="0.2">
      <c r="A410" s="65">
        <v>1</v>
      </c>
      <c r="B410" s="65" t="s">
        <v>2220</v>
      </c>
      <c r="C410" s="66" t="s">
        <v>2182</v>
      </c>
      <c r="D410" s="66" t="s">
        <v>93</v>
      </c>
      <c r="E410" s="66" t="s">
        <v>2221</v>
      </c>
      <c r="F410" s="66" t="s">
        <v>2222</v>
      </c>
      <c r="G410" s="66" t="s">
        <v>2223</v>
      </c>
      <c r="H410" s="66" t="s">
        <v>2224</v>
      </c>
      <c r="I410" s="66"/>
      <c r="J410" s="65" t="s">
        <v>1205</v>
      </c>
      <c r="K410" s="65">
        <v>2026</v>
      </c>
      <c r="L410" s="167"/>
      <c r="M410" s="167"/>
      <c r="N410" s="167"/>
      <c r="O410" s="168">
        <v>1000</v>
      </c>
      <c r="P410" s="167"/>
      <c r="Q410" s="167"/>
      <c r="R410" s="167"/>
      <c r="S410" s="167">
        <f t="shared" si="4"/>
        <v>1000</v>
      </c>
      <c r="T410" s="69" t="s">
        <v>20</v>
      </c>
      <c r="U410" s="66"/>
      <c r="V410" s="69" t="s">
        <v>60</v>
      </c>
      <c r="W410" s="66" t="s">
        <v>90</v>
      </c>
      <c r="X410" s="71"/>
      <c r="Y410" s="65"/>
    </row>
    <row r="411" spans="1:25" ht="90" x14ac:dyDescent="0.2">
      <c r="A411" s="65">
        <v>1</v>
      </c>
      <c r="B411" s="65" t="s">
        <v>2225</v>
      </c>
      <c r="C411" s="66" t="s">
        <v>2182</v>
      </c>
      <c r="D411" s="66" t="s">
        <v>93</v>
      </c>
      <c r="E411" s="66" t="s">
        <v>2226</v>
      </c>
      <c r="F411" s="66" t="s">
        <v>2227</v>
      </c>
      <c r="G411" s="66" t="s">
        <v>2228</v>
      </c>
      <c r="H411" s="66" t="s">
        <v>2229</v>
      </c>
      <c r="I411" s="66" t="s">
        <v>2230</v>
      </c>
      <c r="J411" s="65" t="s">
        <v>2231</v>
      </c>
      <c r="K411" s="65">
        <v>2026</v>
      </c>
      <c r="L411" s="167"/>
      <c r="M411" s="167"/>
      <c r="N411" s="167"/>
      <c r="O411" s="168"/>
      <c r="P411" s="167"/>
      <c r="Q411" s="167"/>
      <c r="R411" s="167"/>
      <c r="S411" s="167">
        <f t="shared" si="4"/>
        <v>0</v>
      </c>
      <c r="T411" s="69" t="s">
        <v>20</v>
      </c>
      <c r="U411" s="66"/>
      <c r="V411" s="69" t="s">
        <v>60</v>
      </c>
      <c r="W411" s="66" t="s">
        <v>322</v>
      </c>
      <c r="X411" s="71"/>
      <c r="Y411" s="65"/>
    </row>
    <row r="412" spans="1:25" ht="105" x14ac:dyDescent="0.2">
      <c r="A412" s="65">
        <v>1</v>
      </c>
      <c r="B412" s="65" t="s">
        <v>2232</v>
      </c>
      <c r="C412" s="66" t="s">
        <v>2182</v>
      </c>
      <c r="D412" s="66" t="s">
        <v>93</v>
      </c>
      <c r="E412" s="66" t="s">
        <v>2233</v>
      </c>
      <c r="F412" s="66" t="s">
        <v>2234</v>
      </c>
      <c r="G412" s="66" t="s">
        <v>2235</v>
      </c>
      <c r="H412" s="66" t="s">
        <v>2236</v>
      </c>
      <c r="I412" s="66"/>
      <c r="J412" s="65" t="s">
        <v>88</v>
      </c>
      <c r="K412" s="65" t="s">
        <v>437</v>
      </c>
      <c r="L412" s="167"/>
      <c r="M412" s="168"/>
      <c r="N412" s="168"/>
      <c r="O412" s="167"/>
      <c r="P412" s="167"/>
      <c r="Q412" s="167"/>
      <c r="R412" s="167"/>
      <c r="S412" s="167">
        <f t="shared" si="4"/>
        <v>0</v>
      </c>
      <c r="T412" s="65" t="s">
        <v>20</v>
      </c>
      <c r="U412" s="66"/>
      <c r="V412" s="69" t="s">
        <v>69</v>
      </c>
      <c r="W412" s="66" t="s">
        <v>90</v>
      </c>
      <c r="X412" s="71"/>
      <c r="Y412" s="65"/>
    </row>
    <row r="413" spans="1:25" ht="120" x14ac:dyDescent="0.2">
      <c r="A413" s="65">
        <v>1</v>
      </c>
      <c r="B413" s="65" t="s">
        <v>2237</v>
      </c>
      <c r="C413" s="66" t="s">
        <v>2182</v>
      </c>
      <c r="D413" s="66" t="s">
        <v>258</v>
      </c>
      <c r="E413" s="66" t="s">
        <v>2238</v>
      </c>
      <c r="F413" s="66" t="s">
        <v>2239</v>
      </c>
      <c r="G413" s="66" t="s">
        <v>2240</v>
      </c>
      <c r="H413" s="66" t="s">
        <v>2241</v>
      </c>
      <c r="I413" s="66" t="s">
        <v>2242</v>
      </c>
      <c r="J413" s="65" t="s">
        <v>2219</v>
      </c>
      <c r="K413" s="65" t="s">
        <v>140</v>
      </c>
      <c r="L413" s="168">
        <v>1000</v>
      </c>
      <c r="M413" s="168"/>
      <c r="N413" s="168"/>
      <c r="O413" s="167"/>
      <c r="P413" s="167"/>
      <c r="Q413" s="167"/>
      <c r="R413" s="167"/>
      <c r="S413" s="167">
        <f t="shared" si="4"/>
        <v>1000</v>
      </c>
      <c r="T413" s="65" t="s">
        <v>20</v>
      </c>
      <c r="U413" s="66"/>
      <c r="V413" s="69" t="s">
        <v>69</v>
      </c>
      <c r="W413" s="66" t="s">
        <v>131</v>
      </c>
      <c r="X413" s="71"/>
      <c r="Y413" s="65"/>
    </row>
    <row r="414" spans="1:25" ht="150" x14ac:dyDescent="0.2">
      <c r="A414" s="65">
        <v>1</v>
      </c>
      <c r="B414" s="65" t="s">
        <v>2243</v>
      </c>
      <c r="C414" s="66" t="s">
        <v>2182</v>
      </c>
      <c r="D414" s="66" t="s">
        <v>258</v>
      </c>
      <c r="E414" s="66" t="s">
        <v>3032</v>
      </c>
      <c r="F414" s="66" t="s">
        <v>2244</v>
      </c>
      <c r="G414" s="66" t="s">
        <v>2240</v>
      </c>
      <c r="H414" s="66" t="s">
        <v>2224</v>
      </c>
      <c r="I414" s="66" t="s">
        <v>2245</v>
      </c>
      <c r="J414" s="65" t="s">
        <v>2246</v>
      </c>
      <c r="K414" s="65" t="s">
        <v>58</v>
      </c>
      <c r="L414" s="168"/>
      <c r="M414" s="168"/>
      <c r="N414" s="168"/>
      <c r="O414" s="168"/>
      <c r="P414" s="168"/>
      <c r="Q414" s="168"/>
      <c r="R414" s="168"/>
      <c r="S414" s="167">
        <f t="shared" si="4"/>
        <v>0</v>
      </c>
      <c r="T414" s="69" t="s">
        <v>21</v>
      </c>
      <c r="U414" s="66"/>
      <c r="V414" s="69" t="s">
        <v>69</v>
      </c>
      <c r="W414" s="66" t="s">
        <v>131</v>
      </c>
      <c r="X414" s="71"/>
      <c r="Y414" s="65"/>
    </row>
    <row r="415" spans="1:25" ht="165" x14ac:dyDescent="0.2">
      <c r="A415" s="65">
        <v>1</v>
      </c>
      <c r="B415" s="65" t="s">
        <v>2247</v>
      </c>
      <c r="C415" s="66" t="s">
        <v>2182</v>
      </c>
      <c r="D415" s="66" t="s">
        <v>303</v>
      </c>
      <c r="E415" s="66" t="s">
        <v>3033</v>
      </c>
      <c r="F415" s="66" t="s">
        <v>2248</v>
      </c>
      <c r="G415" s="66" t="s">
        <v>2249</v>
      </c>
      <c r="H415" s="66" t="s">
        <v>2250</v>
      </c>
      <c r="I415" s="66" t="s">
        <v>2251</v>
      </c>
      <c r="J415" s="65" t="s">
        <v>328</v>
      </c>
      <c r="K415" s="65" t="s">
        <v>58</v>
      </c>
      <c r="L415" s="168"/>
      <c r="M415" s="168">
        <v>3542.6570000000002</v>
      </c>
      <c r="N415" s="168">
        <v>412.9</v>
      </c>
      <c r="O415" s="168">
        <v>387.4</v>
      </c>
      <c r="P415" s="168"/>
      <c r="Q415" s="168"/>
      <c r="R415" s="168"/>
      <c r="S415" s="167">
        <f t="shared" si="4"/>
        <v>4342.9570000000003</v>
      </c>
      <c r="T415" s="69" t="s">
        <v>20</v>
      </c>
      <c r="U415" s="66"/>
      <c r="V415" s="69" t="s">
        <v>60</v>
      </c>
      <c r="W415" s="66" t="s">
        <v>61</v>
      </c>
      <c r="X415" s="71"/>
      <c r="Y415" s="65"/>
    </row>
    <row r="416" spans="1:25" ht="75" x14ac:dyDescent="0.2">
      <c r="A416" s="65">
        <v>1</v>
      </c>
      <c r="B416" s="65" t="s">
        <v>2252</v>
      </c>
      <c r="C416" s="66" t="s">
        <v>2182</v>
      </c>
      <c r="D416" s="66" t="s">
        <v>303</v>
      </c>
      <c r="E416" s="66" t="s">
        <v>2253</v>
      </c>
      <c r="F416" s="66" t="s">
        <v>2254</v>
      </c>
      <c r="G416" s="66" t="s">
        <v>2249</v>
      </c>
      <c r="H416" s="66" t="s">
        <v>2250</v>
      </c>
      <c r="I416" s="66" t="s">
        <v>2255</v>
      </c>
      <c r="J416" s="65" t="s">
        <v>328</v>
      </c>
      <c r="K416" s="65" t="s">
        <v>437</v>
      </c>
      <c r="L416" s="167"/>
      <c r="M416" s="168"/>
      <c r="N416" s="168"/>
      <c r="O416" s="167"/>
      <c r="P416" s="167"/>
      <c r="Q416" s="167"/>
      <c r="R416" s="167"/>
      <c r="S416" s="167">
        <f t="shared" si="4"/>
        <v>0</v>
      </c>
      <c r="T416" s="65" t="s">
        <v>20</v>
      </c>
      <c r="U416" s="66"/>
      <c r="V416" s="69" t="s">
        <v>69</v>
      </c>
      <c r="W416" s="66" t="s">
        <v>61</v>
      </c>
      <c r="X416" s="71"/>
      <c r="Y416" s="65"/>
    </row>
    <row r="417" spans="1:25" ht="90" x14ac:dyDescent="0.2">
      <c r="A417" s="65">
        <v>1</v>
      </c>
      <c r="B417" s="65" t="s">
        <v>2</v>
      </c>
      <c r="C417" s="66" t="s">
        <v>2182</v>
      </c>
      <c r="D417" s="66" t="s">
        <v>311</v>
      </c>
      <c r="E417" s="66" t="s">
        <v>2256</v>
      </c>
      <c r="F417" s="66" t="s">
        <v>2257</v>
      </c>
      <c r="G417" s="66" t="s">
        <v>2258</v>
      </c>
      <c r="H417" s="66" t="s">
        <v>2259</v>
      </c>
      <c r="I417" s="66" t="s">
        <v>2260</v>
      </c>
      <c r="J417" s="65" t="s">
        <v>88</v>
      </c>
      <c r="K417" s="65" t="s">
        <v>58</v>
      </c>
      <c r="L417" s="168">
        <v>300</v>
      </c>
      <c r="M417" s="168">
        <v>300</v>
      </c>
      <c r="N417" s="168">
        <v>300</v>
      </c>
      <c r="O417" s="168">
        <v>300</v>
      </c>
      <c r="P417" s="168">
        <v>300</v>
      </c>
      <c r="Q417" s="168">
        <v>300</v>
      </c>
      <c r="R417" s="168">
        <v>300</v>
      </c>
      <c r="S417" s="167">
        <f t="shared" si="4"/>
        <v>2100</v>
      </c>
      <c r="T417" s="65" t="s">
        <v>20</v>
      </c>
      <c r="U417" s="66"/>
      <c r="V417" s="69" t="s">
        <v>69</v>
      </c>
      <c r="W417" s="66" t="s">
        <v>322</v>
      </c>
      <c r="X417" s="71"/>
      <c r="Y417" s="65"/>
    </row>
    <row r="418" spans="1:25" ht="60" x14ac:dyDescent="0.2">
      <c r="A418" s="65">
        <v>0</v>
      </c>
      <c r="B418" s="65"/>
      <c r="C418" s="66" t="s">
        <v>2261</v>
      </c>
      <c r="E418" s="66" t="s">
        <v>2262</v>
      </c>
      <c r="F418" s="233" t="s">
        <v>2263</v>
      </c>
      <c r="G418" s="233" t="s">
        <v>2264</v>
      </c>
      <c r="H418" s="236" t="s">
        <v>2265</v>
      </c>
      <c r="I418" s="236" t="s">
        <v>2266</v>
      </c>
      <c r="J418" s="239" t="s">
        <v>2877</v>
      </c>
      <c r="K418" s="169"/>
      <c r="L418" s="168">
        <v>1742000</v>
      </c>
      <c r="M418" s="67"/>
      <c r="N418" s="67"/>
      <c r="O418" s="67"/>
      <c r="P418" s="67"/>
      <c r="Q418" s="67"/>
      <c r="R418" s="168"/>
      <c r="S418" s="167">
        <f t="shared" si="4"/>
        <v>1742000</v>
      </c>
      <c r="T418" s="69" t="s">
        <v>21</v>
      </c>
      <c r="U418" s="66"/>
      <c r="V418" s="69"/>
      <c r="W418" s="66" t="s">
        <v>70</v>
      </c>
      <c r="X418" s="71"/>
      <c r="Y418" s="65"/>
    </row>
    <row r="419" spans="1:25" ht="45" x14ac:dyDescent="0.2">
      <c r="A419" s="65">
        <v>1</v>
      </c>
      <c r="B419" s="65" t="s">
        <v>3</v>
      </c>
      <c r="C419" s="66" t="s">
        <v>2261</v>
      </c>
      <c r="D419" s="66" t="s">
        <v>51</v>
      </c>
      <c r="E419" s="74" t="s">
        <v>2267</v>
      </c>
      <c r="F419" s="234"/>
      <c r="G419" s="234"/>
      <c r="H419" s="237"/>
      <c r="I419" s="237"/>
      <c r="J419" s="240"/>
      <c r="K419" s="89" t="s">
        <v>58</v>
      </c>
      <c r="L419" s="82">
        <v>54000</v>
      </c>
      <c r="M419" s="100">
        <v>66550</v>
      </c>
      <c r="N419" s="100">
        <v>20000</v>
      </c>
      <c r="O419" s="100">
        <v>20000</v>
      </c>
      <c r="P419" s="100">
        <v>20000</v>
      </c>
      <c r="Q419" s="100">
        <v>20000</v>
      </c>
      <c r="R419" s="100">
        <v>10000</v>
      </c>
      <c r="S419" s="68">
        <f t="shared" si="4"/>
        <v>210550</v>
      </c>
      <c r="T419" s="69" t="s">
        <v>21</v>
      </c>
      <c r="U419" s="66"/>
      <c r="V419" s="69" t="s">
        <v>60</v>
      </c>
      <c r="W419" s="66" t="s">
        <v>458</v>
      </c>
      <c r="X419" s="71"/>
      <c r="Y419" s="65"/>
    </row>
    <row r="420" spans="1:25" ht="45" x14ac:dyDescent="0.2">
      <c r="A420" s="65">
        <v>1</v>
      </c>
      <c r="B420" s="65" t="s">
        <v>4</v>
      </c>
      <c r="C420" s="66" t="s">
        <v>2261</v>
      </c>
      <c r="D420" s="66" t="s">
        <v>51</v>
      </c>
      <c r="E420" s="74" t="s">
        <v>2268</v>
      </c>
      <c r="F420" s="234"/>
      <c r="G420" s="234"/>
      <c r="H420" s="237"/>
      <c r="I420" s="237"/>
      <c r="J420" s="240"/>
      <c r="K420" s="89" t="s">
        <v>176</v>
      </c>
      <c r="L420" s="67">
        <v>12000</v>
      </c>
      <c r="M420" s="100">
        <v>12000</v>
      </c>
      <c r="N420" s="100">
        <v>12000</v>
      </c>
      <c r="O420" s="100">
        <v>12000</v>
      </c>
      <c r="P420" s="68"/>
      <c r="Q420" s="68"/>
      <c r="R420" s="68"/>
      <c r="S420" s="68">
        <f t="shared" si="4"/>
        <v>48000</v>
      </c>
      <c r="T420" s="69" t="s">
        <v>21</v>
      </c>
      <c r="U420" s="66"/>
      <c r="V420" s="69" t="s">
        <v>60</v>
      </c>
      <c r="W420" s="66" t="s">
        <v>337</v>
      </c>
      <c r="X420" s="71"/>
      <c r="Y420" s="65"/>
    </row>
    <row r="421" spans="1:25" ht="45" x14ac:dyDescent="0.2">
      <c r="A421" s="65">
        <v>1</v>
      </c>
      <c r="B421" s="65" t="s">
        <v>2269</v>
      </c>
      <c r="C421" s="66" t="s">
        <v>2261</v>
      </c>
      <c r="D421" s="66" t="s">
        <v>258</v>
      </c>
      <c r="E421" s="74" t="s">
        <v>2270</v>
      </c>
      <c r="F421" s="235"/>
      <c r="G421" s="235"/>
      <c r="H421" s="238"/>
      <c r="I421" s="238"/>
      <c r="J421" s="241"/>
      <c r="K421" s="89" t="s">
        <v>58</v>
      </c>
      <c r="L421" s="67"/>
      <c r="M421" s="67"/>
      <c r="N421" s="67"/>
      <c r="O421" s="67"/>
      <c r="P421" s="67"/>
      <c r="Q421" s="67"/>
      <c r="R421" s="67"/>
      <c r="S421" s="68">
        <f t="shared" si="4"/>
        <v>0</v>
      </c>
      <c r="T421" s="69" t="s">
        <v>21</v>
      </c>
      <c r="U421" s="66"/>
      <c r="V421" s="69"/>
      <c r="W421" s="66" t="s">
        <v>61</v>
      </c>
      <c r="X421" s="71"/>
      <c r="Y421" s="65"/>
    </row>
    <row r="422" spans="1:25" ht="45" x14ac:dyDescent="0.2">
      <c r="A422" s="65">
        <v>0</v>
      </c>
      <c r="B422" s="65"/>
      <c r="C422" s="66" t="s">
        <v>2261</v>
      </c>
      <c r="D422" s="66"/>
      <c r="E422" s="66" t="s">
        <v>2271</v>
      </c>
      <c r="F422" s="233" t="s">
        <v>2272</v>
      </c>
      <c r="G422" s="233" t="s">
        <v>2273</v>
      </c>
      <c r="H422" s="236" t="s">
        <v>2274</v>
      </c>
      <c r="I422" s="236" t="s">
        <v>2275</v>
      </c>
      <c r="J422" s="239" t="s">
        <v>2876</v>
      </c>
      <c r="K422" s="96"/>
      <c r="L422" s="67">
        <v>279000</v>
      </c>
      <c r="M422" s="67"/>
      <c r="N422" s="67"/>
      <c r="O422" s="67"/>
      <c r="P422" s="68"/>
      <c r="Q422" s="68"/>
      <c r="R422" s="73"/>
      <c r="S422" s="68">
        <f t="shared" si="4"/>
        <v>279000</v>
      </c>
      <c r="T422" s="69"/>
      <c r="U422" s="66"/>
      <c r="V422" s="69"/>
      <c r="W422" s="66" t="s">
        <v>61</v>
      </c>
      <c r="X422" s="71"/>
      <c r="Y422" s="65"/>
    </row>
    <row r="423" spans="1:25" ht="45" x14ac:dyDescent="0.2">
      <c r="A423" s="65">
        <v>1</v>
      </c>
      <c r="B423" s="65" t="s">
        <v>5</v>
      </c>
      <c r="C423" s="66" t="s">
        <v>2261</v>
      </c>
      <c r="D423" s="66" t="s">
        <v>51</v>
      </c>
      <c r="E423" s="66" t="s">
        <v>3034</v>
      </c>
      <c r="F423" s="234"/>
      <c r="G423" s="234"/>
      <c r="H423" s="237"/>
      <c r="I423" s="237"/>
      <c r="J423" s="240"/>
      <c r="K423" s="89" t="s">
        <v>176</v>
      </c>
      <c r="L423" s="68"/>
      <c r="M423" s="67">
        <v>136000</v>
      </c>
      <c r="N423" s="67">
        <v>120000</v>
      </c>
      <c r="O423" s="67">
        <v>120000</v>
      </c>
      <c r="P423" s="68"/>
      <c r="Q423" s="68"/>
      <c r="R423" s="68"/>
      <c r="S423" s="68">
        <f t="shared" si="4"/>
        <v>376000</v>
      </c>
      <c r="T423" s="69" t="s">
        <v>21</v>
      </c>
      <c r="U423" s="66"/>
      <c r="V423" s="69" t="s">
        <v>60</v>
      </c>
      <c r="W423" s="66" t="s">
        <v>61</v>
      </c>
      <c r="X423" s="71"/>
      <c r="Y423" s="65"/>
    </row>
    <row r="424" spans="1:25" ht="60" x14ac:dyDescent="0.2">
      <c r="A424" s="65">
        <v>1</v>
      </c>
      <c r="B424" s="65" t="s">
        <v>2276</v>
      </c>
      <c r="C424" s="66" t="s">
        <v>2261</v>
      </c>
      <c r="D424" s="66" t="s">
        <v>83</v>
      </c>
      <c r="E424" s="66" t="s">
        <v>2277</v>
      </c>
      <c r="F424" s="234"/>
      <c r="G424" s="234"/>
      <c r="H424" s="237"/>
      <c r="I424" s="237"/>
      <c r="J424" s="240"/>
      <c r="K424" s="89"/>
      <c r="L424" s="68"/>
      <c r="M424" s="67"/>
      <c r="N424" s="67"/>
      <c r="O424" s="67"/>
      <c r="P424" s="68"/>
      <c r="Q424" s="68"/>
      <c r="R424" s="68"/>
      <c r="S424" s="68">
        <f t="shared" si="4"/>
        <v>0</v>
      </c>
      <c r="T424" s="69" t="s">
        <v>21</v>
      </c>
      <c r="U424" s="66"/>
      <c r="V424" s="69" t="s">
        <v>60</v>
      </c>
      <c r="W424" s="66" t="s">
        <v>61</v>
      </c>
      <c r="X424" s="71"/>
      <c r="Y424" s="65"/>
    </row>
    <row r="425" spans="1:25" ht="90" x14ac:dyDescent="0.2">
      <c r="A425" s="65">
        <v>1</v>
      </c>
      <c r="B425" s="65" t="s">
        <v>6</v>
      </c>
      <c r="C425" s="66" t="s">
        <v>2261</v>
      </c>
      <c r="D425" s="66" t="s">
        <v>93</v>
      </c>
      <c r="E425" s="66" t="s">
        <v>2278</v>
      </c>
      <c r="F425" s="234"/>
      <c r="G425" s="234"/>
      <c r="H425" s="237"/>
      <c r="I425" s="237"/>
      <c r="J425" s="240"/>
      <c r="K425" s="89" t="s">
        <v>437</v>
      </c>
      <c r="L425" s="68"/>
      <c r="M425" s="67">
        <v>10000</v>
      </c>
      <c r="N425" s="67">
        <v>10000</v>
      </c>
      <c r="O425" s="68"/>
      <c r="P425" s="68"/>
      <c r="Q425" s="68"/>
      <c r="R425" s="68"/>
      <c r="S425" s="68">
        <f t="shared" si="4"/>
        <v>20000</v>
      </c>
      <c r="T425" s="69" t="s">
        <v>21</v>
      </c>
      <c r="U425" s="66"/>
      <c r="V425" s="69" t="s">
        <v>69</v>
      </c>
      <c r="W425" s="66" t="s">
        <v>61</v>
      </c>
      <c r="X425" s="71"/>
      <c r="Y425" s="65"/>
    </row>
    <row r="426" spans="1:25" ht="90" x14ac:dyDescent="0.2">
      <c r="A426" s="65">
        <v>1</v>
      </c>
      <c r="B426" s="65" t="s">
        <v>7</v>
      </c>
      <c r="C426" s="66" t="s">
        <v>2261</v>
      </c>
      <c r="D426" s="66" t="s">
        <v>93</v>
      </c>
      <c r="E426" s="66" t="s">
        <v>2279</v>
      </c>
      <c r="F426" s="234"/>
      <c r="G426" s="234"/>
      <c r="H426" s="237"/>
      <c r="I426" s="237"/>
      <c r="J426" s="240"/>
      <c r="K426" s="89" t="s">
        <v>437</v>
      </c>
      <c r="L426" s="68"/>
      <c r="M426" s="67">
        <v>10000</v>
      </c>
      <c r="N426" s="67">
        <v>10000</v>
      </c>
      <c r="O426" s="67"/>
      <c r="P426" s="68"/>
      <c r="Q426" s="68"/>
      <c r="R426" s="68"/>
      <c r="S426" s="68">
        <f t="shared" si="4"/>
        <v>20000</v>
      </c>
      <c r="T426" s="69" t="s">
        <v>21</v>
      </c>
      <c r="U426" s="66"/>
      <c r="V426" s="69" t="s">
        <v>69</v>
      </c>
      <c r="W426" s="66" t="s">
        <v>61</v>
      </c>
      <c r="X426" s="71"/>
      <c r="Y426" s="65"/>
    </row>
    <row r="427" spans="1:25" ht="90" x14ac:dyDescent="0.2">
      <c r="A427" s="65">
        <v>1</v>
      </c>
      <c r="B427" s="65" t="s">
        <v>2280</v>
      </c>
      <c r="C427" s="66" t="s">
        <v>2261</v>
      </c>
      <c r="D427" s="66" t="s">
        <v>93</v>
      </c>
      <c r="E427" s="66" t="s">
        <v>2281</v>
      </c>
      <c r="F427" s="234"/>
      <c r="G427" s="234"/>
      <c r="H427" s="237"/>
      <c r="I427" s="237"/>
      <c r="J427" s="240"/>
      <c r="K427" s="89">
        <v>2024</v>
      </c>
      <c r="L427" s="68"/>
      <c r="M427" s="67">
        <v>471</v>
      </c>
      <c r="N427" s="68"/>
      <c r="O427" s="68"/>
      <c r="P427" s="68"/>
      <c r="Q427" s="68"/>
      <c r="R427" s="68"/>
      <c r="S427" s="68">
        <f t="shared" si="4"/>
        <v>471</v>
      </c>
      <c r="T427" s="69" t="s">
        <v>21</v>
      </c>
      <c r="U427" s="66"/>
      <c r="V427" s="69" t="s">
        <v>69</v>
      </c>
      <c r="W427" s="66" t="s">
        <v>61</v>
      </c>
      <c r="X427" s="71"/>
      <c r="Y427" s="65"/>
    </row>
    <row r="428" spans="1:25" ht="90" x14ac:dyDescent="0.2">
      <c r="A428" s="65">
        <v>1</v>
      </c>
      <c r="B428" s="65" t="s">
        <v>2282</v>
      </c>
      <c r="C428" s="66" t="s">
        <v>2261</v>
      </c>
      <c r="D428" s="66" t="s">
        <v>93</v>
      </c>
      <c r="E428" s="66" t="s">
        <v>2283</v>
      </c>
      <c r="F428" s="235"/>
      <c r="G428" s="235"/>
      <c r="H428" s="238"/>
      <c r="I428" s="238"/>
      <c r="J428" s="241"/>
      <c r="K428" s="89" t="s">
        <v>176</v>
      </c>
      <c r="L428" s="68"/>
      <c r="M428" s="67">
        <v>325</v>
      </c>
      <c r="N428" s="67"/>
      <c r="O428" s="67"/>
      <c r="P428" s="68"/>
      <c r="Q428" s="68"/>
      <c r="R428" s="68"/>
      <c r="S428" s="68">
        <f t="shared" si="4"/>
        <v>325</v>
      </c>
      <c r="T428" s="69" t="s">
        <v>21</v>
      </c>
      <c r="U428" s="66"/>
      <c r="V428" s="69" t="s">
        <v>69</v>
      </c>
      <c r="W428" s="66" t="s">
        <v>70</v>
      </c>
      <c r="X428" s="71"/>
      <c r="Y428" s="65"/>
    </row>
    <row r="429" spans="1:25" ht="45" x14ac:dyDescent="0.2">
      <c r="A429" s="65">
        <v>0</v>
      </c>
      <c r="B429" s="65"/>
      <c r="C429" s="66" t="s">
        <v>2261</v>
      </c>
      <c r="D429" s="66"/>
      <c r="E429" s="66" t="s">
        <v>2284</v>
      </c>
      <c r="F429" s="233" t="s">
        <v>2285</v>
      </c>
      <c r="G429" s="236" t="s">
        <v>2286</v>
      </c>
      <c r="H429" s="236" t="s">
        <v>2287</v>
      </c>
      <c r="I429" s="236" t="s">
        <v>2288</v>
      </c>
      <c r="J429" s="239" t="s">
        <v>88</v>
      </c>
      <c r="K429" s="89" t="s">
        <v>58</v>
      </c>
      <c r="L429" s="67">
        <v>4500</v>
      </c>
      <c r="M429" s="67"/>
      <c r="N429" s="67"/>
      <c r="O429" s="67"/>
      <c r="P429" s="67"/>
      <c r="Q429" s="67"/>
      <c r="R429" s="170"/>
      <c r="S429" s="68">
        <f t="shared" si="4"/>
        <v>4500</v>
      </c>
      <c r="T429" s="69"/>
      <c r="U429" s="66"/>
      <c r="V429" s="69"/>
      <c r="W429" s="66" t="s">
        <v>131</v>
      </c>
      <c r="X429" s="71"/>
      <c r="Y429" s="65"/>
    </row>
    <row r="430" spans="1:25" ht="45" x14ac:dyDescent="0.2">
      <c r="A430" s="65">
        <v>1</v>
      </c>
      <c r="B430" s="65" t="s">
        <v>2289</v>
      </c>
      <c r="C430" s="66" t="s">
        <v>2261</v>
      </c>
      <c r="D430" s="66" t="s">
        <v>51</v>
      </c>
      <c r="E430" s="66" t="s">
        <v>2868</v>
      </c>
      <c r="F430" s="234"/>
      <c r="G430" s="237"/>
      <c r="H430" s="237"/>
      <c r="I430" s="237"/>
      <c r="J430" s="240"/>
      <c r="K430" s="89" t="s">
        <v>144</v>
      </c>
      <c r="L430" s="67"/>
      <c r="M430" s="67"/>
      <c r="N430" s="67"/>
      <c r="O430" s="67"/>
      <c r="P430" s="68"/>
      <c r="Q430" s="68"/>
      <c r="R430" s="68"/>
      <c r="S430" s="68">
        <f t="shared" si="4"/>
        <v>0</v>
      </c>
      <c r="T430" s="69" t="s">
        <v>21</v>
      </c>
      <c r="U430" s="66"/>
      <c r="V430" s="69" t="s">
        <v>60</v>
      </c>
      <c r="W430" s="66" t="s">
        <v>131</v>
      </c>
      <c r="X430" s="71"/>
      <c r="Y430" s="65"/>
    </row>
    <row r="431" spans="1:25" ht="45" x14ac:dyDescent="0.2">
      <c r="A431" s="65">
        <v>1</v>
      </c>
      <c r="B431" s="65" t="s">
        <v>2290</v>
      </c>
      <c r="C431" s="66" t="s">
        <v>2261</v>
      </c>
      <c r="D431" s="66" t="s">
        <v>51</v>
      </c>
      <c r="E431" s="66" t="s">
        <v>2869</v>
      </c>
      <c r="F431" s="234"/>
      <c r="G431" s="237"/>
      <c r="H431" s="237"/>
      <c r="I431" s="237"/>
      <c r="J431" s="240"/>
      <c r="K431" s="89" t="s">
        <v>104</v>
      </c>
      <c r="L431" s="67"/>
      <c r="M431" s="67"/>
      <c r="N431" s="68"/>
      <c r="O431" s="68"/>
      <c r="P431" s="68"/>
      <c r="Q431" s="68"/>
      <c r="R431" s="68"/>
      <c r="S431" s="68">
        <f t="shared" si="4"/>
        <v>0</v>
      </c>
      <c r="T431" s="69" t="s">
        <v>21</v>
      </c>
      <c r="U431" s="66"/>
      <c r="V431" s="69" t="s">
        <v>60</v>
      </c>
      <c r="W431" s="66" t="s">
        <v>70</v>
      </c>
      <c r="X431" s="71"/>
      <c r="Y431" s="65"/>
    </row>
    <row r="432" spans="1:25" ht="60" x14ac:dyDescent="0.2">
      <c r="A432" s="65">
        <v>1</v>
      </c>
      <c r="B432" s="65" t="s">
        <v>2291</v>
      </c>
      <c r="C432" s="66" t="s">
        <v>2261</v>
      </c>
      <c r="D432" s="66" t="s">
        <v>51</v>
      </c>
      <c r="E432" s="66" t="s">
        <v>2870</v>
      </c>
      <c r="F432" s="234"/>
      <c r="G432" s="237"/>
      <c r="H432" s="237"/>
      <c r="I432" s="237"/>
      <c r="J432" s="240"/>
      <c r="K432" s="89" t="s">
        <v>104</v>
      </c>
      <c r="L432" s="67"/>
      <c r="M432" s="67"/>
      <c r="N432" s="68"/>
      <c r="O432" s="68"/>
      <c r="P432" s="68"/>
      <c r="Q432" s="68"/>
      <c r="R432" s="68"/>
      <c r="S432" s="68">
        <f t="shared" si="4"/>
        <v>0</v>
      </c>
      <c r="T432" s="69" t="s">
        <v>21</v>
      </c>
      <c r="U432" s="66"/>
      <c r="V432" s="69" t="s">
        <v>60</v>
      </c>
      <c r="W432" s="66" t="s">
        <v>70</v>
      </c>
      <c r="X432" s="71"/>
      <c r="Y432" s="65"/>
    </row>
    <row r="433" spans="1:25" ht="45" x14ac:dyDescent="0.2">
      <c r="A433" s="65">
        <v>1</v>
      </c>
      <c r="B433" s="65" t="s">
        <v>2292</v>
      </c>
      <c r="C433" s="66" t="s">
        <v>2261</v>
      </c>
      <c r="D433" s="66" t="s">
        <v>51</v>
      </c>
      <c r="E433" s="66" t="s">
        <v>2871</v>
      </c>
      <c r="F433" s="234"/>
      <c r="G433" s="237"/>
      <c r="H433" s="237"/>
      <c r="I433" s="237"/>
      <c r="J433" s="240"/>
      <c r="K433" s="89" t="s">
        <v>166</v>
      </c>
      <c r="L433" s="68"/>
      <c r="M433" s="67"/>
      <c r="N433" s="67"/>
      <c r="O433" s="67"/>
      <c r="P433" s="67"/>
      <c r="Q433" s="67"/>
      <c r="R433" s="67"/>
      <c r="S433" s="68">
        <f t="shared" si="4"/>
        <v>0</v>
      </c>
      <c r="T433" s="69" t="s">
        <v>20</v>
      </c>
      <c r="U433" s="66"/>
      <c r="V433" s="69" t="s">
        <v>60</v>
      </c>
      <c r="W433" s="66" t="s">
        <v>70</v>
      </c>
      <c r="X433" s="71"/>
      <c r="Y433" s="65"/>
    </row>
    <row r="434" spans="1:25" ht="45" x14ac:dyDescent="0.2">
      <c r="A434" s="65">
        <v>1</v>
      </c>
      <c r="B434" s="65" t="s">
        <v>2293</v>
      </c>
      <c r="C434" s="66" t="s">
        <v>2261</v>
      </c>
      <c r="D434" s="66" t="s">
        <v>51</v>
      </c>
      <c r="E434" s="66" t="s">
        <v>2872</v>
      </c>
      <c r="F434" s="234"/>
      <c r="G434" s="237"/>
      <c r="H434" s="237"/>
      <c r="I434" s="237"/>
      <c r="J434" s="240"/>
      <c r="K434" s="89" t="s">
        <v>58</v>
      </c>
      <c r="L434" s="67"/>
      <c r="M434" s="67"/>
      <c r="N434" s="67"/>
      <c r="O434" s="67"/>
      <c r="P434" s="67"/>
      <c r="Q434" s="67"/>
      <c r="R434" s="67"/>
      <c r="S434" s="68">
        <f t="shared" si="4"/>
        <v>0</v>
      </c>
      <c r="T434" s="69" t="s">
        <v>20</v>
      </c>
      <c r="U434" s="66"/>
      <c r="V434" s="69" t="s">
        <v>60</v>
      </c>
      <c r="W434" s="66" t="s">
        <v>70</v>
      </c>
      <c r="X434" s="71"/>
      <c r="Y434" s="65"/>
    </row>
    <row r="435" spans="1:25" ht="45" x14ac:dyDescent="0.2">
      <c r="A435" s="65">
        <v>1</v>
      </c>
      <c r="B435" s="65" t="s">
        <v>2294</v>
      </c>
      <c r="C435" s="66" t="s">
        <v>2261</v>
      </c>
      <c r="D435" s="66" t="s">
        <v>51</v>
      </c>
      <c r="E435" s="66" t="s">
        <v>2873</v>
      </c>
      <c r="F435" s="234"/>
      <c r="G435" s="237"/>
      <c r="H435" s="237"/>
      <c r="I435" s="237"/>
      <c r="J435" s="240"/>
      <c r="K435" s="89" t="s">
        <v>104</v>
      </c>
      <c r="L435" s="67"/>
      <c r="M435" s="67"/>
      <c r="N435" s="68"/>
      <c r="O435" s="68"/>
      <c r="P435" s="68"/>
      <c r="Q435" s="68"/>
      <c r="R435" s="68"/>
      <c r="S435" s="68">
        <f t="shared" si="4"/>
        <v>0</v>
      </c>
      <c r="T435" s="69" t="s">
        <v>20</v>
      </c>
      <c r="U435" s="66"/>
      <c r="V435" s="69" t="s">
        <v>69</v>
      </c>
      <c r="W435" s="66" t="s">
        <v>131</v>
      </c>
      <c r="X435" s="71"/>
      <c r="Y435" s="65"/>
    </row>
    <row r="436" spans="1:25" ht="45" x14ac:dyDescent="0.2">
      <c r="A436" s="65">
        <v>1</v>
      </c>
      <c r="B436" s="65" t="s">
        <v>2295</v>
      </c>
      <c r="C436" s="66" t="s">
        <v>2261</v>
      </c>
      <c r="D436" s="66" t="s">
        <v>258</v>
      </c>
      <c r="E436" s="66" t="s">
        <v>2874</v>
      </c>
      <c r="F436" s="234"/>
      <c r="G436" s="237"/>
      <c r="H436" s="237"/>
      <c r="I436" s="237"/>
      <c r="J436" s="240"/>
      <c r="K436" s="89" t="s">
        <v>176</v>
      </c>
      <c r="L436" s="68"/>
      <c r="M436" s="67"/>
      <c r="N436" s="67"/>
      <c r="O436" s="67"/>
      <c r="P436" s="68"/>
      <c r="Q436" s="68"/>
      <c r="R436" s="68"/>
      <c r="S436" s="68">
        <f t="shared" si="4"/>
        <v>0</v>
      </c>
      <c r="T436" s="69" t="s">
        <v>21</v>
      </c>
      <c r="U436" s="66"/>
      <c r="V436" s="69" t="s">
        <v>69</v>
      </c>
      <c r="W436" s="66" t="s">
        <v>131</v>
      </c>
      <c r="X436" s="71"/>
      <c r="Y436" s="65"/>
    </row>
    <row r="437" spans="1:25" ht="45" x14ac:dyDescent="0.2">
      <c r="A437" s="65">
        <v>1</v>
      </c>
      <c r="B437" s="65" t="s">
        <v>2296</v>
      </c>
      <c r="C437" s="66" t="s">
        <v>2261</v>
      </c>
      <c r="D437" s="66" t="s">
        <v>258</v>
      </c>
      <c r="E437" s="66" t="s">
        <v>2875</v>
      </c>
      <c r="F437" s="235"/>
      <c r="G437" s="238"/>
      <c r="H437" s="238"/>
      <c r="I437" s="238"/>
      <c r="J437" s="241"/>
      <c r="K437" s="89" t="s">
        <v>144</v>
      </c>
      <c r="L437" s="67"/>
      <c r="M437" s="67"/>
      <c r="N437" s="67"/>
      <c r="O437" s="67"/>
      <c r="P437" s="68"/>
      <c r="Q437" s="68"/>
      <c r="R437" s="68"/>
      <c r="S437" s="68">
        <f t="shared" si="4"/>
        <v>0</v>
      </c>
      <c r="T437" s="69" t="s">
        <v>21</v>
      </c>
      <c r="U437" s="66"/>
      <c r="V437" s="69" t="s">
        <v>69</v>
      </c>
      <c r="W437" s="66" t="s">
        <v>80</v>
      </c>
      <c r="X437" s="71"/>
      <c r="Y437" s="65"/>
    </row>
    <row r="438" spans="1:25" ht="60" x14ac:dyDescent="0.2">
      <c r="A438" s="65">
        <v>0</v>
      </c>
      <c r="B438" s="65"/>
      <c r="C438" s="66" t="s">
        <v>2261</v>
      </c>
      <c r="D438" s="66" t="s">
        <v>83</v>
      </c>
      <c r="E438" s="66" t="s">
        <v>2297</v>
      </c>
      <c r="F438" s="233" t="s">
        <v>2298</v>
      </c>
      <c r="G438" s="233" t="s">
        <v>2299</v>
      </c>
      <c r="H438" s="236" t="s">
        <v>2300</v>
      </c>
      <c r="I438" s="236" t="s">
        <v>2301</v>
      </c>
      <c r="J438" s="236" t="s">
        <v>2302</v>
      </c>
      <c r="K438" s="96"/>
      <c r="L438" s="68"/>
      <c r="M438" s="68"/>
      <c r="N438" s="68"/>
      <c r="O438" s="68"/>
      <c r="P438" s="68"/>
      <c r="Q438" s="68"/>
      <c r="R438" s="68"/>
      <c r="S438" s="68">
        <f t="shared" si="4"/>
        <v>0</v>
      </c>
      <c r="T438" s="69"/>
      <c r="U438" s="66"/>
      <c r="V438" s="69"/>
      <c r="W438" s="66" t="s">
        <v>80</v>
      </c>
      <c r="X438" s="71"/>
      <c r="Y438" s="65"/>
    </row>
    <row r="439" spans="1:25" ht="60" x14ac:dyDescent="0.2">
      <c r="A439" s="65">
        <v>1</v>
      </c>
      <c r="B439" s="65" t="s">
        <v>8</v>
      </c>
      <c r="C439" s="66" t="s">
        <v>2261</v>
      </c>
      <c r="D439" s="66" t="s">
        <v>83</v>
      </c>
      <c r="E439" s="66" t="s">
        <v>2303</v>
      </c>
      <c r="F439" s="234"/>
      <c r="G439" s="234"/>
      <c r="H439" s="237"/>
      <c r="I439" s="237"/>
      <c r="J439" s="237"/>
      <c r="K439" s="89" t="s">
        <v>58</v>
      </c>
      <c r="L439" s="67">
        <v>399000</v>
      </c>
      <c r="M439" s="67">
        <v>1380</v>
      </c>
      <c r="N439" s="171">
        <v>1380</v>
      </c>
      <c r="O439" s="171">
        <v>1380</v>
      </c>
      <c r="P439" s="171">
        <v>1380</v>
      </c>
      <c r="Q439" s="171">
        <v>1380</v>
      </c>
      <c r="R439" s="171">
        <v>1380</v>
      </c>
      <c r="S439" s="68">
        <f t="shared" si="4"/>
        <v>407280</v>
      </c>
      <c r="T439" s="69" t="s">
        <v>20</v>
      </c>
      <c r="U439" s="66"/>
      <c r="V439" s="69" t="s">
        <v>60</v>
      </c>
      <c r="W439" s="66" t="s">
        <v>80</v>
      </c>
      <c r="X439" s="71"/>
      <c r="Y439" s="65"/>
    </row>
    <row r="440" spans="1:25" ht="60" x14ac:dyDescent="0.2">
      <c r="A440" s="65">
        <v>1</v>
      </c>
      <c r="B440" s="65" t="s">
        <v>9</v>
      </c>
      <c r="C440" s="66" t="s">
        <v>2261</v>
      </c>
      <c r="D440" s="66" t="s">
        <v>83</v>
      </c>
      <c r="E440" s="66" t="s">
        <v>2304</v>
      </c>
      <c r="F440" s="234"/>
      <c r="G440" s="234"/>
      <c r="H440" s="237"/>
      <c r="I440" s="237"/>
      <c r="J440" s="237"/>
      <c r="K440" s="89" t="s">
        <v>58</v>
      </c>
      <c r="L440" s="67">
        <v>114100</v>
      </c>
      <c r="M440" s="67"/>
      <c r="N440" s="172">
        <v>114100</v>
      </c>
      <c r="O440" s="172"/>
      <c r="P440" s="172">
        <v>114100</v>
      </c>
      <c r="Q440" s="172"/>
      <c r="R440" s="172">
        <v>114100</v>
      </c>
      <c r="S440" s="68">
        <f t="shared" si="4"/>
        <v>456400</v>
      </c>
      <c r="T440" s="69" t="s">
        <v>20</v>
      </c>
      <c r="U440" s="66"/>
      <c r="V440" s="69" t="s">
        <v>60</v>
      </c>
      <c r="W440" s="66" t="s">
        <v>90</v>
      </c>
      <c r="X440" s="71"/>
      <c r="Y440" s="65"/>
    </row>
    <row r="441" spans="1:25" ht="90" x14ac:dyDescent="0.2">
      <c r="A441" s="65">
        <v>1</v>
      </c>
      <c r="B441" s="65" t="s">
        <v>2305</v>
      </c>
      <c r="C441" s="79" t="s">
        <v>2261</v>
      </c>
      <c r="D441" s="66" t="s">
        <v>93</v>
      </c>
      <c r="E441" s="79" t="s">
        <v>2306</v>
      </c>
      <c r="F441" s="235"/>
      <c r="G441" s="235"/>
      <c r="H441" s="238"/>
      <c r="I441" s="238"/>
      <c r="J441" s="238"/>
      <c r="K441" s="108" t="s">
        <v>58</v>
      </c>
      <c r="L441" s="67"/>
      <c r="M441" s="173"/>
      <c r="N441" s="100"/>
      <c r="O441" s="100"/>
      <c r="P441" s="100"/>
      <c r="Q441" s="100"/>
      <c r="R441" s="100"/>
      <c r="S441" s="68">
        <f t="shared" si="4"/>
        <v>0</v>
      </c>
      <c r="T441" s="69" t="s">
        <v>21</v>
      </c>
      <c r="U441" s="66"/>
      <c r="V441" s="69" t="s">
        <v>69</v>
      </c>
      <c r="W441" s="66" t="s">
        <v>131</v>
      </c>
      <c r="X441" s="93"/>
      <c r="Y441" s="99"/>
    </row>
    <row r="442" spans="1:25" ht="180" x14ac:dyDescent="0.2">
      <c r="A442" s="65">
        <v>1</v>
      </c>
      <c r="B442" s="99" t="s">
        <v>2307</v>
      </c>
      <c r="C442" s="79" t="s">
        <v>2261</v>
      </c>
      <c r="D442" s="79" t="s">
        <v>258</v>
      </c>
      <c r="E442" s="79" t="s">
        <v>2308</v>
      </c>
      <c r="F442" s="79" t="s">
        <v>2309</v>
      </c>
      <c r="G442" s="79" t="s">
        <v>2310</v>
      </c>
      <c r="H442" s="79" t="s">
        <v>2311</v>
      </c>
      <c r="I442" s="79" t="s">
        <v>2312</v>
      </c>
      <c r="J442" s="174" t="s">
        <v>88</v>
      </c>
      <c r="K442" s="108" t="s">
        <v>58</v>
      </c>
      <c r="L442" s="67">
        <v>4200</v>
      </c>
      <c r="M442" s="175">
        <v>5100</v>
      </c>
      <c r="N442" s="100"/>
      <c r="O442" s="100"/>
      <c r="P442" s="100"/>
      <c r="Q442" s="100"/>
      <c r="R442" s="100"/>
      <c r="S442" s="68">
        <f t="shared" si="4"/>
        <v>9300</v>
      </c>
      <c r="T442" s="69" t="s">
        <v>20</v>
      </c>
      <c r="U442" s="66" t="s">
        <v>2313</v>
      </c>
      <c r="V442" s="69" t="s">
        <v>60</v>
      </c>
      <c r="W442" s="66" t="s">
        <v>90</v>
      </c>
      <c r="X442" s="93"/>
      <c r="Y442" s="99"/>
    </row>
    <row r="443" spans="1:25" ht="165" x14ac:dyDescent="0.2">
      <c r="A443" s="65">
        <v>1</v>
      </c>
      <c r="B443" s="99" t="s">
        <v>2314</v>
      </c>
      <c r="C443" s="79" t="s">
        <v>2261</v>
      </c>
      <c r="D443" s="66" t="s">
        <v>93</v>
      </c>
      <c r="E443" s="79" t="s">
        <v>2315</v>
      </c>
      <c r="F443" s="79" t="s">
        <v>2316</v>
      </c>
      <c r="G443" s="79" t="s">
        <v>2317</v>
      </c>
      <c r="H443" s="79" t="s">
        <v>2318</v>
      </c>
      <c r="I443" s="79" t="s">
        <v>2319</v>
      </c>
      <c r="J443" s="176" t="s">
        <v>88</v>
      </c>
      <c r="K443" s="89" t="s">
        <v>176</v>
      </c>
      <c r="L443" s="68"/>
      <c r="M443" s="100"/>
      <c r="N443" s="100"/>
      <c r="O443" s="100"/>
      <c r="P443" s="130"/>
      <c r="Q443" s="130"/>
      <c r="R443" s="130"/>
      <c r="S443" s="68">
        <f t="shared" si="4"/>
        <v>0</v>
      </c>
      <c r="T443" s="69" t="s">
        <v>21</v>
      </c>
      <c r="U443" s="66"/>
      <c r="V443" s="69"/>
      <c r="W443" s="66" t="s">
        <v>70</v>
      </c>
      <c r="X443" s="71"/>
      <c r="Y443" s="99"/>
    </row>
    <row r="444" spans="1:25" ht="75" x14ac:dyDescent="0.2">
      <c r="A444" s="65">
        <v>1</v>
      </c>
      <c r="B444" s="65" t="s">
        <v>10</v>
      </c>
      <c r="C444" s="66" t="s">
        <v>2320</v>
      </c>
      <c r="D444" s="66" t="s">
        <v>51</v>
      </c>
      <c r="E444" s="66" t="s">
        <v>2321</v>
      </c>
      <c r="F444" s="66" t="s">
        <v>2322</v>
      </c>
      <c r="G444" s="66" t="s">
        <v>2323</v>
      </c>
      <c r="H444" s="66" t="s">
        <v>2324</v>
      </c>
      <c r="I444" s="66" t="s">
        <v>2325</v>
      </c>
      <c r="J444" s="65" t="s">
        <v>2326</v>
      </c>
      <c r="K444" s="65" t="s">
        <v>58</v>
      </c>
      <c r="L444" s="67">
        <v>164.2</v>
      </c>
      <c r="M444" s="67">
        <v>529.5</v>
      </c>
      <c r="N444" s="67">
        <v>461.5</v>
      </c>
      <c r="O444" s="67">
        <v>529.5</v>
      </c>
      <c r="P444" s="67">
        <v>461.5</v>
      </c>
      <c r="Q444" s="67">
        <v>529.5</v>
      </c>
      <c r="R444" s="67">
        <v>461.5</v>
      </c>
      <c r="S444" s="68">
        <f t="shared" si="4"/>
        <v>3137.2</v>
      </c>
      <c r="T444" s="69" t="s">
        <v>20</v>
      </c>
      <c r="U444" s="66" t="s">
        <v>2327</v>
      </c>
      <c r="V444" s="69"/>
      <c r="W444" s="66" t="s">
        <v>70</v>
      </c>
      <c r="X444" s="71"/>
      <c r="Y444" s="65"/>
    </row>
    <row r="445" spans="1:25" ht="105" x14ac:dyDescent="0.2">
      <c r="A445" s="65">
        <v>1</v>
      </c>
      <c r="B445" s="65" t="s">
        <v>11</v>
      </c>
      <c r="C445" s="66" t="s">
        <v>2320</v>
      </c>
      <c r="D445" s="66" t="s">
        <v>51</v>
      </c>
      <c r="E445" s="66" t="s">
        <v>2328</v>
      </c>
      <c r="F445" s="66" t="s">
        <v>2329</v>
      </c>
      <c r="G445" s="66" t="s">
        <v>2330</v>
      </c>
      <c r="H445" s="66" t="s">
        <v>2331</v>
      </c>
      <c r="I445" s="66" t="s">
        <v>2332</v>
      </c>
      <c r="J445" s="65" t="s">
        <v>2326</v>
      </c>
      <c r="K445" s="65" t="s">
        <v>58</v>
      </c>
      <c r="L445" s="67">
        <v>552.6</v>
      </c>
      <c r="M445" s="67">
        <v>1050.7</v>
      </c>
      <c r="N445" s="67">
        <v>1050.7</v>
      </c>
      <c r="O445" s="67">
        <v>1050.7</v>
      </c>
      <c r="P445" s="67">
        <v>1050.7</v>
      </c>
      <c r="Q445" s="67">
        <v>1050.7</v>
      </c>
      <c r="R445" s="67">
        <v>1050.7</v>
      </c>
      <c r="S445" s="68">
        <f t="shared" si="4"/>
        <v>6856.7999999999993</v>
      </c>
      <c r="T445" s="69" t="s">
        <v>20</v>
      </c>
      <c r="U445" s="66" t="s">
        <v>2327</v>
      </c>
      <c r="V445" s="69"/>
      <c r="W445" s="66" t="s">
        <v>70</v>
      </c>
      <c r="X445" s="71"/>
      <c r="Y445" s="65"/>
    </row>
    <row r="446" spans="1:25" ht="165" x14ac:dyDescent="0.2">
      <c r="A446" s="65">
        <v>0</v>
      </c>
      <c r="B446" s="65" t="s">
        <v>2920</v>
      </c>
      <c r="C446" s="66" t="s">
        <v>2320</v>
      </c>
      <c r="D446" s="66" t="s">
        <v>51</v>
      </c>
      <c r="E446" s="66" t="s">
        <v>2333</v>
      </c>
      <c r="F446" s="66" t="s">
        <v>2334</v>
      </c>
      <c r="G446" s="66" t="s">
        <v>2335</v>
      </c>
      <c r="H446" s="66" t="s">
        <v>2336</v>
      </c>
      <c r="I446" s="66" t="s">
        <v>2337</v>
      </c>
      <c r="J446" s="65" t="s">
        <v>1545</v>
      </c>
      <c r="K446" s="65" t="s">
        <v>58</v>
      </c>
      <c r="L446" s="67"/>
      <c r="M446" s="67">
        <v>175</v>
      </c>
      <c r="N446" s="67">
        <v>175</v>
      </c>
      <c r="O446" s="67">
        <v>175</v>
      </c>
      <c r="P446" s="67">
        <v>175</v>
      </c>
      <c r="Q446" s="67">
        <v>175</v>
      </c>
      <c r="R446" s="67">
        <v>175</v>
      </c>
      <c r="S446" s="68">
        <f t="shared" si="4"/>
        <v>1050</v>
      </c>
      <c r="T446" s="69" t="s">
        <v>20</v>
      </c>
      <c r="U446" s="66" t="s">
        <v>3035</v>
      </c>
      <c r="V446" s="69" t="s">
        <v>60</v>
      </c>
      <c r="W446" s="66" t="s">
        <v>337</v>
      </c>
      <c r="X446" s="71"/>
      <c r="Y446" s="65" t="s">
        <v>3066</v>
      </c>
    </row>
    <row r="447" spans="1:25" ht="135" x14ac:dyDescent="0.2">
      <c r="A447" s="65">
        <v>0</v>
      </c>
      <c r="B447" s="65" t="s">
        <v>2921</v>
      </c>
      <c r="C447" s="66" t="s">
        <v>2320</v>
      </c>
      <c r="D447" s="66" t="s">
        <v>51</v>
      </c>
      <c r="E447" s="66" t="s">
        <v>2338</v>
      </c>
      <c r="F447" s="66" t="s">
        <v>2339</v>
      </c>
      <c r="G447" s="66" t="s">
        <v>2340</v>
      </c>
      <c r="H447" s="66" t="s">
        <v>2341</v>
      </c>
      <c r="I447" s="66" t="s">
        <v>2342</v>
      </c>
      <c r="J447" s="65" t="s">
        <v>88</v>
      </c>
      <c r="K447" s="65">
        <v>2023</v>
      </c>
      <c r="L447" s="67"/>
      <c r="M447" s="67"/>
      <c r="N447" s="68"/>
      <c r="O447" s="67"/>
      <c r="P447" s="68"/>
      <c r="Q447" s="68"/>
      <c r="R447" s="68"/>
      <c r="S447" s="68">
        <f t="shared" si="4"/>
        <v>0</v>
      </c>
      <c r="T447" s="69" t="s">
        <v>20</v>
      </c>
      <c r="U447" s="66" t="s">
        <v>2343</v>
      </c>
      <c r="V447" s="69" t="s">
        <v>60</v>
      </c>
      <c r="W447" s="66" t="s">
        <v>458</v>
      </c>
      <c r="X447" s="71"/>
      <c r="Y447" s="65" t="s">
        <v>3056</v>
      </c>
    </row>
    <row r="448" spans="1:25" ht="75" x14ac:dyDescent="0.2">
      <c r="A448" s="65">
        <v>1</v>
      </c>
      <c r="B448" s="65" t="s">
        <v>12</v>
      </c>
      <c r="C448" s="66" t="s">
        <v>2320</v>
      </c>
      <c r="D448" s="66" t="s">
        <v>51</v>
      </c>
      <c r="E448" s="66" t="s">
        <v>2344</v>
      </c>
      <c r="F448" s="66" t="s">
        <v>2345</v>
      </c>
      <c r="G448" s="66" t="s">
        <v>2346</v>
      </c>
      <c r="H448" s="66" t="s">
        <v>2347</v>
      </c>
      <c r="I448" s="66" t="s">
        <v>88</v>
      </c>
      <c r="J448" s="65" t="s">
        <v>2348</v>
      </c>
      <c r="K448" s="65">
        <v>2025</v>
      </c>
      <c r="L448" s="67">
        <v>532.1</v>
      </c>
      <c r="M448" s="67">
        <v>1496.1</v>
      </c>
      <c r="N448" s="67">
        <v>1226.0999999999999</v>
      </c>
      <c r="O448" s="67">
        <v>1226.0999999999999</v>
      </c>
      <c r="P448" s="67">
        <v>1226.0999999999999</v>
      </c>
      <c r="Q448" s="67">
        <v>1226.0999999999999</v>
      </c>
      <c r="R448" s="67">
        <v>1226.0999999999999</v>
      </c>
      <c r="S448" s="68">
        <f t="shared" si="4"/>
        <v>8158.7000000000007</v>
      </c>
      <c r="T448" s="69" t="s">
        <v>20</v>
      </c>
      <c r="U448" s="66"/>
      <c r="V448" s="69" t="s">
        <v>69</v>
      </c>
      <c r="W448" s="66" t="s">
        <v>70</v>
      </c>
      <c r="X448" s="71"/>
      <c r="Y448" s="65"/>
    </row>
    <row r="449" spans="1:25" ht="409.5" x14ac:dyDescent="0.2">
      <c r="A449" s="65">
        <v>1</v>
      </c>
      <c r="B449" s="65" t="s">
        <v>13</v>
      </c>
      <c r="C449" s="66" t="s">
        <v>2320</v>
      </c>
      <c r="D449" s="66" t="s">
        <v>51</v>
      </c>
      <c r="E449" s="66" t="s">
        <v>2349</v>
      </c>
      <c r="F449" s="66" t="s">
        <v>2350</v>
      </c>
      <c r="G449" s="72" t="s">
        <v>2351</v>
      </c>
      <c r="H449" s="72" t="s">
        <v>2352</v>
      </c>
      <c r="I449" s="66" t="s">
        <v>2353</v>
      </c>
      <c r="J449" s="65" t="s">
        <v>3036</v>
      </c>
      <c r="K449" s="65" t="s">
        <v>166</v>
      </c>
      <c r="L449" s="68"/>
      <c r="M449" s="67">
        <v>45</v>
      </c>
      <c r="N449" s="67">
        <v>45</v>
      </c>
      <c r="O449" s="67">
        <v>45</v>
      </c>
      <c r="P449" s="67">
        <v>45</v>
      </c>
      <c r="Q449" s="67">
        <v>45</v>
      </c>
      <c r="R449" s="67">
        <v>45</v>
      </c>
      <c r="S449" s="68">
        <f t="shared" si="4"/>
        <v>270</v>
      </c>
      <c r="T449" s="69" t="s">
        <v>21</v>
      </c>
      <c r="U449" s="66" t="s">
        <v>2354</v>
      </c>
      <c r="V449" s="69" t="s">
        <v>69</v>
      </c>
      <c r="W449" s="66" t="s">
        <v>458</v>
      </c>
      <c r="X449" s="71"/>
      <c r="Y449" s="65"/>
    </row>
    <row r="450" spans="1:25" ht="135" x14ac:dyDescent="0.2">
      <c r="A450" s="65">
        <v>0</v>
      </c>
      <c r="B450" s="65" t="s">
        <v>2922</v>
      </c>
      <c r="C450" s="66" t="s">
        <v>2320</v>
      </c>
      <c r="D450" s="66" t="s">
        <v>51</v>
      </c>
      <c r="E450" s="66" t="s">
        <v>2355</v>
      </c>
      <c r="F450" s="66" t="s">
        <v>2356</v>
      </c>
      <c r="G450" s="66" t="s">
        <v>2357</v>
      </c>
      <c r="H450" s="66" t="s">
        <v>2358</v>
      </c>
      <c r="I450" s="66" t="s">
        <v>2359</v>
      </c>
      <c r="J450" s="65" t="s">
        <v>2360</v>
      </c>
      <c r="K450" s="65" t="s">
        <v>58</v>
      </c>
      <c r="L450" s="67">
        <v>42</v>
      </c>
      <c r="M450" s="67">
        <v>222</v>
      </c>
      <c r="N450" s="67">
        <v>222</v>
      </c>
      <c r="O450" s="67">
        <v>222</v>
      </c>
      <c r="P450" s="67">
        <v>222</v>
      </c>
      <c r="Q450" s="67">
        <v>222</v>
      </c>
      <c r="R450" s="67">
        <v>222</v>
      </c>
      <c r="S450" s="68">
        <f t="shared" si="4"/>
        <v>1374</v>
      </c>
      <c r="T450" s="69" t="s">
        <v>20</v>
      </c>
      <c r="U450" s="66" t="s">
        <v>2361</v>
      </c>
      <c r="V450" s="69" t="s">
        <v>2362</v>
      </c>
      <c r="W450" s="66" t="s">
        <v>458</v>
      </c>
      <c r="X450" s="71"/>
      <c r="Y450" s="65" t="s">
        <v>3067</v>
      </c>
    </row>
    <row r="451" spans="1:25" ht="180" x14ac:dyDescent="0.2">
      <c r="A451" s="65">
        <v>1</v>
      </c>
      <c r="B451" s="65" t="s">
        <v>2363</v>
      </c>
      <c r="C451" s="66" t="s">
        <v>2320</v>
      </c>
      <c r="D451" s="66" t="s">
        <v>51</v>
      </c>
      <c r="E451" s="66" t="s">
        <v>2364</v>
      </c>
      <c r="F451" s="66" t="s">
        <v>2365</v>
      </c>
      <c r="G451" s="66" t="s">
        <v>2366</v>
      </c>
      <c r="H451" s="66" t="s">
        <v>2367</v>
      </c>
      <c r="I451" s="66" t="s">
        <v>2368</v>
      </c>
      <c r="J451" s="65" t="s">
        <v>2369</v>
      </c>
      <c r="K451" s="65" t="s">
        <v>58</v>
      </c>
      <c r="L451" s="67">
        <v>12</v>
      </c>
      <c r="M451" s="67">
        <v>42</v>
      </c>
      <c r="N451" s="67">
        <v>42</v>
      </c>
      <c r="O451" s="67">
        <v>42</v>
      </c>
      <c r="P451" s="67">
        <v>42</v>
      </c>
      <c r="Q451" s="67">
        <v>42</v>
      </c>
      <c r="R451" s="67">
        <v>42</v>
      </c>
      <c r="S451" s="68">
        <f t="shared" si="4"/>
        <v>264</v>
      </c>
      <c r="T451" s="69" t="s">
        <v>20</v>
      </c>
      <c r="U451" s="66" t="s">
        <v>2370</v>
      </c>
      <c r="V451" s="69" t="s">
        <v>60</v>
      </c>
      <c r="W451" s="66" t="s">
        <v>458</v>
      </c>
      <c r="X451" s="71"/>
      <c r="Y451" s="65"/>
    </row>
    <row r="452" spans="1:25" ht="75" x14ac:dyDescent="0.2">
      <c r="A452" s="65">
        <v>1</v>
      </c>
      <c r="B452" s="65" t="s">
        <v>14</v>
      </c>
      <c r="C452" s="66" t="s">
        <v>2320</v>
      </c>
      <c r="D452" s="66" t="s">
        <v>51</v>
      </c>
      <c r="E452" s="66" t="s">
        <v>2371</v>
      </c>
      <c r="F452" s="66" t="s">
        <v>2372</v>
      </c>
      <c r="G452" s="66" t="s">
        <v>2373</v>
      </c>
      <c r="H452" s="66" t="s">
        <v>2374</v>
      </c>
      <c r="I452" s="66" t="s">
        <v>2375</v>
      </c>
      <c r="J452" s="65" t="s">
        <v>2376</v>
      </c>
      <c r="K452" s="65" t="s">
        <v>104</v>
      </c>
      <c r="L452" s="67"/>
      <c r="M452" s="67">
        <v>100</v>
      </c>
      <c r="N452" s="67">
        <v>100</v>
      </c>
      <c r="O452" s="67">
        <v>100</v>
      </c>
      <c r="P452" s="67">
        <v>100</v>
      </c>
      <c r="Q452" s="67">
        <v>100</v>
      </c>
      <c r="R452" s="67">
        <v>100</v>
      </c>
      <c r="S452" s="68">
        <f t="shared" si="4"/>
        <v>600</v>
      </c>
      <c r="T452" s="69" t="s">
        <v>21</v>
      </c>
      <c r="U452" s="66" t="s">
        <v>2377</v>
      </c>
      <c r="V452" s="69" t="s">
        <v>60</v>
      </c>
      <c r="W452" s="66" t="s">
        <v>70</v>
      </c>
      <c r="X452" s="71"/>
      <c r="Y452" s="65"/>
    </row>
    <row r="453" spans="1:25" ht="120" x14ac:dyDescent="0.2">
      <c r="A453" s="65">
        <v>0</v>
      </c>
      <c r="B453" s="65" t="s">
        <v>2923</v>
      </c>
      <c r="C453" s="66" t="s">
        <v>2320</v>
      </c>
      <c r="D453" s="66" t="s">
        <v>51</v>
      </c>
      <c r="E453" s="66" t="s">
        <v>2378</v>
      </c>
      <c r="F453" s="66" t="s">
        <v>2379</v>
      </c>
      <c r="G453" s="66" t="s">
        <v>2380</v>
      </c>
      <c r="H453" s="66" t="s">
        <v>2381</v>
      </c>
      <c r="I453" s="66" t="s">
        <v>2382</v>
      </c>
      <c r="J453" s="65" t="s">
        <v>1116</v>
      </c>
      <c r="K453" s="65" t="s">
        <v>144</v>
      </c>
      <c r="L453" s="67">
        <v>602</v>
      </c>
      <c r="M453" s="67">
        <v>602</v>
      </c>
      <c r="N453" s="67">
        <v>602</v>
      </c>
      <c r="O453" s="67">
        <v>602</v>
      </c>
      <c r="P453" s="67">
        <v>602</v>
      </c>
      <c r="Q453" s="67">
        <v>602</v>
      </c>
      <c r="R453" s="67">
        <v>602</v>
      </c>
      <c r="S453" s="68">
        <f t="shared" si="4"/>
        <v>4214</v>
      </c>
      <c r="T453" s="69" t="s">
        <v>20</v>
      </c>
      <c r="U453" s="66" t="s">
        <v>2924</v>
      </c>
      <c r="V453" s="69" t="s">
        <v>60</v>
      </c>
      <c r="W453" s="66" t="s">
        <v>61</v>
      </c>
      <c r="X453" s="71"/>
      <c r="Y453" s="65" t="s">
        <v>3068</v>
      </c>
    </row>
    <row r="454" spans="1:25" ht="60" x14ac:dyDescent="0.2">
      <c r="A454" s="65">
        <v>1</v>
      </c>
      <c r="B454" s="65" t="s">
        <v>15</v>
      </c>
      <c r="C454" s="66" t="s">
        <v>2320</v>
      </c>
      <c r="D454" s="66" t="s">
        <v>83</v>
      </c>
      <c r="E454" s="66" t="s">
        <v>2383</v>
      </c>
      <c r="F454" s="66" t="s">
        <v>2384</v>
      </c>
      <c r="G454" s="66" t="s">
        <v>2385</v>
      </c>
      <c r="H454" s="66" t="s">
        <v>2386</v>
      </c>
      <c r="I454" s="66" t="s">
        <v>2387</v>
      </c>
      <c r="J454" s="65" t="s">
        <v>1545</v>
      </c>
      <c r="K454" s="65" t="s">
        <v>58</v>
      </c>
      <c r="L454" s="67">
        <v>70</v>
      </c>
      <c r="M454" s="67">
        <v>740.75</v>
      </c>
      <c r="N454" s="67">
        <v>535</v>
      </c>
      <c r="O454" s="67">
        <v>485</v>
      </c>
      <c r="P454" s="67">
        <v>535</v>
      </c>
      <c r="Q454" s="67">
        <v>485</v>
      </c>
      <c r="R454" s="67">
        <v>485</v>
      </c>
      <c r="S454" s="68">
        <f t="shared" si="4"/>
        <v>3335.75</v>
      </c>
      <c r="T454" s="69" t="s">
        <v>20</v>
      </c>
      <c r="U454" s="66" t="s">
        <v>2388</v>
      </c>
      <c r="V454" s="69" t="s">
        <v>69</v>
      </c>
      <c r="W454" s="66" t="s">
        <v>90</v>
      </c>
      <c r="X454" s="71"/>
      <c r="Y454" s="65"/>
    </row>
    <row r="455" spans="1:25" ht="225" x14ac:dyDescent="0.2">
      <c r="A455" s="65">
        <v>1</v>
      </c>
      <c r="B455" s="65" t="s">
        <v>16</v>
      </c>
      <c r="C455" s="66" t="s">
        <v>2320</v>
      </c>
      <c r="D455" s="66" t="s">
        <v>93</v>
      </c>
      <c r="E455" s="66" t="s">
        <v>2389</v>
      </c>
      <c r="F455" s="66" t="s">
        <v>2390</v>
      </c>
      <c r="G455" s="66" t="s">
        <v>2391</v>
      </c>
      <c r="H455" s="66" t="s">
        <v>2392</v>
      </c>
      <c r="I455" s="66" t="s">
        <v>2393</v>
      </c>
      <c r="J455" s="65" t="s">
        <v>2394</v>
      </c>
      <c r="K455" s="65" t="s">
        <v>58</v>
      </c>
      <c r="L455" s="67">
        <v>5390</v>
      </c>
      <c r="M455" s="67">
        <v>8757.7999999999993</v>
      </c>
      <c r="N455" s="67">
        <v>8757.7999999999993</v>
      </c>
      <c r="O455" s="67">
        <v>8757.7999999999993</v>
      </c>
      <c r="P455" s="67">
        <v>8757.7999999999993</v>
      </c>
      <c r="Q455" s="67">
        <v>8757.7999999999993</v>
      </c>
      <c r="R455" s="67">
        <v>8757.7999999999993</v>
      </c>
      <c r="S455" s="68">
        <f t="shared" si="4"/>
        <v>57936.800000000003</v>
      </c>
      <c r="T455" s="69" t="s">
        <v>21</v>
      </c>
      <c r="U455" s="66" t="s">
        <v>2361</v>
      </c>
      <c r="V455" s="69" t="s">
        <v>69</v>
      </c>
      <c r="W455" s="66" t="s">
        <v>80</v>
      </c>
      <c r="X455" s="71"/>
      <c r="Y455" s="65"/>
    </row>
    <row r="456" spans="1:25" ht="225" x14ac:dyDescent="0.2">
      <c r="A456" s="65">
        <v>1</v>
      </c>
      <c r="B456" s="65" t="s">
        <v>17</v>
      </c>
      <c r="C456" s="66" t="s">
        <v>2320</v>
      </c>
      <c r="D456" s="66" t="s">
        <v>93</v>
      </c>
      <c r="E456" s="66" t="s">
        <v>2395</v>
      </c>
      <c r="F456" s="66" t="s">
        <v>2396</v>
      </c>
      <c r="G456" s="66" t="s">
        <v>2397</v>
      </c>
      <c r="H456" s="66" t="s">
        <v>2398</v>
      </c>
      <c r="I456" s="66" t="s">
        <v>2399</v>
      </c>
      <c r="J456" s="65" t="s">
        <v>88</v>
      </c>
      <c r="K456" s="65" t="s">
        <v>58</v>
      </c>
      <c r="L456" s="67">
        <v>649</v>
      </c>
      <c r="M456" s="67">
        <v>1218.5999999999999</v>
      </c>
      <c r="N456" s="67">
        <v>1218.5999999999999</v>
      </c>
      <c r="O456" s="67">
        <v>1218.5999999999999</v>
      </c>
      <c r="P456" s="67">
        <v>1218.5999999999999</v>
      </c>
      <c r="Q456" s="67">
        <v>1218.5999999999999</v>
      </c>
      <c r="R456" s="67">
        <v>1218.5999999999999</v>
      </c>
      <c r="S456" s="68">
        <f t="shared" si="4"/>
        <v>7960.6</v>
      </c>
      <c r="T456" s="69" t="s">
        <v>21</v>
      </c>
      <c r="U456" s="66" t="s">
        <v>2361</v>
      </c>
      <c r="V456" s="69" t="s">
        <v>60</v>
      </c>
      <c r="W456" s="66" t="s">
        <v>131</v>
      </c>
      <c r="X456" s="71"/>
      <c r="Y456" s="65"/>
    </row>
    <row r="457" spans="1:25" ht="240" x14ac:dyDescent="0.2">
      <c r="A457" s="65">
        <v>0</v>
      </c>
      <c r="B457" s="65" t="s">
        <v>2925</v>
      </c>
      <c r="C457" s="66" t="s">
        <v>2320</v>
      </c>
      <c r="D457" s="66" t="s">
        <v>258</v>
      </c>
      <c r="E457" s="66" t="s">
        <v>2400</v>
      </c>
      <c r="F457" s="66" t="s">
        <v>2401</v>
      </c>
      <c r="G457" s="66" t="s">
        <v>2402</v>
      </c>
      <c r="H457" s="66" t="s">
        <v>2403</v>
      </c>
      <c r="I457" s="66" t="s">
        <v>2404</v>
      </c>
      <c r="J457" s="65" t="s">
        <v>88</v>
      </c>
      <c r="K457" s="65" t="s">
        <v>166</v>
      </c>
      <c r="L457" s="67">
        <v>796.1</v>
      </c>
      <c r="M457" s="67">
        <v>1211.5999999999999</v>
      </c>
      <c r="N457" s="67">
        <v>1211.5999999999999</v>
      </c>
      <c r="O457" s="67">
        <v>1211.5999999999999</v>
      </c>
      <c r="P457" s="67">
        <v>1211.5999999999999</v>
      </c>
      <c r="Q457" s="67">
        <v>1211.5999999999999</v>
      </c>
      <c r="R457" s="67">
        <v>1211.5999999999999</v>
      </c>
      <c r="S457" s="68">
        <f t="shared" si="4"/>
        <v>8065.7000000000007</v>
      </c>
      <c r="T457" s="69" t="s">
        <v>20</v>
      </c>
      <c r="U457" s="66" t="s">
        <v>2405</v>
      </c>
      <c r="V457" s="69" t="s">
        <v>60</v>
      </c>
      <c r="W457" s="66" t="s">
        <v>131</v>
      </c>
      <c r="X457" s="71"/>
      <c r="Y457" s="65" t="s">
        <v>3069</v>
      </c>
    </row>
    <row r="458" spans="1:25" ht="120" x14ac:dyDescent="0.2">
      <c r="A458" s="65">
        <v>1</v>
      </c>
      <c r="B458" s="65" t="s">
        <v>18</v>
      </c>
      <c r="C458" s="66" t="s">
        <v>2320</v>
      </c>
      <c r="D458" s="66" t="s">
        <v>258</v>
      </c>
      <c r="E458" s="66" t="s">
        <v>2406</v>
      </c>
      <c r="F458" s="66" t="s">
        <v>2407</v>
      </c>
      <c r="G458" s="66" t="s">
        <v>2408</v>
      </c>
      <c r="H458" s="66" t="s">
        <v>2409</v>
      </c>
      <c r="I458" s="66" t="s">
        <v>2410</v>
      </c>
      <c r="J458" s="65" t="s">
        <v>2411</v>
      </c>
      <c r="K458" s="65" t="s">
        <v>58</v>
      </c>
      <c r="L458" s="67">
        <v>655.75</v>
      </c>
      <c r="M458" s="67">
        <v>1251.25</v>
      </c>
      <c r="N458" s="67">
        <v>1191.25</v>
      </c>
      <c r="O458" s="67">
        <v>1191.25</v>
      </c>
      <c r="P458" s="67">
        <v>1191.25</v>
      </c>
      <c r="Q458" s="67">
        <v>1191.25</v>
      </c>
      <c r="R458" s="67">
        <v>1191.25</v>
      </c>
      <c r="S458" s="68">
        <f t="shared" si="4"/>
        <v>7863.25</v>
      </c>
      <c r="T458" s="69" t="s">
        <v>21</v>
      </c>
      <c r="U458" s="66"/>
      <c r="V458" s="69" t="s">
        <v>69</v>
      </c>
      <c r="W458" s="66" t="s">
        <v>131</v>
      </c>
      <c r="X458" s="71"/>
      <c r="Y458" s="65"/>
    </row>
    <row r="459" spans="1:25" ht="150" x14ac:dyDescent="0.2">
      <c r="A459" s="65">
        <v>0</v>
      </c>
      <c r="B459" s="65" t="s">
        <v>2926</v>
      </c>
      <c r="C459" s="66" t="s">
        <v>2320</v>
      </c>
      <c r="D459" s="66" t="s">
        <v>258</v>
      </c>
      <c r="E459" s="66" t="s">
        <v>2412</v>
      </c>
      <c r="F459" s="66" t="s">
        <v>2413</v>
      </c>
      <c r="G459" s="66" t="s">
        <v>2414</v>
      </c>
      <c r="H459" s="66" t="s">
        <v>2415</v>
      </c>
      <c r="I459" s="66" t="s">
        <v>2416</v>
      </c>
      <c r="J459" s="65" t="s">
        <v>2417</v>
      </c>
      <c r="K459" s="65" t="s">
        <v>58</v>
      </c>
      <c r="L459" s="67">
        <v>888.8</v>
      </c>
      <c r="M459" s="67">
        <v>4327.7</v>
      </c>
      <c r="N459" s="67">
        <v>4327.7</v>
      </c>
      <c r="O459" s="67">
        <v>4327.7</v>
      </c>
      <c r="P459" s="67">
        <v>4327.7</v>
      </c>
      <c r="Q459" s="67">
        <v>4327.7</v>
      </c>
      <c r="R459" s="67">
        <v>4327.7</v>
      </c>
      <c r="S459" s="68">
        <f t="shared" si="4"/>
        <v>26855.000000000004</v>
      </c>
      <c r="T459" s="69" t="s">
        <v>21</v>
      </c>
      <c r="U459" s="66" t="s">
        <v>2418</v>
      </c>
      <c r="V459" s="69" t="s">
        <v>69</v>
      </c>
      <c r="W459" s="66" t="s">
        <v>131</v>
      </c>
      <c r="X459" s="71"/>
      <c r="Y459" s="65" t="s">
        <v>3070</v>
      </c>
    </row>
    <row r="460" spans="1:25" ht="105" x14ac:dyDescent="0.2">
      <c r="A460" s="65">
        <v>0</v>
      </c>
      <c r="B460" s="65" t="s">
        <v>2927</v>
      </c>
      <c r="C460" s="66" t="s">
        <v>2320</v>
      </c>
      <c r="D460" s="66" t="s">
        <v>258</v>
      </c>
      <c r="E460" s="66" t="s">
        <v>1541</v>
      </c>
      <c r="F460" s="66" t="s">
        <v>1542</v>
      </c>
      <c r="G460" s="66" t="s">
        <v>1543</v>
      </c>
      <c r="H460" s="66" t="s">
        <v>1544</v>
      </c>
      <c r="I460" s="66" t="s">
        <v>1545</v>
      </c>
      <c r="J460" s="65" t="s">
        <v>2419</v>
      </c>
      <c r="K460" s="65" t="s">
        <v>58</v>
      </c>
      <c r="L460" s="67">
        <v>1309</v>
      </c>
      <c r="M460" s="67">
        <v>2870</v>
      </c>
      <c r="N460" s="67">
        <v>2744</v>
      </c>
      <c r="O460" s="67">
        <v>2744</v>
      </c>
      <c r="P460" s="67">
        <v>2744</v>
      </c>
      <c r="Q460" s="67">
        <v>2744</v>
      </c>
      <c r="R460" s="67">
        <v>2744</v>
      </c>
      <c r="S460" s="68">
        <f t="shared" si="4"/>
        <v>17899</v>
      </c>
      <c r="T460" s="69" t="s">
        <v>20</v>
      </c>
      <c r="U460" s="66" t="s">
        <v>2420</v>
      </c>
      <c r="V460" s="69" t="s">
        <v>79</v>
      </c>
      <c r="W460" s="66" t="s">
        <v>322</v>
      </c>
      <c r="X460" s="71"/>
      <c r="Y460" s="65" t="s">
        <v>3066</v>
      </c>
    </row>
    <row r="461" spans="1:25" ht="105" x14ac:dyDescent="0.2">
      <c r="A461" s="65">
        <v>1</v>
      </c>
      <c r="B461" s="65" t="s">
        <v>19</v>
      </c>
      <c r="C461" s="66" t="s">
        <v>2320</v>
      </c>
      <c r="D461" s="66" t="s">
        <v>311</v>
      </c>
      <c r="E461" s="66" t="s">
        <v>2421</v>
      </c>
      <c r="F461" s="66" t="s">
        <v>2422</v>
      </c>
      <c r="G461" s="66" t="s">
        <v>2423</v>
      </c>
      <c r="H461" s="66" t="s">
        <v>3037</v>
      </c>
      <c r="I461" s="66" t="s">
        <v>2424</v>
      </c>
      <c r="J461" s="65" t="s">
        <v>2425</v>
      </c>
      <c r="K461" s="65">
        <v>2025</v>
      </c>
      <c r="L461" s="67">
        <v>279</v>
      </c>
      <c r="M461" s="67">
        <v>446.5</v>
      </c>
      <c r="N461" s="67">
        <v>461.5</v>
      </c>
      <c r="O461" s="67">
        <v>386.5</v>
      </c>
      <c r="P461" s="67">
        <v>386.5</v>
      </c>
      <c r="Q461" s="67">
        <v>386.5</v>
      </c>
      <c r="R461" s="67">
        <v>386.5</v>
      </c>
      <c r="S461" s="68">
        <f t="shared" si="4"/>
        <v>2733</v>
      </c>
      <c r="T461" s="69" t="s">
        <v>20</v>
      </c>
      <c r="U461" s="66"/>
      <c r="V461" s="69" t="s">
        <v>69</v>
      </c>
      <c r="W461" s="66" t="s">
        <v>70</v>
      </c>
      <c r="X461" s="71"/>
      <c r="Y461" s="65"/>
    </row>
    <row r="462" spans="1:25" ht="285" x14ac:dyDescent="0.2">
      <c r="A462" s="65">
        <v>1</v>
      </c>
      <c r="B462" s="65" t="s">
        <v>2928</v>
      </c>
      <c r="C462" s="66" t="s">
        <v>2426</v>
      </c>
      <c r="D462" s="66" t="s">
        <v>51</v>
      </c>
      <c r="E462" s="66" t="s">
        <v>2427</v>
      </c>
      <c r="F462" s="233" t="s">
        <v>2428</v>
      </c>
      <c r="G462" s="66" t="s">
        <v>2429</v>
      </c>
      <c r="H462" s="66" t="s">
        <v>2430</v>
      </c>
      <c r="I462" s="66" t="s">
        <v>2431</v>
      </c>
      <c r="J462" s="65" t="s">
        <v>2432</v>
      </c>
      <c r="K462" s="65">
        <v>2023</v>
      </c>
      <c r="L462" s="67">
        <v>76683</v>
      </c>
      <c r="M462" s="68"/>
      <c r="N462" s="68"/>
      <c r="O462" s="68"/>
      <c r="P462" s="68"/>
      <c r="Q462" s="68"/>
      <c r="R462" s="68"/>
      <c r="S462" s="68">
        <f t="shared" si="4"/>
        <v>76683</v>
      </c>
      <c r="T462" s="69" t="s">
        <v>20</v>
      </c>
      <c r="U462" s="66"/>
      <c r="V462" s="69" t="s">
        <v>60</v>
      </c>
      <c r="W462" s="66" t="s">
        <v>337</v>
      </c>
      <c r="X462" s="66" t="s">
        <v>62</v>
      </c>
      <c r="Y462" s="65" t="s">
        <v>3055</v>
      </c>
    </row>
    <row r="463" spans="1:25" ht="165" x14ac:dyDescent="0.2">
      <c r="A463" s="65">
        <v>0</v>
      </c>
      <c r="B463" s="65" t="s">
        <v>2433</v>
      </c>
      <c r="C463" s="66" t="s">
        <v>2426</v>
      </c>
      <c r="D463" s="66" t="s">
        <v>51</v>
      </c>
      <c r="E463" s="66" t="s">
        <v>2434</v>
      </c>
      <c r="F463" s="234"/>
      <c r="G463" s="233" t="s">
        <v>2429</v>
      </c>
      <c r="H463" s="233" t="s">
        <v>2430</v>
      </c>
      <c r="I463" s="233" t="s">
        <v>2431</v>
      </c>
      <c r="J463" s="239" t="s">
        <v>2432</v>
      </c>
      <c r="K463" s="239" t="s">
        <v>521</v>
      </c>
      <c r="L463" s="106"/>
      <c r="M463" s="68"/>
      <c r="N463" s="68"/>
      <c r="O463" s="68"/>
      <c r="P463" s="68"/>
      <c r="Q463" s="68"/>
      <c r="R463" s="68"/>
      <c r="S463" s="68">
        <f t="shared" si="4"/>
        <v>0</v>
      </c>
      <c r="T463" s="69" t="s">
        <v>20</v>
      </c>
      <c r="U463" s="66" t="s">
        <v>2435</v>
      </c>
      <c r="V463" s="69" t="s">
        <v>69</v>
      </c>
      <c r="W463" s="71"/>
      <c r="X463" s="66" t="s">
        <v>62</v>
      </c>
      <c r="Y463" s="65"/>
    </row>
    <row r="464" spans="1:25" ht="75" x14ac:dyDescent="0.2">
      <c r="A464" s="65">
        <v>0</v>
      </c>
      <c r="B464" s="65"/>
      <c r="C464" s="66" t="s">
        <v>2426</v>
      </c>
      <c r="D464" s="66"/>
      <c r="E464" s="66" t="s">
        <v>2436</v>
      </c>
      <c r="F464" s="234"/>
      <c r="G464" s="234"/>
      <c r="H464" s="234"/>
      <c r="I464" s="234"/>
      <c r="J464" s="240"/>
      <c r="K464" s="240"/>
      <c r="L464" s="68"/>
      <c r="M464" s="177">
        <v>4155731</v>
      </c>
      <c r="N464" s="67">
        <v>250000</v>
      </c>
      <c r="O464" s="67">
        <v>150000</v>
      </c>
      <c r="P464" s="67">
        <v>5800200</v>
      </c>
      <c r="Q464" s="67">
        <v>200000</v>
      </c>
      <c r="R464" s="67">
        <v>300000</v>
      </c>
      <c r="S464" s="68">
        <f t="shared" si="4"/>
        <v>10855931</v>
      </c>
      <c r="T464" s="69"/>
      <c r="U464" s="66"/>
      <c r="V464" s="69"/>
      <c r="W464" s="71"/>
      <c r="X464" s="66"/>
      <c r="Y464" s="65"/>
    </row>
    <row r="465" spans="1:25" ht="75" x14ac:dyDescent="0.2">
      <c r="A465" s="65">
        <v>0</v>
      </c>
      <c r="B465" s="65"/>
      <c r="C465" s="66" t="s">
        <v>2426</v>
      </c>
      <c r="D465" s="66"/>
      <c r="E465" s="66" t="s">
        <v>2437</v>
      </c>
      <c r="F465" s="235"/>
      <c r="G465" s="235"/>
      <c r="H465" s="235"/>
      <c r="I465" s="235"/>
      <c r="J465" s="241"/>
      <c r="K465" s="241"/>
      <c r="L465" s="68"/>
      <c r="M465" s="67"/>
      <c r="N465" s="69"/>
      <c r="O465" s="69"/>
      <c r="P465" s="67">
        <v>2000000</v>
      </c>
      <c r="Q465" s="69"/>
      <c r="R465" s="69"/>
      <c r="S465" s="68">
        <f t="shared" si="4"/>
        <v>2000000</v>
      </c>
      <c r="T465" s="69"/>
      <c r="U465" s="66"/>
      <c r="V465" s="69"/>
      <c r="W465" s="66" t="s">
        <v>61</v>
      </c>
      <c r="X465" s="66"/>
      <c r="Y465" s="65"/>
    </row>
    <row r="466" spans="1:25" ht="330" x14ac:dyDescent="0.2">
      <c r="A466" s="65">
        <v>1</v>
      </c>
      <c r="B466" s="65" t="s">
        <v>2438</v>
      </c>
      <c r="C466" s="66" t="s">
        <v>2426</v>
      </c>
      <c r="D466" s="66" t="s">
        <v>51</v>
      </c>
      <c r="E466" s="66" t="s">
        <v>2439</v>
      </c>
      <c r="F466" s="66" t="s">
        <v>2440</v>
      </c>
      <c r="G466" s="66" t="s">
        <v>2441</v>
      </c>
      <c r="H466" s="66" t="s">
        <v>2442</v>
      </c>
      <c r="I466" s="66" t="s">
        <v>2443</v>
      </c>
      <c r="J466" s="65" t="s">
        <v>2444</v>
      </c>
      <c r="K466" s="65" t="s">
        <v>58</v>
      </c>
      <c r="L466" s="67">
        <v>15000</v>
      </c>
      <c r="M466" s="67">
        <v>3400</v>
      </c>
      <c r="N466" s="67">
        <v>10000</v>
      </c>
      <c r="O466" s="67">
        <v>15000</v>
      </c>
      <c r="P466" s="67">
        <v>30000</v>
      </c>
      <c r="Q466" s="67">
        <v>10000</v>
      </c>
      <c r="R466" s="67">
        <v>15000</v>
      </c>
      <c r="S466" s="68">
        <f t="shared" si="4"/>
        <v>98400</v>
      </c>
      <c r="T466" s="69" t="s">
        <v>20</v>
      </c>
      <c r="U466" s="66" t="s">
        <v>2445</v>
      </c>
      <c r="V466" s="69" t="s">
        <v>69</v>
      </c>
      <c r="W466" s="66" t="s">
        <v>80</v>
      </c>
      <c r="X466" s="66" t="s">
        <v>836</v>
      </c>
      <c r="Y466" s="65"/>
    </row>
    <row r="467" spans="1:25" ht="409.5" x14ac:dyDescent="0.2">
      <c r="A467" s="65">
        <v>1</v>
      </c>
      <c r="B467" s="65" t="s">
        <v>2446</v>
      </c>
      <c r="C467" s="66" t="s">
        <v>2426</v>
      </c>
      <c r="D467" s="66" t="s">
        <v>83</v>
      </c>
      <c r="E467" s="66" t="s">
        <v>2447</v>
      </c>
      <c r="F467" s="66" t="s">
        <v>2428</v>
      </c>
      <c r="G467" s="66" t="s">
        <v>2448</v>
      </c>
      <c r="H467" s="66" t="s">
        <v>2449</v>
      </c>
      <c r="I467" s="66" t="s">
        <v>2431</v>
      </c>
      <c r="J467" s="65" t="s">
        <v>2444</v>
      </c>
      <c r="K467" s="65" t="s">
        <v>58</v>
      </c>
      <c r="L467" s="67">
        <v>2100</v>
      </c>
      <c r="M467" s="67">
        <v>5000</v>
      </c>
      <c r="N467" s="67">
        <v>1000</v>
      </c>
      <c r="O467" s="67">
        <v>1000</v>
      </c>
      <c r="P467" s="67">
        <v>6000</v>
      </c>
      <c r="Q467" s="67">
        <v>1200</v>
      </c>
      <c r="R467" s="67">
        <v>1500</v>
      </c>
      <c r="S467" s="68">
        <f t="shared" si="4"/>
        <v>17800</v>
      </c>
      <c r="T467" s="69" t="s">
        <v>20</v>
      </c>
      <c r="U467" s="66"/>
      <c r="V467" s="69" t="s">
        <v>69</v>
      </c>
      <c r="W467" s="66" t="s">
        <v>61</v>
      </c>
      <c r="X467" s="66" t="s">
        <v>580</v>
      </c>
      <c r="Y467" s="65"/>
    </row>
    <row r="468" spans="1:25" ht="285" x14ac:dyDescent="0.2">
      <c r="A468" s="65">
        <v>1</v>
      </c>
      <c r="B468" s="65" t="s">
        <v>2450</v>
      </c>
      <c r="C468" s="66" t="s">
        <v>2426</v>
      </c>
      <c r="D468" s="66" t="s">
        <v>83</v>
      </c>
      <c r="E468" s="66" t="s">
        <v>2451</v>
      </c>
      <c r="F468" s="66" t="s">
        <v>2452</v>
      </c>
      <c r="G468" s="66" t="s">
        <v>3038</v>
      </c>
      <c r="H468" s="66" t="s">
        <v>2453</v>
      </c>
      <c r="I468" s="66" t="s">
        <v>2431</v>
      </c>
      <c r="J468" s="65" t="s">
        <v>2444</v>
      </c>
      <c r="K468" s="65" t="s">
        <v>58</v>
      </c>
      <c r="L468" s="67">
        <v>3066</v>
      </c>
      <c r="M468" s="67">
        <v>6600</v>
      </c>
      <c r="N468" s="67">
        <v>3380</v>
      </c>
      <c r="O468" s="67">
        <v>23749</v>
      </c>
      <c r="P468" s="67">
        <v>8936</v>
      </c>
      <c r="Q468" s="67">
        <v>4133</v>
      </c>
      <c r="R468" s="67">
        <v>4340</v>
      </c>
      <c r="S468" s="68">
        <f t="shared" si="4"/>
        <v>54204</v>
      </c>
      <c r="T468" s="69" t="s">
        <v>20</v>
      </c>
      <c r="U468" s="66"/>
      <c r="V468" s="69" t="s">
        <v>69</v>
      </c>
      <c r="W468" s="66" t="s">
        <v>90</v>
      </c>
      <c r="X468" s="66" t="s">
        <v>886</v>
      </c>
      <c r="Y468" s="65"/>
    </row>
    <row r="469" spans="1:25" ht="285" x14ac:dyDescent="0.2">
      <c r="A469" s="65">
        <v>1</v>
      </c>
      <c r="B469" s="65" t="s">
        <v>2454</v>
      </c>
      <c r="C469" s="66" t="s">
        <v>2426</v>
      </c>
      <c r="D469" s="66" t="s">
        <v>83</v>
      </c>
      <c r="E469" s="66" t="s">
        <v>2455</v>
      </c>
      <c r="F469" s="66" t="s">
        <v>2456</v>
      </c>
      <c r="G469" s="66" t="s">
        <v>3043</v>
      </c>
      <c r="H469" s="66" t="s">
        <v>2457</v>
      </c>
      <c r="I469" s="66" t="s">
        <v>2458</v>
      </c>
      <c r="J469" s="65" t="s">
        <v>2444</v>
      </c>
      <c r="K469" s="65" t="s">
        <v>2459</v>
      </c>
      <c r="L469" s="67">
        <v>2890</v>
      </c>
      <c r="M469" s="67">
        <v>500</v>
      </c>
      <c r="N469" s="67">
        <v>2960</v>
      </c>
      <c r="O469" s="67">
        <v>3000</v>
      </c>
      <c r="P469" s="67">
        <v>3040</v>
      </c>
      <c r="Q469" s="67">
        <v>3080</v>
      </c>
      <c r="R469" s="67">
        <v>4020</v>
      </c>
      <c r="S469" s="68">
        <f t="shared" si="4"/>
        <v>19490</v>
      </c>
      <c r="T469" s="69" t="s">
        <v>20</v>
      </c>
      <c r="U469" s="66"/>
      <c r="V469" s="69"/>
      <c r="W469" s="66" t="s">
        <v>80</v>
      </c>
      <c r="X469" s="66"/>
      <c r="Y469" s="65"/>
    </row>
    <row r="470" spans="1:25" ht="195" x14ac:dyDescent="0.2">
      <c r="A470" s="65">
        <v>1</v>
      </c>
      <c r="B470" s="65" t="s">
        <v>2460</v>
      </c>
      <c r="C470" s="66" t="s">
        <v>2426</v>
      </c>
      <c r="D470" s="66" t="s">
        <v>83</v>
      </c>
      <c r="E470" s="66" t="s">
        <v>2461</v>
      </c>
      <c r="F470" s="66" t="s">
        <v>2462</v>
      </c>
      <c r="G470" s="66" t="s">
        <v>2463</v>
      </c>
      <c r="H470" s="66" t="s">
        <v>2464</v>
      </c>
      <c r="I470" s="66" t="s">
        <v>2465</v>
      </c>
      <c r="J470" s="65" t="s">
        <v>2466</v>
      </c>
      <c r="K470" s="65" t="s">
        <v>58</v>
      </c>
      <c r="L470" s="67">
        <v>5000</v>
      </c>
      <c r="M470" s="67">
        <v>110390</v>
      </c>
      <c r="N470" s="67">
        <v>20000</v>
      </c>
      <c r="O470" s="67">
        <v>4000</v>
      </c>
      <c r="P470" s="67">
        <v>115899</v>
      </c>
      <c r="Q470" s="67">
        <v>30000</v>
      </c>
      <c r="R470" s="67">
        <v>5000</v>
      </c>
      <c r="S470" s="68">
        <f t="shared" si="4"/>
        <v>290289</v>
      </c>
      <c r="T470" s="69" t="s">
        <v>20</v>
      </c>
      <c r="U470" s="66"/>
      <c r="V470" s="69" t="s">
        <v>69</v>
      </c>
      <c r="W470" s="66" t="s">
        <v>90</v>
      </c>
      <c r="X470" s="66" t="s">
        <v>2467</v>
      </c>
      <c r="Y470" s="65"/>
    </row>
    <row r="471" spans="1:25" ht="210" x14ac:dyDescent="0.2">
      <c r="A471" s="65">
        <v>1</v>
      </c>
      <c r="B471" s="65" t="s">
        <v>2468</v>
      </c>
      <c r="C471" s="66" t="s">
        <v>2426</v>
      </c>
      <c r="D471" s="66" t="s">
        <v>93</v>
      </c>
      <c r="E471" s="66" t="s">
        <v>2469</v>
      </c>
      <c r="F471" s="66" t="s">
        <v>2470</v>
      </c>
      <c r="G471" s="66" t="s">
        <v>2471</v>
      </c>
      <c r="H471" s="66" t="s">
        <v>2472</v>
      </c>
      <c r="I471" s="66" t="s">
        <v>2473</v>
      </c>
      <c r="J471" s="65" t="s">
        <v>2474</v>
      </c>
      <c r="K471" s="65" t="s">
        <v>2459</v>
      </c>
      <c r="L471" s="67">
        <v>550</v>
      </c>
      <c r="M471" s="67">
        <v>517</v>
      </c>
      <c r="N471" s="67">
        <v>600</v>
      </c>
      <c r="O471" s="67">
        <v>630</v>
      </c>
      <c r="P471" s="67">
        <v>660</v>
      </c>
      <c r="Q471" s="67">
        <v>690</v>
      </c>
      <c r="R471" s="67">
        <v>720</v>
      </c>
      <c r="S471" s="68">
        <f t="shared" si="4"/>
        <v>4367</v>
      </c>
      <c r="T471" s="69" t="s">
        <v>20</v>
      </c>
      <c r="U471" s="66"/>
      <c r="V471" s="69" t="s">
        <v>69</v>
      </c>
      <c r="W471" s="66" t="s">
        <v>131</v>
      </c>
      <c r="X471" s="66" t="s">
        <v>309</v>
      </c>
      <c r="Y471" s="65"/>
    </row>
    <row r="472" spans="1:25" ht="240" x14ac:dyDescent="0.2">
      <c r="A472" s="65">
        <v>1</v>
      </c>
      <c r="B472" s="65" t="s">
        <v>2929</v>
      </c>
      <c r="C472" s="66" t="s">
        <v>2426</v>
      </c>
      <c r="D472" s="66" t="s">
        <v>258</v>
      </c>
      <c r="E472" s="66" t="s">
        <v>2475</v>
      </c>
      <c r="F472" s="66" t="s">
        <v>2476</v>
      </c>
      <c r="G472" s="66" t="s">
        <v>2477</v>
      </c>
      <c r="H472" s="66" t="s">
        <v>2478</v>
      </c>
      <c r="I472" s="66" t="s">
        <v>2479</v>
      </c>
      <c r="J472" s="65" t="s">
        <v>2480</v>
      </c>
      <c r="K472" s="65" t="s">
        <v>58</v>
      </c>
      <c r="L472" s="67">
        <v>45150</v>
      </c>
      <c r="M472" s="67">
        <v>910941</v>
      </c>
      <c r="N472" s="67">
        <v>81000</v>
      </c>
      <c r="O472" s="67">
        <v>41200</v>
      </c>
      <c r="P472" s="67">
        <v>204000</v>
      </c>
      <c r="Q472" s="67">
        <v>82000</v>
      </c>
      <c r="R472" s="67">
        <v>43000</v>
      </c>
      <c r="S472" s="68">
        <f t="shared" si="4"/>
        <v>1407291</v>
      </c>
      <c r="T472" s="69" t="s">
        <v>20</v>
      </c>
      <c r="U472" s="66"/>
      <c r="V472" s="69" t="s">
        <v>69</v>
      </c>
      <c r="W472" s="66" t="s">
        <v>61</v>
      </c>
      <c r="X472" s="66" t="s">
        <v>264</v>
      </c>
      <c r="Y472" s="65" t="s">
        <v>3069</v>
      </c>
    </row>
    <row r="473" spans="1:25" ht="240" x14ac:dyDescent="0.2">
      <c r="A473" s="65">
        <v>1</v>
      </c>
      <c r="B473" s="65" t="s">
        <v>2481</v>
      </c>
      <c r="C473" s="66" t="s">
        <v>2426</v>
      </c>
      <c r="D473" s="66" t="s">
        <v>258</v>
      </c>
      <c r="E473" s="66" t="s">
        <v>2482</v>
      </c>
      <c r="F473" s="66" t="s">
        <v>2483</v>
      </c>
      <c r="G473" s="66" t="s">
        <v>2477</v>
      </c>
      <c r="H473" s="66" t="s">
        <v>2478</v>
      </c>
      <c r="I473" s="66" t="s">
        <v>2479</v>
      </c>
      <c r="J473" s="65" t="s">
        <v>2480</v>
      </c>
      <c r="K473" s="65" t="s">
        <v>58</v>
      </c>
      <c r="L473" s="67">
        <v>3150</v>
      </c>
      <c r="M473" s="67">
        <v>2000</v>
      </c>
      <c r="N473" s="67">
        <v>3460</v>
      </c>
      <c r="O473" s="67">
        <v>3645</v>
      </c>
      <c r="P473" s="67">
        <v>3830</v>
      </c>
      <c r="Q473" s="67">
        <v>4020</v>
      </c>
      <c r="R473" s="67">
        <v>4215</v>
      </c>
      <c r="S473" s="68">
        <f t="shared" si="4"/>
        <v>24320</v>
      </c>
      <c r="T473" s="69" t="s">
        <v>20</v>
      </c>
      <c r="U473" s="66"/>
      <c r="V473" s="69" t="s">
        <v>69</v>
      </c>
      <c r="W473" s="66" t="s">
        <v>61</v>
      </c>
      <c r="X473" s="66" t="s">
        <v>264</v>
      </c>
      <c r="Y473" s="65"/>
    </row>
    <row r="474" spans="1:25" ht="135" x14ac:dyDescent="0.2">
      <c r="A474" s="65">
        <v>1</v>
      </c>
      <c r="B474" s="65" t="s">
        <v>2484</v>
      </c>
      <c r="C474" s="66" t="s">
        <v>2426</v>
      </c>
      <c r="D474" s="66" t="s">
        <v>303</v>
      </c>
      <c r="E474" s="66" t="s">
        <v>2485</v>
      </c>
      <c r="F474" s="66" t="s">
        <v>2486</v>
      </c>
      <c r="G474" s="66" t="s">
        <v>2487</v>
      </c>
      <c r="H474" s="66" t="s">
        <v>2488</v>
      </c>
      <c r="I474" s="66" t="s">
        <v>2489</v>
      </c>
      <c r="J474" s="65" t="s">
        <v>2410</v>
      </c>
      <c r="K474" s="65" t="s">
        <v>58</v>
      </c>
      <c r="L474" s="67">
        <v>42000</v>
      </c>
      <c r="M474" s="67">
        <v>10000</v>
      </c>
      <c r="N474" s="68"/>
      <c r="O474" s="68"/>
      <c r="P474" s="67">
        <v>100000</v>
      </c>
      <c r="Q474" s="68"/>
      <c r="R474" s="68"/>
      <c r="S474" s="68">
        <f t="shared" si="4"/>
        <v>152000</v>
      </c>
      <c r="T474" s="69" t="s">
        <v>21</v>
      </c>
      <c r="U474" s="66" t="s">
        <v>2490</v>
      </c>
      <c r="V474" s="69" t="s">
        <v>69</v>
      </c>
      <c r="W474" s="66" t="s">
        <v>322</v>
      </c>
      <c r="X474" s="66" t="s">
        <v>886</v>
      </c>
      <c r="Y474" s="65"/>
    </row>
    <row r="475" spans="1:25" ht="180" x14ac:dyDescent="0.2">
      <c r="A475" s="65">
        <v>1</v>
      </c>
      <c r="B475" s="65" t="s">
        <v>2491</v>
      </c>
      <c r="C475" s="66" t="s">
        <v>2426</v>
      </c>
      <c r="D475" s="66" t="s">
        <v>311</v>
      </c>
      <c r="E475" s="66" t="s">
        <v>2492</v>
      </c>
      <c r="F475" s="66" t="s">
        <v>3039</v>
      </c>
      <c r="G475" s="66" t="s">
        <v>2493</v>
      </c>
      <c r="H475" s="66" t="s">
        <v>2494</v>
      </c>
      <c r="I475" s="66" t="s">
        <v>2495</v>
      </c>
      <c r="J475" s="65" t="s">
        <v>2496</v>
      </c>
      <c r="K475" s="65" t="s">
        <v>166</v>
      </c>
      <c r="L475" s="67">
        <v>200</v>
      </c>
      <c r="M475" s="67">
        <v>500</v>
      </c>
      <c r="N475" s="67">
        <v>300</v>
      </c>
      <c r="O475" s="67">
        <v>350</v>
      </c>
      <c r="P475" s="67">
        <v>1200</v>
      </c>
      <c r="Q475" s="67">
        <v>400</v>
      </c>
      <c r="R475" s="67">
        <v>450</v>
      </c>
      <c r="S475" s="68">
        <f t="shared" si="4"/>
        <v>3400</v>
      </c>
      <c r="T475" s="69" t="s">
        <v>20</v>
      </c>
      <c r="U475" s="66" t="s">
        <v>2497</v>
      </c>
      <c r="V475" s="69" t="s">
        <v>69</v>
      </c>
      <c r="W475" s="66" t="s">
        <v>70</v>
      </c>
      <c r="X475" s="66" t="s">
        <v>81</v>
      </c>
      <c r="Y475" s="65"/>
    </row>
    <row r="476" spans="1:25" ht="165" x14ac:dyDescent="0.2">
      <c r="A476" s="65">
        <v>1</v>
      </c>
      <c r="B476" s="65" t="s">
        <v>2498</v>
      </c>
      <c r="C476" s="66" t="s">
        <v>2426</v>
      </c>
      <c r="D476" s="66" t="s">
        <v>311</v>
      </c>
      <c r="E476" s="66" t="s">
        <v>2499</v>
      </c>
      <c r="F476" s="66" t="s">
        <v>2500</v>
      </c>
      <c r="G476" s="66" t="s">
        <v>2501</v>
      </c>
      <c r="H476" s="66" t="s">
        <v>2502</v>
      </c>
      <c r="I476" s="66" t="s">
        <v>2503</v>
      </c>
      <c r="J476" s="65" t="s">
        <v>88</v>
      </c>
      <c r="K476" s="65" t="s">
        <v>166</v>
      </c>
      <c r="L476" s="67">
        <v>800</v>
      </c>
      <c r="M476" s="67">
        <v>500</v>
      </c>
      <c r="N476" s="67">
        <v>3000</v>
      </c>
      <c r="O476" s="67">
        <v>5000</v>
      </c>
      <c r="P476" s="67">
        <v>2000</v>
      </c>
      <c r="Q476" s="67">
        <v>4000</v>
      </c>
      <c r="R476" s="67">
        <v>5000</v>
      </c>
      <c r="S476" s="68">
        <f t="shared" si="4"/>
        <v>20300</v>
      </c>
      <c r="T476" s="69" t="s">
        <v>20</v>
      </c>
      <c r="U476" s="66"/>
      <c r="V476" s="69" t="s">
        <v>69</v>
      </c>
      <c r="W476" s="66" t="s">
        <v>322</v>
      </c>
      <c r="X476" s="66" t="s">
        <v>62</v>
      </c>
      <c r="Y476" s="65"/>
    </row>
    <row r="477" spans="1:25" ht="75" x14ac:dyDescent="0.2">
      <c r="A477" s="65">
        <v>1</v>
      </c>
      <c r="B477" s="65" t="s">
        <v>2504</v>
      </c>
      <c r="C477" s="66" t="s">
        <v>2505</v>
      </c>
      <c r="D477" s="66" t="s">
        <v>311</v>
      </c>
      <c r="E477" s="66" t="s">
        <v>2867</v>
      </c>
      <c r="F477" s="66"/>
      <c r="G477" s="66"/>
      <c r="H477" s="66"/>
      <c r="I477" s="66"/>
      <c r="J477" s="65"/>
      <c r="K477" s="65"/>
      <c r="L477" s="67"/>
      <c r="M477" s="68"/>
      <c r="N477" s="68"/>
      <c r="O477" s="68"/>
      <c r="P477" s="68"/>
      <c r="Q477" s="68"/>
      <c r="R477" s="68"/>
      <c r="S477" s="68">
        <f t="shared" si="4"/>
        <v>0</v>
      </c>
      <c r="T477" s="69" t="s">
        <v>21</v>
      </c>
      <c r="U477" s="66"/>
      <c r="V477" s="69"/>
      <c r="W477" s="66" t="s">
        <v>70</v>
      </c>
      <c r="X477" s="66"/>
      <c r="Y477" s="65"/>
    </row>
    <row r="478" spans="1:25" ht="45" x14ac:dyDescent="0.2">
      <c r="A478" s="69">
        <v>0</v>
      </c>
      <c r="B478" s="65" t="s">
        <v>2507</v>
      </c>
      <c r="C478" s="66" t="s">
        <v>2505</v>
      </c>
      <c r="D478" s="66" t="s">
        <v>51</v>
      </c>
      <c r="E478" s="66" t="s">
        <v>2508</v>
      </c>
      <c r="F478" s="178" t="s">
        <v>2509</v>
      </c>
      <c r="G478" s="74" t="s">
        <v>2510</v>
      </c>
      <c r="H478" s="66" t="s">
        <v>2511</v>
      </c>
      <c r="I478" s="66"/>
      <c r="J478" s="65" t="s">
        <v>88</v>
      </c>
      <c r="K478" s="65" t="s">
        <v>2814</v>
      </c>
      <c r="L478" s="82"/>
      <c r="M478" s="82"/>
      <c r="N478" s="82"/>
      <c r="O478" s="82"/>
      <c r="P478" s="82"/>
      <c r="Q478" s="82"/>
      <c r="R478" s="67"/>
      <c r="S478" s="68">
        <f t="shared" si="4"/>
        <v>0</v>
      </c>
      <c r="T478" s="69" t="s">
        <v>21</v>
      </c>
      <c r="U478" s="66"/>
      <c r="V478" s="69"/>
      <c r="W478" s="66" t="s">
        <v>90</v>
      </c>
      <c r="X478" s="66"/>
      <c r="Y478" s="65"/>
    </row>
    <row r="479" spans="1:25" ht="60" x14ac:dyDescent="0.2">
      <c r="A479" s="65">
        <v>0</v>
      </c>
      <c r="B479" s="65" t="s">
        <v>2512</v>
      </c>
      <c r="C479" s="66" t="s">
        <v>2505</v>
      </c>
      <c r="D479" s="66" t="s">
        <v>83</v>
      </c>
      <c r="E479" s="66" t="s">
        <v>2513</v>
      </c>
      <c r="F479" s="178" t="s">
        <v>2509</v>
      </c>
      <c r="G479" s="66" t="s">
        <v>2514</v>
      </c>
      <c r="H479" s="66" t="s">
        <v>2515</v>
      </c>
      <c r="I479" s="66"/>
      <c r="J479" s="65" t="s">
        <v>88</v>
      </c>
      <c r="K479" s="102" t="s">
        <v>2815</v>
      </c>
      <c r="L479" s="97"/>
      <c r="M479" s="97"/>
      <c r="N479" s="97"/>
      <c r="O479" s="97"/>
      <c r="P479" s="97"/>
      <c r="Q479" s="97"/>
      <c r="R479" s="67"/>
      <c r="S479" s="68">
        <f t="shared" si="4"/>
        <v>0</v>
      </c>
      <c r="T479" s="69" t="s">
        <v>21</v>
      </c>
      <c r="U479" s="66"/>
      <c r="V479" s="69"/>
      <c r="W479" s="66" t="s">
        <v>70</v>
      </c>
      <c r="X479" s="66"/>
      <c r="Y479" s="65"/>
    </row>
    <row r="480" spans="1:25" ht="135" x14ac:dyDescent="0.2">
      <c r="A480" s="65">
        <v>1</v>
      </c>
      <c r="B480" s="65" t="s">
        <v>2516</v>
      </c>
      <c r="C480" s="66" t="s">
        <v>2505</v>
      </c>
      <c r="D480" s="66" t="s">
        <v>311</v>
      </c>
      <c r="E480" s="66" t="s">
        <v>2517</v>
      </c>
      <c r="F480" s="178" t="s">
        <v>2509</v>
      </c>
      <c r="G480" s="66" t="s">
        <v>2518</v>
      </c>
      <c r="H480" s="66" t="s">
        <v>2519</v>
      </c>
      <c r="I480" s="66"/>
      <c r="J480" s="65" t="s">
        <v>328</v>
      </c>
      <c r="K480" s="176" t="s">
        <v>58</v>
      </c>
      <c r="L480" s="83">
        <v>5</v>
      </c>
      <c r="M480" s="83">
        <v>5</v>
      </c>
      <c r="N480" s="83">
        <v>5</v>
      </c>
      <c r="O480" s="83">
        <v>5</v>
      </c>
      <c r="P480" s="83">
        <v>5</v>
      </c>
      <c r="Q480" s="83">
        <v>5</v>
      </c>
      <c r="R480" s="67"/>
      <c r="S480" s="68">
        <f t="shared" si="4"/>
        <v>30</v>
      </c>
      <c r="T480" s="69" t="s">
        <v>21</v>
      </c>
      <c r="U480" s="66"/>
      <c r="V480" s="69"/>
      <c r="W480" s="66" t="s">
        <v>131</v>
      </c>
      <c r="X480" s="66"/>
      <c r="Y480" s="65"/>
    </row>
    <row r="481" spans="1:25" ht="120" x14ac:dyDescent="0.2">
      <c r="A481" s="65">
        <v>1</v>
      </c>
      <c r="B481" s="65" t="s">
        <v>2520</v>
      </c>
      <c r="C481" s="66" t="s">
        <v>2505</v>
      </c>
      <c r="D481" s="66" t="s">
        <v>311</v>
      </c>
      <c r="E481" s="66" t="s">
        <v>460</v>
      </c>
      <c r="F481" s="66" t="s">
        <v>2509</v>
      </c>
      <c r="G481" s="66" t="s">
        <v>2521</v>
      </c>
      <c r="H481" s="66" t="s">
        <v>2522</v>
      </c>
      <c r="I481" s="66"/>
      <c r="J481" s="65" t="s">
        <v>88</v>
      </c>
      <c r="K481" s="102" t="s">
        <v>58</v>
      </c>
      <c r="L481" s="78">
        <v>10</v>
      </c>
      <c r="M481" s="78">
        <v>10</v>
      </c>
      <c r="N481" s="78">
        <v>10</v>
      </c>
      <c r="O481" s="78">
        <v>10</v>
      </c>
      <c r="P481" s="78">
        <v>10</v>
      </c>
      <c r="Q481" s="78">
        <v>10</v>
      </c>
      <c r="R481" s="67"/>
      <c r="S481" s="68">
        <f t="shared" si="4"/>
        <v>60</v>
      </c>
      <c r="T481" s="69" t="s">
        <v>22</v>
      </c>
      <c r="U481" s="66" t="s">
        <v>2523</v>
      </c>
      <c r="V481" s="69" t="s">
        <v>60</v>
      </c>
      <c r="W481" s="66" t="s">
        <v>322</v>
      </c>
      <c r="X481" s="71"/>
      <c r="Y481" s="65"/>
    </row>
    <row r="482" spans="1:25" ht="105" x14ac:dyDescent="0.2">
      <c r="A482" s="65">
        <v>1</v>
      </c>
      <c r="B482" s="65" t="s">
        <v>2524</v>
      </c>
      <c r="C482" s="66" t="s">
        <v>2505</v>
      </c>
      <c r="D482" s="66" t="s">
        <v>311</v>
      </c>
      <c r="E482" s="66" t="s">
        <v>2525</v>
      </c>
      <c r="F482" s="66" t="s">
        <v>2509</v>
      </c>
      <c r="G482" s="66" t="s">
        <v>2526</v>
      </c>
      <c r="H482" s="66" t="s">
        <v>2527</v>
      </c>
      <c r="I482" s="66"/>
      <c r="J482" s="65" t="s">
        <v>88</v>
      </c>
      <c r="K482" s="102" t="s">
        <v>58</v>
      </c>
      <c r="L482" s="83">
        <v>3000</v>
      </c>
      <c r="M482" s="83">
        <v>3000</v>
      </c>
      <c r="N482" s="83">
        <v>3000</v>
      </c>
      <c r="O482" s="83">
        <v>3000</v>
      </c>
      <c r="P482" s="83">
        <v>3000</v>
      </c>
      <c r="Q482" s="83">
        <v>3000</v>
      </c>
      <c r="R482" s="67"/>
      <c r="S482" s="68">
        <f t="shared" si="4"/>
        <v>18000</v>
      </c>
      <c r="T482" s="69" t="s">
        <v>20</v>
      </c>
      <c r="U482" s="66" t="s">
        <v>3040</v>
      </c>
      <c r="V482" s="69" t="s">
        <v>60</v>
      </c>
      <c r="W482" s="66" t="s">
        <v>90</v>
      </c>
      <c r="X482" s="66"/>
      <c r="Y482" s="65"/>
    </row>
    <row r="483" spans="1:25" ht="45" x14ac:dyDescent="0.2">
      <c r="A483" s="65">
        <v>1</v>
      </c>
      <c r="B483" s="65" t="s">
        <v>2528</v>
      </c>
      <c r="C483" s="66" t="s">
        <v>2505</v>
      </c>
      <c r="D483" s="66" t="s">
        <v>311</v>
      </c>
      <c r="E483" s="66" t="s">
        <v>2529</v>
      </c>
      <c r="F483" s="66" t="s">
        <v>2509</v>
      </c>
      <c r="G483" s="66" t="s">
        <v>2530</v>
      </c>
      <c r="H483" s="66" t="s">
        <v>2531</v>
      </c>
      <c r="I483" s="66"/>
      <c r="J483" s="65" t="s">
        <v>88</v>
      </c>
      <c r="K483" s="65" t="s">
        <v>542</v>
      </c>
      <c r="L483" s="68"/>
      <c r="M483" s="67"/>
      <c r="N483" s="68"/>
      <c r="O483" s="68"/>
      <c r="P483" s="68"/>
      <c r="Q483" s="68"/>
      <c r="R483" s="68"/>
      <c r="S483" s="68">
        <f t="shared" si="4"/>
        <v>0</v>
      </c>
      <c r="T483" s="69" t="s">
        <v>21</v>
      </c>
      <c r="U483" s="66"/>
      <c r="V483" s="69" t="s">
        <v>60</v>
      </c>
      <c r="W483" s="66" t="s">
        <v>322</v>
      </c>
      <c r="X483" s="71"/>
      <c r="Y483" s="65"/>
    </row>
    <row r="484" spans="1:25" ht="45" x14ac:dyDescent="0.2">
      <c r="A484" s="65">
        <v>1</v>
      </c>
      <c r="B484" s="65" t="s">
        <v>2532</v>
      </c>
      <c r="C484" s="66" t="s">
        <v>2505</v>
      </c>
      <c r="D484" s="66" t="s">
        <v>311</v>
      </c>
      <c r="E484" s="66" t="s">
        <v>2533</v>
      </c>
      <c r="F484" s="66"/>
      <c r="G484" s="66"/>
      <c r="H484" s="66"/>
      <c r="I484" s="66"/>
      <c r="J484" s="65"/>
      <c r="K484" s="65"/>
      <c r="L484" s="68"/>
      <c r="M484" s="68"/>
      <c r="N484" s="68"/>
      <c r="O484" s="68"/>
      <c r="P484" s="68"/>
      <c r="Q484" s="68"/>
      <c r="R484" s="68"/>
      <c r="S484" s="68">
        <f t="shared" si="4"/>
        <v>0</v>
      </c>
      <c r="T484" s="69" t="s">
        <v>20</v>
      </c>
      <c r="U484" s="66"/>
      <c r="V484" s="69"/>
      <c r="W484" s="66" t="s">
        <v>322</v>
      </c>
      <c r="X484" s="71"/>
      <c r="Y484" s="65"/>
    </row>
    <row r="485" spans="1:25" ht="45" x14ac:dyDescent="0.2">
      <c r="A485" s="65">
        <v>0</v>
      </c>
      <c r="B485" s="65" t="s">
        <v>2534</v>
      </c>
      <c r="C485" s="66" t="s">
        <v>2505</v>
      </c>
      <c r="D485" s="66" t="s">
        <v>311</v>
      </c>
      <c r="E485" s="66" t="s">
        <v>2535</v>
      </c>
      <c r="F485" s="66" t="s">
        <v>2509</v>
      </c>
      <c r="G485" s="66" t="s">
        <v>2536</v>
      </c>
      <c r="H485" s="66" t="s">
        <v>2537</v>
      </c>
      <c r="I485" s="66"/>
      <c r="J485" s="65" t="s">
        <v>88</v>
      </c>
      <c r="K485" s="65" t="s">
        <v>166</v>
      </c>
      <c r="L485" s="87"/>
      <c r="M485" s="159">
        <v>200</v>
      </c>
      <c r="N485" s="159">
        <v>200</v>
      </c>
      <c r="O485" s="159">
        <v>200</v>
      </c>
      <c r="P485" s="159">
        <v>200</v>
      </c>
      <c r="Q485" s="159">
        <v>200</v>
      </c>
      <c r="R485" s="159">
        <v>200</v>
      </c>
      <c r="S485" s="68">
        <f t="shared" si="4"/>
        <v>1200</v>
      </c>
      <c r="T485" s="69" t="s">
        <v>21</v>
      </c>
      <c r="U485" s="66"/>
      <c r="V485" s="69" t="s">
        <v>60</v>
      </c>
      <c r="W485" s="66" t="s">
        <v>322</v>
      </c>
      <c r="X485" s="71"/>
      <c r="Y485" s="65"/>
    </row>
    <row r="486" spans="1:25" ht="45" x14ac:dyDescent="0.2">
      <c r="A486" s="65">
        <v>0</v>
      </c>
      <c r="B486" s="65" t="s">
        <v>2538</v>
      </c>
      <c r="C486" s="66" t="s">
        <v>2505</v>
      </c>
      <c r="D486" s="66" t="s">
        <v>311</v>
      </c>
      <c r="E486" s="66" t="s">
        <v>2539</v>
      </c>
      <c r="F486" s="66" t="s">
        <v>2509</v>
      </c>
      <c r="G486" s="66" t="s">
        <v>2540</v>
      </c>
      <c r="H486" s="66" t="s">
        <v>2541</v>
      </c>
      <c r="I486" s="66"/>
      <c r="J486" s="65" t="s">
        <v>88</v>
      </c>
      <c r="K486" s="65" t="s">
        <v>58</v>
      </c>
      <c r="L486" s="179" t="s">
        <v>570</v>
      </c>
      <c r="M486" s="83">
        <v>5</v>
      </c>
      <c r="N486" s="97" t="s">
        <v>570</v>
      </c>
      <c r="O486" s="97" t="s">
        <v>570</v>
      </c>
      <c r="P486" s="97" t="s">
        <v>570</v>
      </c>
      <c r="Q486" s="97" t="s">
        <v>570</v>
      </c>
      <c r="R486" s="97" t="s">
        <v>570</v>
      </c>
      <c r="S486" s="68">
        <f t="shared" si="4"/>
        <v>5</v>
      </c>
      <c r="T486" s="69" t="s">
        <v>20</v>
      </c>
      <c r="U486" s="66"/>
      <c r="V486" s="69" t="s">
        <v>69</v>
      </c>
      <c r="W486" s="66" t="s">
        <v>322</v>
      </c>
      <c r="X486" s="71"/>
      <c r="Y486" s="65"/>
    </row>
    <row r="487" spans="1:25" ht="60" x14ac:dyDescent="0.2">
      <c r="A487" s="65">
        <v>0</v>
      </c>
      <c r="B487" s="65" t="s">
        <v>2542</v>
      </c>
      <c r="C487" s="66" t="s">
        <v>2505</v>
      </c>
      <c r="D487" s="66" t="s">
        <v>311</v>
      </c>
      <c r="E487" s="66" t="s">
        <v>2543</v>
      </c>
      <c r="F487" s="66" t="s">
        <v>2509</v>
      </c>
      <c r="G487" s="66" t="s">
        <v>2544</v>
      </c>
      <c r="H487" s="66" t="s">
        <v>2537</v>
      </c>
      <c r="I487" s="66"/>
      <c r="J487" s="65" t="s">
        <v>88</v>
      </c>
      <c r="K487" s="65" t="s">
        <v>166</v>
      </c>
      <c r="L487" s="179"/>
      <c r="M487" s="97"/>
      <c r="N487" s="97"/>
      <c r="O487" s="83">
        <v>2000</v>
      </c>
      <c r="P487" s="97"/>
      <c r="Q487" s="97"/>
      <c r="R487" s="97"/>
      <c r="S487" s="68">
        <f t="shared" si="4"/>
        <v>2000</v>
      </c>
      <c r="T487" s="69" t="s">
        <v>20</v>
      </c>
      <c r="U487" s="66"/>
      <c r="V487" s="69" t="s">
        <v>69</v>
      </c>
      <c r="W487" s="66" t="s">
        <v>322</v>
      </c>
      <c r="X487" s="71"/>
      <c r="Y487" s="65"/>
    </row>
    <row r="488" spans="1:25" ht="45" x14ac:dyDescent="0.2">
      <c r="A488" s="65">
        <v>0</v>
      </c>
      <c r="B488" s="65" t="s">
        <v>2545</v>
      </c>
      <c r="C488" s="66" t="s">
        <v>2505</v>
      </c>
      <c r="D488" s="66" t="s">
        <v>311</v>
      </c>
      <c r="E488" s="66" t="s">
        <v>2546</v>
      </c>
      <c r="F488" s="66" t="s">
        <v>2509</v>
      </c>
      <c r="G488" s="66" t="s">
        <v>2540</v>
      </c>
      <c r="H488" s="66" t="s">
        <v>2547</v>
      </c>
      <c r="I488" s="66"/>
      <c r="J488" s="65" t="s">
        <v>328</v>
      </c>
      <c r="K488" s="65" t="s">
        <v>58</v>
      </c>
      <c r="L488" s="67"/>
      <c r="M488" s="67"/>
      <c r="N488" s="67"/>
      <c r="O488" s="67"/>
      <c r="P488" s="67"/>
      <c r="Q488" s="67"/>
      <c r="R488" s="67"/>
      <c r="S488" s="68">
        <f t="shared" si="4"/>
        <v>0</v>
      </c>
      <c r="T488" s="69" t="s">
        <v>21</v>
      </c>
      <c r="U488" s="66"/>
      <c r="V488" s="69" t="s">
        <v>60</v>
      </c>
      <c r="W488" s="66" t="s">
        <v>322</v>
      </c>
      <c r="X488" s="71"/>
      <c r="Y488" s="65"/>
    </row>
    <row r="489" spans="1:25" ht="45" x14ac:dyDescent="0.2">
      <c r="A489" s="65">
        <v>1</v>
      </c>
      <c r="B489" s="65" t="s">
        <v>2548</v>
      </c>
      <c r="C489" s="66" t="s">
        <v>2505</v>
      </c>
      <c r="D489" s="66" t="s">
        <v>311</v>
      </c>
      <c r="E489" s="66" t="s">
        <v>2549</v>
      </c>
      <c r="F489" s="66" t="s">
        <v>2509</v>
      </c>
      <c r="G489" s="66" t="s">
        <v>2550</v>
      </c>
      <c r="H489" s="66" t="s">
        <v>2551</v>
      </c>
      <c r="I489" s="66"/>
      <c r="J489" s="65" t="s">
        <v>328</v>
      </c>
      <c r="K489" s="65" t="s">
        <v>166</v>
      </c>
      <c r="L489" s="90"/>
      <c r="M489" s="159">
        <v>77</v>
      </c>
      <c r="N489" s="159">
        <v>77</v>
      </c>
      <c r="O489" s="159">
        <v>10</v>
      </c>
      <c r="P489" s="159">
        <v>77</v>
      </c>
      <c r="Q489" s="159">
        <v>10</v>
      </c>
      <c r="R489" s="159">
        <v>77</v>
      </c>
      <c r="S489" s="68">
        <f t="shared" si="4"/>
        <v>328</v>
      </c>
      <c r="T489" s="69" t="s">
        <v>21</v>
      </c>
      <c r="U489" s="66"/>
      <c r="V489" s="69" t="s">
        <v>60</v>
      </c>
      <c r="W489" s="66" t="s">
        <v>322</v>
      </c>
      <c r="X489" s="71"/>
      <c r="Y489" s="65"/>
    </row>
    <row r="490" spans="1:25" ht="60" x14ac:dyDescent="0.2">
      <c r="A490" s="65">
        <v>1</v>
      </c>
      <c r="B490" s="65" t="s">
        <v>2552</v>
      </c>
      <c r="C490" s="66" t="s">
        <v>2505</v>
      </c>
      <c r="D490" s="66" t="s">
        <v>311</v>
      </c>
      <c r="E490" s="66" t="s">
        <v>2553</v>
      </c>
      <c r="F490" s="66" t="s">
        <v>2509</v>
      </c>
      <c r="G490" s="66" t="s">
        <v>2540</v>
      </c>
      <c r="H490" s="66" t="s">
        <v>2554</v>
      </c>
      <c r="I490" s="66"/>
      <c r="J490" s="65" t="s">
        <v>328</v>
      </c>
      <c r="K490" s="65" t="s">
        <v>58</v>
      </c>
      <c r="L490" s="179"/>
      <c r="M490" s="83">
        <v>10</v>
      </c>
      <c r="N490" s="83">
        <v>10</v>
      </c>
      <c r="O490" s="83">
        <v>10</v>
      </c>
      <c r="P490" s="83">
        <v>10</v>
      </c>
      <c r="Q490" s="83">
        <v>10</v>
      </c>
      <c r="R490" s="83">
        <v>10</v>
      </c>
      <c r="S490" s="68">
        <f t="shared" si="4"/>
        <v>60</v>
      </c>
      <c r="T490" s="69" t="s">
        <v>20</v>
      </c>
      <c r="U490" s="66" t="s">
        <v>2555</v>
      </c>
      <c r="V490" s="69" t="s">
        <v>60</v>
      </c>
      <c r="W490" s="66" t="s">
        <v>70</v>
      </c>
      <c r="X490" s="71"/>
      <c r="Y490" s="65"/>
    </row>
    <row r="491" spans="1:25" ht="180" x14ac:dyDescent="0.2">
      <c r="A491" s="65">
        <v>1</v>
      </c>
      <c r="B491" s="65" t="s">
        <v>2556</v>
      </c>
      <c r="C491" s="66" t="s">
        <v>2557</v>
      </c>
      <c r="D491" s="66" t="s">
        <v>51</v>
      </c>
      <c r="E491" s="66" t="s">
        <v>2558</v>
      </c>
      <c r="F491" s="66" t="s">
        <v>2559</v>
      </c>
      <c r="G491" s="66" t="s">
        <v>2560</v>
      </c>
      <c r="H491" s="66" t="s">
        <v>2561</v>
      </c>
      <c r="I491" s="66" t="s">
        <v>2562</v>
      </c>
      <c r="J491" s="65" t="s">
        <v>2563</v>
      </c>
      <c r="K491" s="65" t="s">
        <v>767</v>
      </c>
      <c r="L491" s="159">
        <v>1270</v>
      </c>
      <c r="M491" s="159">
        <v>307.5</v>
      </c>
      <c r="N491" s="159">
        <v>2020.04</v>
      </c>
      <c r="O491" s="159">
        <v>2222.04</v>
      </c>
      <c r="P491" s="159">
        <v>2444.25</v>
      </c>
      <c r="Q491" s="84"/>
      <c r="R491" s="84"/>
      <c r="S491" s="68">
        <f t="shared" si="4"/>
        <v>8263.83</v>
      </c>
      <c r="T491" s="69" t="s">
        <v>20</v>
      </c>
      <c r="U491" s="66" t="s">
        <v>3041</v>
      </c>
      <c r="V491" s="69" t="s">
        <v>69</v>
      </c>
      <c r="W491" s="66" t="s">
        <v>70</v>
      </c>
      <c r="X491" s="71"/>
      <c r="Y491" s="65"/>
    </row>
    <row r="492" spans="1:25" ht="90" x14ac:dyDescent="0.2">
      <c r="A492" s="65">
        <v>1</v>
      </c>
      <c r="B492" s="65" t="s">
        <v>2564</v>
      </c>
      <c r="C492" s="66" t="s">
        <v>2557</v>
      </c>
      <c r="D492" s="66" t="s">
        <v>51</v>
      </c>
      <c r="E492" s="66" t="s">
        <v>2565</v>
      </c>
      <c r="F492" s="66" t="s">
        <v>2566</v>
      </c>
      <c r="G492" s="66" t="s">
        <v>2567</v>
      </c>
      <c r="H492" s="71"/>
      <c r="I492" s="66" t="s">
        <v>2562</v>
      </c>
      <c r="J492" s="65" t="s">
        <v>2568</v>
      </c>
      <c r="K492" s="65" t="s">
        <v>767</v>
      </c>
      <c r="L492" s="166"/>
      <c r="M492" s="166"/>
      <c r="N492" s="166"/>
      <c r="O492" s="166"/>
      <c r="P492" s="166"/>
      <c r="Q492" s="106"/>
      <c r="R492" s="106"/>
      <c r="S492" s="68">
        <f t="shared" si="4"/>
        <v>0</v>
      </c>
      <c r="T492" s="69" t="s">
        <v>20</v>
      </c>
      <c r="U492" s="66" t="s">
        <v>2569</v>
      </c>
      <c r="V492" s="69" t="s">
        <v>69</v>
      </c>
      <c r="W492" s="66" t="s">
        <v>131</v>
      </c>
      <c r="X492" s="71"/>
      <c r="Y492" s="65"/>
    </row>
    <row r="493" spans="1:25" ht="90" x14ac:dyDescent="0.2">
      <c r="A493" s="65">
        <v>1</v>
      </c>
      <c r="B493" s="65" t="s">
        <v>2570</v>
      </c>
      <c r="C493" s="66" t="s">
        <v>2557</v>
      </c>
      <c r="D493" s="66" t="s">
        <v>51</v>
      </c>
      <c r="E493" s="66" t="s">
        <v>2571</v>
      </c>
      <c r="F493" s="66" t="s">
        <v>2572</v>
      </c>
      <c r="G493" s="66" t="s">
        <v>2573</v>
      </c>
      <c r="H493" s="71"/>
      <c r="I493" s="66" t="s">
        <v>2562</v>
      </c>
      <c r="J493" s="65" t="s">
        <v>3042</v>
      </c>
      <c r="K493" s="65" t="s">
        <v>767</v>
      </c>
      <c r="L493" s="67"/>
      <c r="M493" s="67"/>
      <c r="N493" s="67"/>
      <c r="O493" s="67"/>
      <c r="P493" s="67"/>
      <c r="Q493" s="68"/>
      <c r="R493" s="68"/>
      <c r="S493" s="68">
        <f t="shared" si="4"/>
        <v>0</v>
      </c>
      <c r="T493" s="69" t="s">
        <v>20</v>
      </c>
      <c r="U493" s="66" t="s">
        <v>2816</v>
      </c>
      <c r="V493" s="69" t="s">
        <v>69</v>
      </c>
      <c r="W493" s="66" t="s">
        <v>70</v>
      </c>
      <c r="X493" s="71"/>
      <c r="Y493" s="65"/>
    </row>
    <row r="494" spans="1:25" ht="90" x14ac:dyDescent="0.2">
      <c r="A494" s="65">
        <v>1</v>
      </c>
      <c r="B494" s="65" t="s">
        <v>2574</v>
      </c>
      <c r="C494" s="66" t="s">
        <v>2557</v>
      </c>
      <c r="D494" s="66" t="s">
        <v>51</v>
      </c>
      <c r="E494" s="66" t="s">
        <v>2575</v>
      </c>
      <c r="F494" s="66" t="s">
        <v>3044</v>
      </c>
      <c r="G494" s="66" t="s">
        <v>3045</v>
      </c>
      <c r="H494" s="71"/>
      <c r="I494" s="66" t="s">
        <v>2562</v>
      </c>
      <c r="J494" s="65" t="s">
        <v>2576</v>
      </c>
      <c r="K494" s="65" t="s">
        <v>437</v>
      </c>
      <c r="L494" s="68"/>
      <c r="M494" s="97">
        <v>704.5</v>
      </c>
      <c r="N494" s="97">
        <v>774.95</v>
      </c>
      <c r="O494" s="68"/>
      <c r="P494" s="68"/>
      <c r="Q494" s="68"/>
      <c r="R494" s="68"/>
      <c r="S494" s="68">
        <f t="shared" si="4"/>
        <v>1479.45</v>
      </c>
      <c r="T494" s="69" t="s">
        <v>20</v>
      </c>
      <c r="U494" s="66" t="s">
        <v>2817</v>
      </c>
      <c r="V494" s="69" t="s">
        <v>69</v>
      </c>
      <c r="W494" s="66" t="s">
        <v>61</v>
      </c>
      <c r="X494" s="71"/>
      <c r="Y494" s="65"/>
    </row>
    <row r="495" spans="1:25" ht="135" x14ac:dyDescent="0.2">
      <c r="A495" s="65">
        <v>1</v>
      </c>
      <c r="B495" s="65" t="s">
        <v>2577</v>
      </c>
      <c r="C495" s="66" t="s">
        <v>2557</v>
      </c>
      <c r="D495" s="66" t="s">
        <v>83</v>
      </c>
      <c r="E495" s="66" t="s">
        <v>2578</v>
      </c>
      <c r="F495" s="66" t="s">
        <v>2579</v>
      </c>
      <c r="G495" s="66" t="s">
        <v>2580</v>
      </c>
      <c r="H495" s="66" t="s">
        <v>2581</v>
      </c>
      <c r="I495" s="66" t="s">
        <v>2562</v>
      </c>
      <c r="J495" s="65" t="s">
        <v>88</v>
      </c>
      <c r="K495" s="65" t="s">
        <v>1494</v>
      </c>
      <c r="L495" s="97">
        <v>643.57000000000005</v>
      </c>
      <c r="M495" s="97">
        <v>707.93</v>
      </c>
      <c r="N495" s="97">
        <v>778.72</v>
      </c>
      <c r="O495" s="97">
        <v>856.59</v>
      </c>
      <c r="P495" s="97">
        <v>942.25</v>
      </c>
      <c r="Q495" s="97">
        <v>1036.48</v>
      </c>
      <c r="R495" s="97">
        <v>1140.1199999999999</v>
      </c>
      <c r="S495" s="68">
        <f t="shared" si="4"/>
        <v>6105.6600000000008</v>
      </c>
      <c r="T495" s="69" t="s">
        <v>20</v>
      </c>
      <c r="U495" s="66"/>
      <c r="V495" s="69" t="s">
        <v>69</v>
      </c>
      <c r="W495" s="66" t="s">
        <v>80</v>
      </c>
      <c r="X495" s="71"/>
      <c r="Y495" s="65"/>
    </row>
    <row r="496" spans="1:25" ht="60" x14ac:dyDescent="0.2">
      <c r="A496" s="65">
        <v>1</v>
      </c>
      <c r="B496" s="65" t="s">
        <v>2582</v>
      </c>
      <c r="C496" s="66" t="s">
        <v>2557</v>
      </c>
      <c r="D496" s="66" t="s">
        <v>83</v>
      </c>
      <c r="E496" s="66" t="s">
        <v>2583</v>
      </c>
      <c r="F496" s="66" t="s">
        <v>3046</v>
      </c>
      <c r="G496" s="66" t="s">
        <v>2584</v>
      </c>
      <c r="H496" s="71"/>
      <c r="I496" s="66" t="s">
        <v>2562</v>
      </c>
      <c r="J496" s="65" t="s">
        <v>88</v>
      </c>
      <c r="K496" s="65" t="s">
        <v>1494</v>
      </c>
      <c r="L496" s="97"/>
      <c r="M496" s="97"/>
      <c r="N496" s="97"/>
      <c r="O496" s="97"/>
      <c r="P496" s="97"/>
      <c r="Q496" s="97"/>
      <c r="R496" s="97"/>
      <c r="S496" s="68">
        <f t="shared" si="4"/>
        <v>0</v>
      </c>
      <c r="T496" s="69" t="s">
        <v>21</v>
      </c>
      <c r="U496" s="66"/>
      <c r="V496" s="69" t="s">
        <v>69</v>
      </c>
      <c r="W496" s="66" t="s">
        <v>70</v>
      </c>
      <c r="X496" s="71"/>
      <c r="Y496" s="65"/>
    </row>
    <row r="497" spans="1:25" ht="60" x14ac:dyDescent="0.2">
      <c r="A497" s="65">
        <v>1</v>
      </c>
      <c r="B497" s="65" t="s">
        <v>2585</v>
      </c>
      <c r="C497" s="66" t="s">
        <v>2557</v>
      </c>
      <c r="D497" s="66" t="s">
        <v>83</v>
      </c>
      <c r="E497" s="66" t="s">
        <v>2586</v>
      </c>
      <c r="F497" s="66" t="s">
        <v>2587</v>
      </c>
      <c r="G497" s="66" t="s">
        <v>2588</v>
      </c>
      <c r="H497" s="71"/>
      <c r="I497" s="66" t="s">
        <v>2562</v>
      </c>
      <c r="J497" s="65" t="s">
        <v>2589</v>
      </c>
      <c r="K497" s="65" t="s">
        <v>104</v>
      </c>
      <c r="L497" s="97"/>
      <c r="M497" s="97"/>
      <c r="N497" s="68"/>
      <c r="O497" s="68"/>
      <c r="P497" s="68"/>
      <c r="Q497" s="68"/>
      <c r="R497" s="68"/>
      <c r="S497" s="68">
        <f t="shared" si="4"/>
        <v>0</v>
      </c>
      <c r="T497" s="69" t="s">
        <v>21</v>
      </c>
      <c r="U497" s="66"/>
      <c r="V497" s="69" t="s">
        <v>79</v>
      </c>
      <c r="W497" s="66" t="s">
        <v>61</v>
      </c>
      <c r="X497" s="71"/>
      <c r="Y497" s="65"/>
    </row>
    <row r="498" spans="1:25" ht="75" x14ac:dyDescent="0.2">
      <c r="A498" s="65">
        <v>1</v>
      </c>
      <c r="B498" s="65" t="s">
        <v>2590</v>
      </c>
      <c r="C498" s="66" t="s">
        <v>2557</v>
      </c>
      <c r="D498" s="66" t="s">
        <v>83</v>
      </c>
      <c r="E498" s="66" t="s">
        <v>2591</v>
      </c>
      <c r="F498" s="66" t="s">
        <v>2592</v>
      </c>
      <c r="G498" s="66" t="s">
        <v>2593</v>
      </c>
      <c r="H498" s="66" t="s">
        <v>2594</v>
      </c>
      <c r="I498" s="66" t="s">
        <v>2562</v>
      </c>
      <c r="J498" s="65" t="s">
        <v>2595</v>
      </c>
      <c r="K498" s="65" t="s">
        <v>104</v>
      </c>
      <c r="L498" s="67"/>
      <c r="M498" s="67"/>
      <c r="N498" s="68"/>
      <c r="O498" s="68"/>
      <c r="P498" s="68"/>
      <c r="Q498" s="68"/>
      <c r="R498" s="68"/>
      <c r="S498" s="68">
        <f t="shared" si="4"/>
        <v>0</v>
      </c>
      <c r="T498" s="69" t="s">
        <v>20</v>
      </c>
      <c r="U498" s="66"/>
      <c r="V498" s="69" t="s">
        <v>69</v>
      </c>
      <c r="W498" s="66" t="s">
        <v>131</v>
      </c>
      <c r="X498" s="71"/>
      <c r="Y498" s="65"/>
    </row>
    <row r="499" spans="1:25" ht="165" x14ac:dyDescent="0.2">
      <c r="A499" s="65">
        <v>1</v>
      </c>
      <c r="B499" s="65" t="s">
        <v>2596</v>
      </c>
      <c r="C499" s="66" t="s">
        <v>2557</v>
      </c>
      <c r="D499" s="66" t="s">
        <v>93</v>
      </c>
      <c r="E499" s="66" t="s">
        <v>2597</v>
      </c>
      <c r="F499" s="66" t="s">
        <v>3047</v>
      </c>
      <c r="G499" s="66" t="s">
        <v>3048</v>
      </c>
      <c r="H499" s="66" t="s">
        <v>2598</v>
      </c>
      <c r="I499" s="66" t="s">
        <v>2599</v>
      </c>
      <c r="J499" s="65" t="s">
        <v>2576</v>
      </c>
      <c r="K499" s="65">
        <v>2024</v>
      </c>
      <c r="L499" s="68"/>
      <c r="M499" s="67"/>
      <c r="N499" s="68"/>
      <c r="O499" s="68"/>
      <c r="P499" s="68"/>
      <c r="Q499" s="68"/>
      <c r="R499" s="68"/>
      <c r="S499" s="68">
        <f t="shared" si="4"/>
        <v>0</v>
      </c>
      <c r="T499" s="69" t="s">
        <v>20</v>
      </c>
      <c r="U499" s="66"/>
      <c r="V499" s="69" t="s">
        <v>69</v>
      </c>
      <c r="W499" s="66" t="s">
        <v>131</v>
      </c>
      <c r="X499" s="71"/>
      <c r="Y499" s="65"/>
    </row>
    <row r="500" spans="1:25" ht="105" x14ac:dyDescent="0.2">
      <c r="A500" s="65">
        <v>1</v>
      </c>
      <c r="B500" s="65" t="s">
        <v>2600</v>
      </c>
      <c r="C500" s="66" t="s">
        <v>2557</v>
      </c>
      <c r="D500" s="66" t="s">
        <v>258</v>
      </c>
      <c r="E500" s="66" t="s">
        <v>2601</v>
      </c>
      <c r="F500" s="66" t="s">
        <v>3049</v>
      </c>
      <c r="G500" s="66" t="s">
        <v>2602</v>
      </c>
      <c r="H500" s="66" t="s">
        <v>2603</v>
      </c>
      <c r="I500" s="66" t="s">
        <v>2562</v>
      </c>
      <c r="J500" s="65" t="s">
        <v>288</v>
      </c>
      <c r="K500" s="65">
        <v>2023</v>
      </c>
      <c r="L500" s="67"/>
      <c r="M500" s="68"/>
      <c r="N500" s="68"/>
      <c r="O500" s="68"/>
      <c r="P500" s="68"/>
      <c r="Q500" s="68"/>
      <c r="R500" s="68"/>
      <c r="S500" s="68">
        <f t="shared" si="4"/>
        <v>0</v>
      </c>
      <c r="T500" s="69" t="s">
        <v>21</v>
      </c>
      <c r="U500" s="66"/>
      <c r="V500" s="69" t="s">
        <v>79</v>
      </c>
      <c r="W500" s="66" t="s">
        <v>70</v>
      </c>
      <c r="X500" s="71"/>
      <c r="Y500" s="65"/>
    </row>
    <row r="501" spans="1:25" ht="90" x14ac:dyDescent="0.2">
      <c r="A501" s="65">
        <v>1</v>
      </c>
      <c r="B501" s="65" t="s">
        <v>2604</v>
      </c>
      <c r="C501" s="66" t="s">
        <v>2557</v>
      </c>
      <c r="D501" s="66" t="s">
        <v>303</v>
      </c>
      <c r="E501" s="66" t="s">
        <v>2605</v>
      </c>
      <c r="F501" s="66" t="s">
        <v>2606</v>
      </c>
      <c r="G501" s="66" t="s">
        <v>2607</v>
      </c>
      <c r="H501" s="66" t="s">
        <v>2608</v>
      </c>
      <c r="I501" s="66" t="s">
        <v>2609</v>
      </c>
      <c r="J501" s="65" t="s">
        <v>2610</v>
      </c>
      <c r="K501" s="65" t="s">
        <v>767</v>
      </c>
      <c r="L501" s="97"/>
      <c r="M501" s="97"/>
      <c r="N501" s="97"/>
      <c r="O501" s="97"/>
      <c r="P501" s="97"/>
      <c r="Q501" s="68"/>
      <c r="R501" s="68"/>
      <c r="S501" s="68">
        <f t="shared" si="4"/>
        <v>0</v>
      </c>
      <c r="T501" s="69" t="s">
        <v>20</v>
      </c>
      <c r="U501" s="66"/>
      <c r="V501" s="69" t="s">
        <v>79</v>
      </c>
      <c r="W501" s="66" t="s">
        <v>131</v>
      </c>
      <c r="X501" s="71"/>
      <c r="Y501" s="65"/>
    </row>
    <row r="502" spans="1:25" ht="90" x14ac:dyDescent="0.2">
      <c r="A502" s="65">
        <v>1</v>
      </c>
      <c r="B502" s="65" t="s">
        <v>2611</v>
      </c>
      <c r="C502" s="66" t="s">
        <v>2557</v>
      </c>
      <c r="D502" s="66" t="s">
        <v>303</v>
      </c>
      <c r="E502" s="66" t="s">
        <v>2612</v>
      </c>
      <c r="F502" s="71"/>
      <c r="G502" s="66" t="s">
        <v>2613</v>
      </c>
      <c r="H502" s="66" t="s">
        <v>2614</v>
      </c>
      <c r="I502" s="66" t="s">
        <v>2609</v>
      </c>
      <c r="J502" s="65" t="s">
        <v>2610</v>
      </c>
      <c r="K502" s="65">
        <v>2023</v>
      </c>
      <c r="L502" s="67"/>
      <c r="M502" s="68"/>
      <c r="N502" s="68"/>
      <c r="O502" s="68"/>
      <c r="P502" s="68"/>
      <c r="Q502" s="68"/>
      <c r="R502" s="68"/>
      <c r="S502" s="68">
        <f t="shared" si="4"/>
        <v>0</v>
      </c>
      <c r="T502" s="69" t="s">
        <v>20</v>
      </c>
      <c r="U502" s="66"/>
      <c r="V502" s="69" t="s">
        <v>69</v>
      </c>
      <c r="W502" s="66" t="s">
        <v>131</v>
      </c>
      <c r="X502" s="71"/>
      <c r="Y502" s="65"/>
    </row>
    <row r="503" spans="1:25" ht="75" x14ac:dyDescent="0.2">
      <c r="A503" s="65">
        <v>1</v>
      </c>
      <c r="B503" s="65" t="s">
        <v>2615</v>
      </c>
      <c r="C503" s="66" t="s">
        <v>2557</v>
      </c>
      <c r="D503" s="66" t="s">
        <v>311</v>
      </c>
      <c r="E503" s="66" t="s">
        <v>2616</v>
      </c>
      <c r="F503" s="66" t="s">
        <v>2617</v>
      </c>
      <c r="G503" s="66" t="s">
        <v>2618</v>
      </c>
      <c r="H503" s="66" t="s">
        <v>2619</v>
      </c>
      <c r="I503" s="66" t="s">
        <v>2609</v>
      </c>
      <c r="J503" s="65" t="s">
        <v>2620</v>
      </c>
      <c r="K503" s="65" t="s">
        <v>1494</v>
      </c>
      <c r="L503" s="67"/>
      <c r="M503" s="67"/>
      <c r="N503" s="67"/>
      <c r="O503" s="67"/>
      <c r="P503" s="67"/>
      <c r="Q503" s="67"/>
      <c r="R503" s="67"/>
      <c r="S503" s="68">
        <f t="shared" si="4"/>
        <v>0</v>
      </c>
      <c r="T503" s="69" t="s">
        <v>22</v>
      </c>
      <c r="U503" s="66"/>
      <c r="V503" s="69" t="s">
        <v>79</v>
      </c>
      <c r="W503" s="66" t="s">
        <v>322</v>
      </c>
      <c r="X503" s="71"/>
      <c r="Y503" s="65"/>
    </row>
    <row r="504" spans="1:25" ht="105" x14ac:dyDescent="0.2">
      <c r="A504" s="65">
        <v>1</v>
      </c>
      <c r="B504" s="65" t="s">
        <v>2621</v>
      </c>
      <c r="C504" s="66" t="s">
        <v>2557</v>
      </c>
      <c r="D504" s="66" t="s">
        <v>311</v>
      </c>
      <c r="E504" s="66" t="s">
        <v>2622</v>
      </c>
      <c r="F504" s="66" t="s">
        <v>2623</v>
      </c>
      <c r="G504" s="66" t="s">
        <v>2624</v>
      </c>
      <c r="H504" s="66"/>
      <c r="I504" s="66" t="s">
        <v>2609</v>
      </c>
      <c r="J504" s="65" t="s">
        <v>2625</v>
      </c>
      <c r="K504" s="65" t="s">
        <v>1494</v>
      </c>
      <c r="L504" s="97"/>
      <c r="M504" s="97"/>
      <c r="N504" s="97"/>
      <c r="O504" s="97"/>
      <c r="P504" s="97"/>
      <c r="Q504" s="97"/>
      <c r="R504" s="97"/>
      <c r="S504" s="68">
        <f t="shared" si="4"/>
        <v>0</v>
      </c>
      <c r="T504" s="69" t="s">
        <v>22</v>
      </c>
      <c r="U504" s="66"/>
      <c r="V504" s="69" t="s">
        <v>79</v>
      </c>
      <c r="W504" s="71"/>
      <c r="X504" s="71"/>
      <c r="Y504" s="65"/>
    </row>
    <row r="505" spans="1:25" ht="60" x14ac:dyDescent="0.2">
      <c r="A505" s="65">
        <v>1</v>
      </c>
      <c r="B505" s="76" t="s">
        <v>2818</v>
      </c>
      <c r="C505" s="94" t="s">
        <v>2557</v>
      </c>
      <c r="D505" s="180" t="s">
        <v>51</v>
      </c>
      <c r="E505" s="66" t="s">
        <v>2819</v>
      </c>
      <c r="F505" s="107" t="s">
        <v>2820</v>
      </c>
      <c r="G505" s="107" t="s">
        <v>2821</v>
      </c>
      <c r="H505" s="107" t="s">
        <v>2822</v>
      </c>
      <c r="I505" s="79" t="s">
        <v>2823</v>
      </c>
      <c r="J505" s="99" t="s">
        <v>88</v>
      </c>
      <c r="K505" s="99" t="s">
        <v>58</v>
      </c>
      <c r="L505" s="145">
        <v>308</v>
      </c>
      <c r="M505" s="145">
        <v>439</v>
      </c>
      <c r="N505" s="145">
        <v>482.9</v>
      </c>
      <c r="O505" s="145">
        <v>531.19000000000005</v>
      </c>
      <c r="P505" s="145">
        <v>584.30999999999995</v>
      </c>
      <c r="Q505" s="145">
        <v>642.74</v>
      </c>
      <c r="R505" s="145">
        <v>707.01</v>
      </c>
      <c r="S505" s="68">
        <f t="shared" si="4"/>
        <v>3695.1500000000005</v>
      </c>
      <c r="T505" s="65" t="s">
        <v>20</v>
      </c>
      <c r="U505" s="66"/>
      <c r="V505" s="65" t="s">
        <v>60</v>
      </c>
      <c r="W505" s="66"/>
      <c r="X505" s="66"/>
      <c r="Y505" s="76"/>
    </row>
    <row r="506" spans="1:25" ht="15.75" x14ac:dyDescent="0.2">
      <c r="A506" s="181"/>
      <c r="B506" s="181"/>
      <c r="C506" s="182"/>
      <c r="D506" s="182"/>
      <c r="E506" s="182"/>
      <c r="F506" s="182"/>
      <c r="G506" s="182"/>
      <c r="H506" s="182"/>
      <c r="I506" s="182"/>
      <c r="J506" s="181"/>
      <c r="K506" s="181"/>
      <c r="L506" s="183">
        <f t="shared" ref="L506:R506" si="5">SUM(L4:L505)</f>
        <v>7745825.1239999998</v>
      </c>
      <c r="M506" s="183">
        <f t="shared" si="5"/>
        <v>10558144.106199998</v>
      </c>
      <c r="N506" s="183">
        <f t="shared" si="5"/>
        <v>3892001.5180000006</v>
      </c>
      <c r="O506" s="183">
        <f t="shared" si="5"/>
        <v>2878373.1789999995</v>
      </c>
      <c r="P506" s="183">
        <f t="shared" si="5"/>
        <v>10573793.155000001</v>
      </c>
      <c r="Q506" s="183">
        <f t="shared" si="5"/>
        <v>2756866.9974999996</v>
      </c>
      <c r="R506" s="183">
        <f t="shared" si="5"/>
        <v>6333277.7572499989</v>
      </c>
      <c r="S506" s="184">
        <f t="shared" si="4"/>
        <v>44738281.836949997</v>
      </c>
      <c r="U506" s="182"/>
      <c r="V506" s="73"/>
      <c r="W506" s="91"/>
      <c r="X506" s="91"/>
      <c r="Y506" s="181"/>
    </row>
    <row r="507" spans="1:25" ht="15.75" x14ac:dyDescent="0.2">
      <c r="A507" s="181"/>
      <c r="B507" s="181"/>
      <c r="C507" s="181"/>
      <c r="D507" s="181"/>
      <c r="E507" s="182"/>
      <c r="F507" s="182"/>
      <c r="G507" s="182"/>
      <c r="H507" s="182"/>
      <c r="I507" s="185"/>
      <c r="J507" s="181"/>
      <c r="L507" s="183"/>
      <c r="M507" s="183"/>
      <c r="N507" s="183"/>
      <c r="O507" s="183"/>
      <c r="P507" s="183"/>
      <c r="Q507" s="183"/>
      <c r="R507" s="91"/>
      <c r="S507" s="186"/>
      <c r="T507" s="183" t="s">
        <v>2626</v>
      </c>
      <c r="U507" s="187">
        <f>COUNTIFS($T$4:$T$505,"HIGH",A4:A505,1)</f>
        <v>297</v>
      </c>
      <c r="V507" s="183"/>
      <c r="W507" s="91"/>
      <c r="X507" s="91"/>
      <c r="Y507" s="181"/>
    </row>
    <row r="508" spans="1:25" x14ac:dyDescent="0.2">
      <c r="A508" s="181"/>
      <c r="B508" s="181"/>
      <c r="C508" s="188"/>
      <c r="D508" s="181"/>
      <c r="E508" s="182"/>
      <c r="F508" s="182"/>
      <c r="G508" s="182"/>
      <c r="H508" s="182"/>
      <c r="I508" s="181"/>
      <c r="J508" s="181"/>
      <c r="K508" s="188"/>
      <c r="L508" s="183"/>
      <c r="M508" s="183"/>
      <c r="N508" s="91"/>
      <c r="O508" s="189"/>
      <c r="P508" s="183"/>
      <c r="Q508" s="183"/>
      <c r="R508" s="190"/>
      <c r="S508" s="189"/>
      <c r="T508" s="190" t="s">
        <v>2627</v>
      </c>
      <c r="U508" s="187">
        <f>COUNTIFS($T$4:$T$505,"MEDIUM",A4:A505,1)</f>
        <v>125</v>
      </c>
      <c r="V508" s="183"/>
      <c r="W508" s="91"/>
      <c r="X508" s="91"/>
      <c r="Y508" s="181"/>
    </row>
    <row r="509" spans="1:25" x14ac:dyDescent="0.2">
      <c r="A509" s="181"/>
      <c r="B509" s="181"/>
      <c r="C509" s="181"/>
      <c r="D509" s="181"/>
      <c r="E509" s="182"/>
      <c r="F509" s="182"/>
      <c r="G509" s="182"/>
      <c r="H509" s="182"/>
      <c r="I509" s="181"/>
      <c r="J509" s="181"/>
      <c r="K509" s="181"/>
      <c r="L509" s="183"/>
      <c r="M509" s="183"/>
      <c r="N509" s="183"/>
      <c r="O509" s="183"/>
      <c r="P509" s="183"/>
      <c r="Q509" s="183"/>
      <c r="R509" s="190"/>
      <c r="S509" s="189"/>
      <c r="T509" s="190" t="s">
        <v>2628</v>
      </c>
      <c r="U509" s="187">
        <f>COUNTIFS($T$4:$T$505,"LOW",A4:A505,1)</f>
        <v>10</v>
      </c>
      <c r="V509" s="183"/>
      <c r="W509" s="91"/>
      <c r="X509" s="91"/>
      <c r="Y509" s="181"/>
    </row>
    <row r="510" spans="1:25" ht="15.75" x14ac:dyDescent="0.2">
      <c r="A510" s="181"/>
      <c r="B510" s="181"/>
      <c r="C510" s="188"/>
      <c r="D510" s="181"/>
      <c r="E510" s="182"/>
      <c r="F510" s="182"/>
      <c r="G510" s="182"/>
      <c r="H510" s="182"/>
      <c r="I510" s="181"/>
      <c r="J510" s="181"/>
      <c r="L510" s="91"/>
      <c r="M510" s="91"/>
      <c r="N510" s="91"/>
      <c r="O510" s="91"/>
      <c r="P510" s="91"/>
      <c r="Q510" s="91"/>
      <c r="R510" s="91"/>
      <c r="S510" s="91"/>
      <c r="T510" s="191"/>
      <c r="U510" s="192">
        <f>SUM(U507:U509)</f>
        <v>432</v>
      </c>
      <c r="V510" s="193"/>
      <c r="W510" s="91"/>
      <c r="X510" s="91"/>
      <c r="Y510" s="181"/>
    </row>
    <row r="511" spans="1:25" x14ac:dyDescent="0.2">
      <c r="A511" s="181"/>
      <c r="B511" s="181"/>
      <c r="C511" s="188"/>
      <c r="D511" s="181"/>
      <c r="E511" s="182"/>
      <c r="F511" s="182"/>
      <c r="G511" s="182"/>
      <c r="H511" s="182"/>
      <c r="I511" s="181"/>
      <c r="J511" s="181"/>
      <c r="L511" s="91"/>
      <c r="M511" s="91"/>
      <c r="N511" s="91"/>
      <c r="O511" s="91"/>
      <c r="P511" s="91"/>
      <c r="Q511" s="91"/>
      <c r="R511" s="91"/>
      <c r="T511" s="186"/>
      <c r="U511" s="182"/>
      <c r="V511" s="73"/>
      <c r="W511" s="91"/>
      <c r="X511" s="91"/>
      <c r="Y511" s="181"/>
    </row>
    <row r="512" spans="1:25" x14ac:dyDescent="0.2">
      <c r="A512" s="181"/>
      <c r="B512" s="181"/>
      <c r="C512" s="188"/>
      <c r="D512" s="181"/>
      <c r="E512" s="182"/>
      <c r="F512" s="182"/>
      <c r="G512" s="182"/>
      <c r="H512" s="182"/>
      <c r="I512" s="181"/>
      <c r="J512" s="181"/>
      <c r="L512" s="91"/>
      <c r="M512" s="91"/>
      <c r="N512" s="91"/>
      <c r="O512" s="91"/>
      <c r="P512" s="91"/>
      <c r="Q512" s="91"/>
      <c r="R512" s="91"/>
      <c r="T512" s="186"/>
      <c r="U512" s="182"/>
      <c r="V512" s="73"/>
      <c r="W512" s="91"/>
      <c r="X512" s="91"/>
      <c r="Y512" s="181"/>
    </row>
    <row r="513" spans="1:25" x14ac:dyDescent="0.2">
      <c r="A513" s="181"/>
      <c r="B513" s="181"/>
      <c r="C513" s="188"/>
      <c r="D513" s="181"/>
      <c r="E513" s="182"/>
      <c r="F513" s="182"/>
      <c r="G513" s="182"/>
      <c r="H513" s="182"/>
      <c r="I513" s="181"/>
      <c r="J513" s="181"/>
      <c r="L513" s="91"/>
      <c r="M513" s="91"/>
      <c r="N513" s="91"/>
      <c r="O513" s="91"/>
      <c r="P513" s="91"/>
      <c r="Q513" s="91"/>
      <c r="R513" s="91"/>
      <c r="T513" s="186"/>
      <c r="U513" s="182"/>
      <c r="V513" s="73"/>
      <c r="W513" s="91"/>
      <c r="X513" s="91"/>
      <c r="Y513" s="181"/>
    </row>
    <row r="514" spans="1:25" x14ac:dyDescent="0.2">
      <c r="A514" s="181"/>
      <c r="B514" s="181"/>
      <c r="C514" s="181"/>
      <c r="D514" s="181"/>
      <c r="E514" s="182"/>
      <c r="F514" s="182"/>
      <c r="G514" s="182"/>
      <c r="H514" s="182"/>
      <c r="I514" s="181"/>
      <c r="J514" s="181"/>
      <c r="L514" s="183"/>
      <c r="M514" s="183"/>
      <c r="N514" s="183"/>
      <c r="O514" s="183"/>
      <c r="P514" s="183"/>
      <c r="Q514" s="183"/>
      <c r="R514" s="190"/>
      <c r="S514" s="91"/>
      <c r="T514" s="91"/>
      <c r="U514" s="182"/>
      <c r="V514" s="73"/>
      <c r="W514" s="91"/>
      <c r="X514" s="91"/>
      <c r="Y514" s="181"/>
    </row>
    <row r="515" spans="1:25" x14ac:dyDescent="0.2">
      <c r="A515" s="181"/>
      <c r="B515" s="181"/>
      <c r="C515" s="181"/>
      <c r="D515" s="181"/>
      <c r="E515" s="182"/>
      <c r="F515" s="182"/>
      <c r="G515" s="182"/>
      <c r="H515" s="182"/>
      <c r="I515" s="182"/>
      <c r="J515" s="181"/>
      <c r="L515" s="91"/>
      <c r="M515" s="91"/>
      <c r="N515" s="91"/>
      <c r="O515" s="91"/>
      <c r="P515" s="91"/>
      <c r="Q515" s="91"/>
      <c r="R515" s="91"/>
      <c r="T515" s="91"/>
      <c r="U515" s="182"/>
      <c r="V515" s="73"/>
      <c r="W515" s="91"/>
      <c r="X515" s="91"/>
      <c r="Y515" s="181"/>
    </row>
    <row r="516" spans="1:25" x14ac:dyDescent="0.2">
      <c r="A516" s="181"/>
      <c r="B516" s="181"/>
      <c r="C516" s="181"/>
      <c r="D516" s="181"/>
      <c r="E516" s="182"/>
      <c r="F516" s="182"/>
      <c r="G516" s="182"/>
      <c r="H516" s="182"/>
      <c r="I516" s="182"/>
      <c r="J516" s="181"/>
      <c r="K516" s="181"/>
      <c r="L516" s="183"/>
      <c r="M516" s="183"/>
      <c r="N516" s="183"/>
      <c r="O516" s="183"/>
      <c r="P516" s="183"/>
      <c r="Q516" s="183"/>
      <c r="R516" s="190"/>
      <c r="T516" s="91"/>
      <c r="U516" s="182"/>
      <c r="V516" s="73"/>
      <c r="W516" s="91"/>
      <c r="X516" s="91"/>
      <c r="Y516" s="181"/>
    </row>
    <row r="517" spans="1:25" x14ac:dyDescent="0.2">
      <c r="A517" s="181"/>
      <c r="B517" s="181"/>
      <c r="C517" s="181"/>
      <c r="D517" s="181"/>
      <c r="E517" s="182"/>
      <c r="F517" s="182"/>
      <c r="G517" s="182"/>
      <c r="H517" s="182"/>
      <c r="I517" s="182"/>
      <c r="J517" s="181"/>
      <c r="K517" s="181"/>
      <c r="L517" s="183"/>
      <c r="M517" s="183"/>
      <c r="N517" s="183"/>
      <c r="O517" s="183"/>
      <c r="P517" s="183" t="s">
        <v>2629</v>
      </c>
      <c r="Q517" s="183"/>
      <c r="R517" s="190"/>
      <c r="S517" s="91"/>
      <c r="T517" s="91"/>
      <c r="U517" s="182"/>
      <c r="V517" s="73"/>
      <c r="W517" s="91"/>
      <c r="X517" s="91"/>
      <c r="Y517" s="181"/>
    </row>
    <row r="518" spans="1:25" x14ac:dyDescent="0.2">
      <c r="A518" s="181"/>
      <c r="B518" s="181"/>
      <c r="C518" s="181"/>
      <c r="D518" s="181"/>
      <c r="E518" s="182"/>
      <c r="F518" s="182"/>
      <c r="G518" s="182"/>
      <c r="H518" s="182"/>
      <c r="I518" s="182"/>
      <c r="J518" s="181"/>
      <c r="K518" s="181"/>
      <c r="L518" s="183"/>
      <c r="M518" s="183"/>
      <c r="N518" s="183"/>
      <c r="O518" s="183"/>
      <c r="P518" s="183"/>
      <c r="Q518" s="183"/>
      <c r="R518" s="190"/>
      <c r="S518" s="91"/>
      <c r="T518" s="91"/>
      <c r="U518" s="182"/>
      <c r="V518" s="73"/>
      <c r="W518" s="91"/>
      <c r="X518" s="91"/>
      <c r="Y518" s="181"/>
    </row>
    <row r="519" spans="1:25" x14ac:dyDescent="0.2">
      <c r="A519" s="181"/>
      <c r="B519" s="181"/>
      <c r="C519" s="181"/>
      <c r="D519" s="181"/>
      <c r="E519" s="182"/>
      <c r="F519" s="182"/>
      <c r="G519" s="182"/>
      <c r="H519" s="182"/>
      <c r="I519" s="182"/>
      <c r="J519" s="181"/>
      <c r="K519" s="181"/>
      <c r="L519" s="183"/>
      <c r="M519" s="183"/>
      <c r="N519" s="183"/>
      <c r="O519" s="183"/>
      <c r="P519" s="183"/>
      <c r="Q519" s="183"/>
      <c r="R519" s="190"/>
      <c r="S519" s="91"/>
      <c r="T519" s="91"/>
      <c r="U519" s="182"/>
      <c r="V519" s="73"/>
      <c r="W519" s="91"/>
      <c r="X519" s="91"/>
      <c r="Y519" s="181"/>
    </row>
    <row r="520" spans="1:25" x14ac:dyDescent="0.2">
      <c r="A520" s="181"/>
      <c r="B520" s="181"/>
      <c r="C520" s="181"/>
      <c r="D520" s="181"/>
      <c r="E520" s="182"/>
      <c r="F520" s="182"/>
      <c r="G520" s="182"/>
      <c r="H520" s="182"/>
      <c r="I520" s="182"/>
      <c r="J520" s="181"/>
      <c r="K520" s="181"/>
      <c r="L520" s="183"/>
      <c r="M520" s="183"/>
      <c r="N520" s="183"/>
      <c r="O520" s="183"/>
      <c r="P520" s="183"/>
      <c r="Q520" s="183"/>
      <c r="R520" s="190"/>
      <c r="S520" s="91"/>
      <c r="T520" s="91"/>
      <c r="U520" s="182"/>
      <c r="V520" s="73"/>
      <c r="W520" s="91"/>
      <c r="X520" s="91"/>
      <c r="Y520" s="181"/>
    </row>
    <row r="521" spans="1:25" x14ac:dyDescent="0.2">
      <c r="A521" s="181"/>
      <c r="B521" s="181"/>
      <c r="C521" s="181"/>
      <c r="D521" s="181"/>
      <c r="E521" s="182"/>
      <c r="F521" s="182"/>
      <c r="G521" s="182"/>
      <c r="H521" s="182"/>
      <c r="I521" s="182"/>
      <c r="J521" s="181"/>
      <c r="K521" s="181"/>
      <c r="L521" s="183"/>
      <c r="M521" s="183"/>
      <c r="N521" s="183"/>
      <c r="O521" s="183"/>
      <c r="P521" s="183"/>
      <c r="Q521" s="183"/>
      <c r="R521" s="190"/>
      <c r="S521" s="91"/>
      <c r="T521" s="91"/>
      <c r="U521" s="182"/>
      <c r="V521" s="73"/>
      <c r="W521" s="91"/>
      <c r="X521" s="91"/>
      <c r="Y521" s="181"/>
    </row>
    <row r="522" spans="1:25" x14ac:dyDescent="0.2">
      <c r="A522" s="181"/>
      <c r="B522" s="181"/>
      <c r="C522" s="181"/>
      <c r="D522" s="181"/>
      <c r="E522" s="182"/>
      <c r="F522" s="182"/>
      <c r="G522" s="182"/>
      <c r="H522" s="182"/>
      <c r="I522" s="182"/>
      <c r="J522" s="181"/>
      <c r="K522" s="181"/>
      <c r="L522" s="183"/>
      <c r="M522" s="183"/>
      <c r="N522" s="183"/>
      <c r="O522" s="183"/>
      <c r="P522" s="183"/>
      <c r="Q522" s="183"/>
      <c r="R522" s="190"/>
      <c r="S522" s="91"/>
      <c r="T522" s="91"/>
      <c r="U522" s="182"/>
      <c r="V522" s="73"/>
      <c r="W522" s="91"/>
      <c r="X522" s="91"/>
      <c r="Y522" s="181"/>
    </row>
    <row r="523" spans="1:25" x14ac:dyDescent="0.2">
      <c r="A523" s="181"/>
      <c r="B523" s="181"/>
      <c r="C523" s="188"/>
      <c r="D523" s="181"/>
      <c r="E523" s="182"/>
      <c r="F523" s="182"/>
      <c r="G523" s="182"/>
      <c r="H523" s="182"/>
      <c r="I523" s="182"/>
      <c r="J523" s="181"/>
      <c r="K523" s="181"/>
      <c r="L523" s="183"/>
      <c r="M523" s="183"/>
      <c r="N523" s="183"/>
      <c r="O523" s="183"/>
      <c r="P523" s="183"/>
      <c r="Q523" s="183"/>
      <c r="R523" s="190"/>
      <c r="S523" s="91"/>
      <c r="T523" s="91"/>
      <c r="U523" s="182"/>
      <c r="V523" s="73"/>
      <c r="W523" s="91"/>
      <c r="X523" s="91"/>
      <c r="Y523" s="181"/>
    </row>
    <row r="524" spans="1:25" x14ac:dyDescent="0.2">
      <c r="A524" s="181"/>
      <c r="B524" s="181"/>
      <c r="C524" s="181"/>
      <c r="D524" s="181"/>
      <c r="E524" s="182"/>
      <c r="F524" s="182"/>
      <c r="G524" s="182"/>
      <c r="H524" s="182"/>
      <c r="I524" s="182"/>
      <c r="J524" s="181"/>
      <c r="K524" s="181"/>
      <c r="L524" s="183"/>
      <c r="M524" s="183"/>
      <c r="N524" s="183"/>
      <c r="O524" s="183"/>
      <c r="P524" s="183"/>
      <c r="Q524" s="183"/>
      <c r="R524" s="190"/>
      <c r="S524" s="91"/>
      <c r="T524" s="91"/>
      <c r="U524" s="182"/>
      <c r="V524" s="73"/>
      <c r="W524" s="91"/>
      <c r="X524" s="91"/>
      <c r="Y524" s="181"/>
    </row>
    <row r="525" spans="1:25" x14ac:dyDescent="0.2">
      <c r="A525" s="181"/>
      <c r="B525" s="181"/>
      <c r="C525" s="181"/>
      <c r="D525" s="181"/>
      <c r="E525" s="182"/>
      <c r="F525" s="182"/>
      <c r="G525" s="182"/>
      <c r="H525" s="182"/>
      <c r="I525" s="182"/>
      <c r="J525" s="181"/>
      <c r="K525" s="181"/>
      <c r="L525" s="183"/>
      <c r="M525" s="183"/>
      <c r="N525" s="183"/>
      <c r="O525" s="183"/>
      <c r="P525" s="183"/>
      <c r="Q525" s="183"/>
      <c r="R525" s="190"/>
      <c r="S525" s="91"/>
      <c r="T525" s="91"/>
      <c r="U525" s="182"/>
      <c r="V525" s="73"/>
      <c r="W525" s="91"/>
      <c r="X525" s="91"/>
      <c r="Y525" s="181"/>
    </row>
    <row r="526" spans="1:25" x14ac:dyDescent="0.2">
      <c r="A526" s="181"/>
      <c r="B526" s="181"/>
      <c r="C526" s="181"/>
      <c r="D526" s="181"/>
      <c r="E526" s="182"/>
      <c r="F526" s="182"/>
      <c r="G526" s="182"/>
      <c r="H526" s="182"/>
      <c r="I526" s="182"/>
      <c r="J526" s="181"/>
      <c r="K526" s="181"/>
      <c r="L526" s="183"/>
      <c r="M526" s="183"/>
      <c r="N526" s="183"/>
      <c r="O526" s="183"/>
      <c r="P526" s="183"/>
      <c r="Q526" s="183"/>
      <c r="R526" s="190"/>
      <c r="S526" s="91"/>
      <c r="T526" s="91"/>
      <c r="U526" s="182"/>
      <c r="V526" s="73"/>
      <c r="W526" s="91"/>
      <c r="X526" s="91"/>
      <c r="Y526" s="181"/>
    </row>
    <row r="527" spans="1:25" x14ac:dyDescent="0.2">
      <c r="A527" s="181"/>
      <c r="B527" s="181"/>
      <c r="C527" s="181"/>
      <c r="D527" s="181"/>
      <c r="E527" s="182"/>
      <c r="F527" s="182"/>
      <c r="G527" s="182"/>
      <c r="H527" s="182"/>
      <c r="I527" s="182"/>
      <c r="J527" s="181"/>
      <c r="K527" s="181"/>
      <c r="L527" s="183"/>
      <c r="M527" s="183"/>
      <c r="N527" s="183"/>
      <c r="O527" s="183"/>
      <c r="P527" s="183"/>
      <c r="Q527" s="183"/>
      <c r="R527" s="190"/>
      <c r="S527" s="91"/>
      <c r="T527" s="91"/>
      <c r="U527" s="182"/>
      <c r="V527" s="73"/>
      <c r="W527" s="91"/>
      <c r="X527" s="91"/>
      <c r="Y527" s="181"/>
    </row>
    <row r="528" spans="1:25" x14ac:dyDescent="0.2">
      <c r="A528" s="181"/>
      <c r="B528" s="181"/>
      <c r="C528" s="181"/>
      <c r="D528" s="181"/>
      <c r="E528" s="182"/>
      <c r="F528" s="182"/>
      <c r="G528" s="182"/>
      <c r="H528" s="182"/>
      <c r="I528" s="182"/>
      <c r="J528" s="181"/>
      <c r="K528" s="181"/>
      <c r="L528" s="183"/>
      <c r="M528" s="183"/>
      <c r="N528" s="183"/>
      <c r="O528" s="183"/>
      <c r="P528" s="183"/>
      <c r="Q528" s="183"/>
      <c r="R528" s="190"/>
      <c r="S528" s="91"/>
      <c r="T528" s="91"/>
      <c r="U528" s="182"/>
      <c r="V528" s="73"/>
      <c r="W528" s="91"/>
      <c r="X528" s="91"/>
      <c r="Y528" s="181"/>
    </row>
    <row r="529" spans="1:25" x14ac:dyDescent="0.2">
      <c r="A529" s="181"/>
      <c r="B529" s="181"/>
      <c r="C529" s="181"/>
      <c r="D529" s="181"/>
      <c r="E529" s="182"/>
      <c r="F529" s="182"/>
      <c r="G529" s="182"/>
      <c r="H529" s="182"/>
      <c r="I529" s="182"/>
      <c r="J529" s="181"/>
      <c r="K529" s="181"/>
      <c r="L529" s="183"/>
      <c r="M529" s="183"/>
      <c r="N529" s="183"/>
      <c r="O529" s="183"/>
      <c r="P529" s="183"/>
      <c r="Q529" s="183"/>
      <c r="R529" s="190"/>
      <c r="S529" s="91"/>
      <c r="T529" s="91"/>
      <c r="U529" s="182"/>
      <c r="V529" s="73"/>
      <c r="W529" s="91"/>
      <c r="X529" s="91"/>
      <c r="Y529" s="181"/>
    </row>
    <row r="530" spans="1:25" x14ac:dyDescent="0.2">
      <c r="A530" s="181"/>
      <c r="B530" s="181"/>
      <c r="C530" s="181"/>
      <c r="D530" s="181"/>
      <c r="E530" s="182"/>
      <c r="F530" s="182"/>
      <c r="G530" s="182"/>
      <c r="H530" s="182"/>
      <c r="I530" s="182"/>
      <c r="J530" s="181"/>
      <c r="K530" s="181"/>
      <c r="L530" s="183"/>
      <c r="M530" s="183"/>
      <c r="N530" s="183"/>
      <c r="O530" s="183"/>
      <c r="P530" s="183"/>
      <c r="Q530" s="183"/>
      <c r="R530" s="190"/>
      <c r="S530" s="91"/>
      <c r="T530" s="91"/>
      <c r="U530" s="182"/>
      <c r="V530" s="73"/>
      <c r="W530" s="91"/>
      <c r="X530" s="91"/>
      <c r="Y530" s="181"/>
    </row>
    <row r="531" spans="1:25" x14ac:dyDescent="0.2">
      <c r="A531" s="181"/>
      <c r="B531" s="181"/>
      <c r="C531" s="181"/>
      <c r="D531" s="181"/>
      <c r="E531" s="182"/>
      <c r="F531" s="182"/>
      <c r="G531" s="182"/>
      <c r="H531" s="182"/>
      <c r="I531" s="182"/>
      <c r="J531" s="181"/>
      <c r="K531" s="181"/>
      <c r="L531" s="183"/>
      <c r="M531" s="183"/>
      <c r="N531" s="183"/>
      <c r="O531" s="183"/>
      <c r="P531" s="183"/>
      <c r="Q531" s="183"/>
      <c r="R531" s="190"/>
      <c r="S531" s="91"/>
      <c r="T531" s="91"/>
      <c r="U531" s="182"/>
      <c r="V531" s="73"/>
      <c r="W531" s="91"/>
      <c r="X531" s="91"/>
      <c r="Y531" s="181"/>
    </row>
    <row r="532" spans="1:25" x14ac:dyDescent="0.2">
      <c r="A532" s="181"/>
      <c r="B532" s="181"/>
      <c r="C532" s="181"/>
      <c r="D532" s="181"/>
      <c r="E532" s="182"/>
      <c r="F532" s="182"/>
      <c r="G532" s="182"/>
      <c r="H532" s="182"/>
      <c r="I532" s="182"/>
      <c r="J532" s="181"/>
      <c r="K532" s="181"/>
      <c r="L532" s="183"/>
      <c r="M532" s="183"/>
      <c r="N532" s="183"/>
      <c r="O532" s="183"/>
      <c r="P532" s="183"/>
      <c r="Q532" s="183"/>
      <c r="R532" s="190"/>
      <c r="S532" s="91"/>
      <c r="T532" s="91"/>
      <c r="U532" s="182"/>
      <c r="V532" s="73"/>
      <c r="W532" s="91"/>
      <c r="X532" s="91"/>
      <c r="Y532" s="181"/>
    </row>
    <row r="533" spans="1:25" x14ac:dyDescent="0.2">
      <c r="A533" s="181"/>
      <c r="B533" s="181"/>
      <c r="C533" s="181"/>
      <c r="D533" s="181"/>
      <c r="E533" s="182"/>
      <c r="F533" s="182"/>
      <c r="G533" s="182"/>
      <c r="H533" s="182"/>
      <c r="I533" s="182"/>
      <c r="J533" s="181"/>
      <c r="K533" s="181"/>
      <c r="L533" s="183"/>
      <c r="M533" s="183"/>
      <c r="N533" s="183"/>
      <c r="O533" s="183"/>
      <c r="P533" s="183"/>
      <c r="Q533" s="183"/>
      <c r="R533" s="190"/>
      <c r="S533" s="91"/>
      <c r="T533" s="91"/>
      <c r="U533" s="182"/>
      <c r="V533" s="73"/>
      <c r="W533" s="91"/>
      <c r="X533" s="91"/>
      <c r="Y533" s="181"/>
    </row>
    <row r="534" spans="1:25" x14ac:dyDescent="0.2">
      <c r="A534" s="181"/>
      <c r="B534" s="181"/>
      <c r="C534" s="181"/>
      <c r="D534" s="181"/>
      <c r="E534" s="182"/>
      <c r="F534" s="182"/>
      <c r="G534" s="182"/>
      <c r="H534" s="182"/>
      <c r="I534" s="182"/>
      <c r="J534" s="181"/>
      <c r="K534" s="181"/>
      <c r="L534" s="183"/>
      <c r="M534" s="183"/>
      <c r="N534" s="183"/>
      <c r="O534" s="183"/>
      <c r="P534" s="183"/>
      <c r="Q534" s="183"/>
      <c r="R534" s="190"/>
      <c r="S534" s="91"/>
      <c r="T534" s="91"/>
      <c r="U534" s="182"/>
      <c r="V534" s="73"/>
      <c r="W534" s="91"/>
      <c r="X534" s="91"/>
      <c r="Y534" s="181"/>
    </row>
    <row r="535" spans="1:25" x14ac:dyDescent="0.2">
      <c r="A535" s="181"/>
      <c r="B535" s="181"/>
      <c r="C535" s="181"/>
      <c r="D535" s="181"/>
      <c r="E535" s="182"/>
      <c r="F535" s="182"/>
      <c r="G535" s="182"/>
      <c r="H535" s="182"/>
      <c r="I535" s="182"/>
      <c r="J535" s="181"/>
      <c r="K535" s="181"/>
      <c r="L535" s="183"/>
      <c r="M535" s="183"/>
      <c r="N535" s="183"/>
      <c r="O535" s="183"/>
      <c r="P535" s="183"/>
      <c r="Q535" s="183"/>
      <c r="R535" s="190"/>
      <c r="S535" s="91"/>
      <c r="T535" s="91"/>
      <c r="U535" s="182"/>
      <c r="V535" s="73"/>
      <c r="W535" s="91"/>
      <c r="X535" s="91"/>
      <c r="Y535" s="181"/>
    </row>
    <row r="536" spans="1:25" x14ac:dyDescent="0.2">
      <c r="A536" s="181"/>
      <c r="B536" s="181"/>
      <c r="C536" s="181"/>
      <c r="D536" s="181"/>
      <c r="E536" s="182"/>
      <c r="F536" s="182"/>
      <c r="G536" s="182"/>
      <c r="H536" s="182"/>
      <c r="I536" s="182"/>
      <c r="J536" s="181"/>
      <c r="K536" s="181"/>
      <c r="L536" s="183"/>
      <c r="M536" s="183"/>
      <c r="N536" s="183"/>
      <c r="O536" s="183"/>
      <c r="P536" s="183"/>
      <c r="Q536" s="183"/>
      <c r="R536" s="190"/>
      <c r="S536" s="91"/>
      <c r="T536" s="91"/>
      <c r="U536" s="182"/>
      <c r="V536" s="73"/>
      <c r="W536" s="91"/>
      <c r="X536" s="91"/>
      <c r="Y536" s="181"/>
    </row>
    <row r="537" spans="1:25" ht="15.75" x14ac:dyDescent="0.2">
      <c r="A537" s="181"/>
      <c r="B537" s="181"/>
      <c r="C537" s="194"/>
      <c r="D537" s="185"/>
      <c r="E537" s="185"/>
      <c r="F537" s="182"/>
      <c r="G537" s="182"/>
      <c r="H537" s="182"/>
      <c r="I537" s="182"/>
      <c r="J537" s="181"/>
      <c r="K537" s="181"/>
      <c r="L537" s="183"/>
      <c r="M537" s="183"/>
      <c r="N537" s="183"/>
      <c r="O537" s="183"/>
      <c r="P537" s="183"/>
      <c r="Q537" s="183"/>
      <c r="R537" s="190"/>
      <c r="S537" s="91"/>
      <c r="T537" s="91"/>
      <c r="U537" s="182"/>
      <c r="V537" s="73"/>
      <c r="W537" s="91"/>
      <c r="X537" s="91"/>
      <c r="Y537" s="181"/>
    </row>
    <row r="538" spans="1:25" x14ac:dyDescent="0.2">
      <c r="A538" s="181"/>
      <c r="B538" s="181"/>
      <c r="C538" s="194"/>
      <c r="D538" s="182"/>
      <c r="E538" s="182"/>
      <c r="F538" s="182"/>
      <c r="G538" s="182"/>
      <c r="H538" s="182"/>
      <c r="I538" s="182"/>
      <c r="J538" s="181"/>
      <c r="K538" s="181"/>
      <c r="L538" s="183"/>
      <c r="M538" s="183"/>
      <c r="N538" s="183"/>
      <c r="O538" s="183"/>
      <c r="P538" s="183"/>
      <c r="Q538" s="183"/>
      <c r="R538" s="183"/>
      <c r="S538" s="91"/>
      <c r="T538" s="91"/>
      <c r="U538" s="182"/>
      <c r="V538" s="73"/>
      <c r="X538" s="91"/>
      <c r="Y538" s="181"/>
    </row>
    <row r="539" spans="1:25" x14ac:dyDescent="0.2">
      <c r="A539" s="181"/>
      <c r="B539" s="181"/>
      <c r="C539" s="194"/>
      <c r="D539" s="182"/>
      <c r="E539" s="182"/>
      <c r="F539" s="182"/>
      <c r="G539" s="182"/>
      <c r="H539" s="182"/>
      <c r="I539" s="182"/>
      <c r="J539" s="181"/>
      <c r="K539" s="181"/>
      <c r="L539" s="183"/>
      <c r="M539" s="183"/>
      <c r="N539" s="183"/>
      <c r="O539" s="183"/>
      <c r="P539" s="183"/>
      <c r="Q539" s="183"/>
      <c r="R539" s="183"/>
      <c r="S539" s="91"/>
      <c r="T539" s="91"/>
      <c r="U539" s="182"/>
      <c r="V539" s="73"/>
      <c r="X539" s="91"/>
      <c r="Y539" s="181"/>
    </row>
    <row r="540" spans="1:25" x14ac:dyDescent="0.2">
      <c r="A540" s="181"/>
      <c r="B540" s="181"/>
      <c r="C540" s="194"/>
      <c r="D540" s="182"/>
      <c r="E540" s="182"/>
      <c r="F540" s="182"/>
      <c r="G540" s="182"/>
      <c r="H540" s="182"/>
      <c r="I540" s="182"/>
      <c r="J540" s="181"/>
      <c r="K540" s="181"/>
      <c r="L540" s="183"/>
      <c r="M540" s="183"/>
      <c r="N540" s="183"/>
      <c r="O540" s="183"/>
      <c r="P540" s="183"/>
      <c r="Q540" s="183"/>
      <c r="R540" s="183"/>
      <c r="S540" s="91"/>
      <c r="T540" s="91"/>
      <c r="U540" s="182"/>
      <c r="V540" s="73"/>
      <c r="X540" s="91"/>
      <c r="Y540" s="181"/>
    </row>
    <row r="541" spans="1:25" x14ac:dyDescent="0.2">
      <c r="A541" s="181"/>
      <c r="B541" s="181"/>
      <c r="C541" s="194"/>
      <c r="D541" s="182"/>
      <c r="E541" s="182"/>
      <c r="F541" s="182"/>
      <c r="G541" s="182"/>
      <c r="H541" s="182"/>
      <c r="I541" s="182"/>
      <c r="J541" s="181"/>
      <c r="K541" s="181"/>
      <c r="L541" s="183"/>
      <c r="M541" s="183"/>
      <c r="N541" s="183"/>
      <c r="O541" s="183"/>
      <c r="P541" s="183"/>
      <c r="Q541" s="183"/>
      <c r="R541" s="183"/>
      <c r="S541" s="91"/>
      <c r="T541" s="91"/>
      <c r="U541" s="182"/>
      <c r="V541" s="73"/>
      <c r="X541" s="91"/>
      <c r="Y541" s="181"/>
    </row>
    <row r="542" spans="1:25" x14ac:dyDescent="0.2">
      <c r="A542" s="181"/>
      <c r="B542" s="181"/>
      <c r="C542" s="194"/>
      <c r="D542" s="182"/>
      <c r="E542" s="182"/>
      <c r="F542" s="182"/>
      <c r="G542" s="182"/>
      <c r="H542" s="182"/>
      <c r="I542" s="182"/>
      <c r="J542" s="181"/>
      <c r="K542" s="181"/>
      <c r="L542" s="183"/>
      <c r="M542" s="183"/>
      <c r="N542" s="183"/>
      <c r="O542" s="183"/>
      <c r="P542" s="183"/>
      <c r="Q542" s="183"/>
      <c r="R542" s="183"/>
      <c r="S542" s="91"/>
      <c r="T542" s="91"/>
      <c r="U542" s="182"/>
      <c r="V542" s="73"/>
      <c r="X542" s="91"/>
      <c r="Y542" s="181"/>
    </row>
    <row r="543" spans="1:25" x14ac:dyDescent="0.2">
      <c r="A543" s="181"/>
      <c r="B543" s="181"/>
      <c r="C543" s="194"/>
      <c r="D543" s="182"/>
      <c r="E543" s="182"/>
      <c r="F543" s="182"/>
      <c r="G543" s="182"/>
      <c r="H543" s="182"/>
      <c r="I543" s="182"/>
      <c r="J543" s="181"/>
      <c r="K543" s="181"/>
      <c r="L543" s="183"/>
      <c r="M543" s="183"/>
      <c r="N543" s="183"/>
      <c r="O543" s="183"/>
      <c r="P543" s="183"/>
      <c r="Q543" s="183"/>
      <c r="R543" s="183"/>
      <c r="S543" s="91"/>
      <c r="T543" s="91"/>
      <c r="U543" s="182"/>
      <c r="V543" s="73"/>
      <c r="X543" s="91"/>
      <c r="Y543" s="181"/>
    </row>
    <row r="544" spans="1:25" x14ac:dyDescent="0.2">
      <c r="A544" s="181"/>
      <c r="B544" s="181"/>
      <c r="C544" s="194"/>
      <c r="D544" s="182"/>
      <c r="E544" s="182"/>
      <c r="F544" s="182"/>
      <c r="G544" s="182"/>
      <c r="H544" s="182"/>
      <c r="I544" s="182"/>
      <c r="J544" s="181"/>
      <c r="K544" s="181"/>
      <c r="L544" s="183"/>
      <c r="M544" s="183"/>
      <c r="N544" s="183"/>
      <c r="O544" s="183"/>
      <c r="P544" s="183"/>
      <c r="Q544" s="183"/>
      <c r="R544" s="183"/>
      <c r="S544" s="91"/>
      <c r="T544" s="91"/>
      <c r="U544" s="182"/>
      <c r="V544" s="73"/>
      <c r="X544" s="91"/>
      <c r="Y544" s="181"/>
    </row>
    <row r="545" spans="1:25" x14ac:dyDescent="0.2">
      <c r="A545" s="181"/>
      <c r="B545" s="181"/>
      <c r="C545" s="194"/>
      <c r="D545" s="182"/>
      <c r="E545" s="182"/>
      <c r="F545" s="182"/>
      <c r="G545" s="182"/>
      <c r="H545" s="182"/>
      <c r="I545" s="182"/>
      <c r="J545" s="181"/>
      <c r="K545" s="181"/>
      <c r="L545" s="183"/>
      <c r="M545" s="183"/>
      <c r="N545" s="183"/>
      <c r="O545" s="183"/>
      <c r="P545" s="183"/>
      <c r="Q545" s="183"/>
      <c r="R545" s="183"/>
      <c r="S545" s="91"/>
      <c r="T545" s="91"/>
      <c r="U545" s="182"/>
      <c r="V545" s="73"/>
      <c r="X545" s="91"/>
      <c r="Y545" s="181"/>
    </row>
    <row r="546" spans="1:25" x14ac:dyDescent="0.2">
      <c r="A546" s="181"/>
      <c r="B546" s="181"/>
      <c r="C546" s="194"/>
      <c r="D546" s="182"/>
      <c r="E546" s="182"/>
      <c r="F546" s="182"/>
      <c r="G546" s="182"/>
      <c r="H546" s="182"/>
      <c r="I546" s="182"/>
      <c r="J546" s="181"/>
      <c r="K546" s="181"/>
      <c r="L546" s="183"/>
      <c r="M546" s="183"/>
      <c r="N546" s="183"/>
      <c r="O546" s="183"/>
      <c r="P546" s="183"/>
      <c r="Q546" s="183"/>
      <c r="R546" s="183"/>
      <c r="S546" s="91"/>
      <c r="T546" s="91"/>
      <c r="U546" s="182"/>
      <c r="V546" s="73"/>
      <c r="X546" s="91"/>
      <c r="Y546" s="181"/>
    </row>
    <row r="547" spans="1:25" x14ac:dyDescent="0.2">
      <c r="A547" s="181"/>
      <c r="B547" s="181"/>
      <c r="C547" s="194"/>
      <c r="D547" s="182"/>
      <c r="E547" s="182"/>
      <c r="F547" s="182"/>
      <c r="G547" s="182"/>
      <c r="H547" s="182"/>
      <c r="I547" s="182"/>
      <c r="J547" s="181"/>
      <c r="K547" s="181"/>
      <c r="L547" s="183"/>
      <c r="M547" s="183"/>
      <c r="N547" s="183"/>
      <c r="O547" s="183"/>
      <c r="P547" s="183"/>
      <c r="Q547" s="183"/>
      <c r="R547" s="183"/>
      <c r="S547" s="91"/>
      <c r="T547" s="91"/>
      <c r="U547" s="182"/>
      <c r="V547" s="73"/>
      <c r="X547" s="91"/>
      <c r="Y547" s="181"/>
    </row>
    <row r="548" spans="1:25" x14ac:dyDescent="0.2">
      <c r="A548" s="181"/>
      <c r="B548" s="181"/>
      <c r="C548" s="194"/>
      <c r="D548" s="182"/>
      <c r="E548" s="182"/>
      <c r="F548" s="182"/>
      <c r="G548" s="182"/>
      <c r="H548" s="182"/>
      <c r="I548" s="182"/>
      <c r="J548" s="181"/>
      <c r="K548" s="181"/>
      <c r="L548" s="183"/>
      <c r="M548" s="183"/>
      <c r="N548" s="183"/>
      <c r="O548" s="183"/>
      <c r="P548" s="183"/>
      <c r="Q548" s="183"/>
      <c r="R548" s="183"/>
      <c r="S548" s="91"/>
      <c r="T548" s="91"/>
      <c r="U548" s="182"/>
      <c r="V548" s="73"/>
      <c r="X548" s="91"/>
      <c r="Y548" s="181"/>
    </row>
    <row r="549" spans="1:25" x14ac:dyDescent="0.2">
      <c r="A549" s="181"/>
      <c r="B549" s="181"/>
      <c r="C549" s="194"/>
      <c r="D549" s="182"/>
      <c r="E549" s="182"/>
      <c r="F549" s="182"/>
      <c r="G549" s="182"/>
      <c r="H549" s="182"/>
      <c r="I549" s="182"/>
      <c r="J549" s="181"/>
      <c r="K549" s="181"/>
      <c r="L549" s="183"/>
      <c r="M549" s="183"/>
      <c r="N549" s="183"/>
      <c r="O549" s="183"/>
      <c r="P549" s="183"/>
      <c r="Q549" s="183"/>
      <c r="R549" s="183"/>
      <c r="S549" s="91"/>
      <c r="T549" s="91"/>
      <c r="U549" s="182"/>
      <c r="V549" s="73"/>
      <c r="X549" s="91"/>
      <c r="Y549" s="181"/>
    </row>
    <row r="550" spans="1:25" x14ac:dyDescent="0.2">
      <c r="A550" s="181"/>
      <c r="B550" s="181"/>
      <c r="C550" s="194"/>
      <c r="D550" s="182"/>
      <c r="E550" s="182"/>
      <c r="F550" s="182"/>
      <c r="G550" s="182"/>
      <c r="H550" s="182"/>
      <c r="I550" s="182"/>
      <c r="J550" s="181"/>
      <c r="K550" s="181"/>
      <c r="L550" s="183"/>
      <c r="M550" s="183"/>
      <c r="N550" s="183"/>
      <c r="O550" s="183"/>
      <c r="P550" s="183"/>
      <c r="Q550" s="183"/>
      <c r="R550" s="183"/>
      <c r="S550" s="91"/>
      <c r="T550" s="91"/>
      <c r="U550" s="182"/>
      <c r="V550" s="73"/>
      <c r="X550" s="91"/>
      <c r="Y550" s="181"/>
    </row>
    <row r="551" spans="1:25" x14ac:dyDescent="0.2">
      <c r="A551" s="181"/>
      <c r="B551" s="181"/>
      <c r="C551" s="194"/>
      <c r="D551" s="182"/>
      <c r="E551" s="182"/>
      <c r="F551" s="182"/>
      <c r="G551" s="182"/>
      <c r="H551" s="182"/>
      <c r="I551" s="182"/>
      <c r="J551" s="181"/>
      <c r="K551" s="181"/>
      <c r="L551" s="183"/>
      <c r="M551" s="183"/>
      <c r="N551" s="183"/>
      <c r="O551" s="183"/>
      <c r="P551" s="183"/>
      <c r="Q551" s="183"/>
      <c r="R551" s="183"/>
      <c r="S551" s="91"/>
      <c r="T551" s="91"/>
      <c r="U551" s="182"/>
      <c r="V551" s="73"/>
      <c r="X551" s="91"/>
      <c r="Y551" s="181"/>
    </row>
    <row r="552" spans="1:25" x14ac:dyDescent="0.2">
      <c r="A552" s="181"/>
      <c r="B552" s="181"/>
      <c r="C552" s="194"/>
      <c r="D552" s="182"/>
      <c r="E552" s="182"/>
      <c r="F552" s="182"/>
      <c r="G552" s="182"/>
      <c r="H552" s="182"/>
      <c r="I552" s="182"/>
      <c r="J552" s="181"/>
      <c r="K552" s="181"/>
      <c r="L552" s="183"/>
      <c r="M552" s="183"/>
      <c r="N552" s="183"/>
      <c r="O552" s="183"/>
      <c r="P552" s="183"/>
      <c r="Q552" s="183"/>
      <c r="R552" s="183"/>
      <c r="S552" s="91"/>
      <c r="T552" s="91"/>
      <c r="U552" s="182"/>
      <c r="V552" s="73"/>
      <c r="X552" s="91"/>
      <c r="Y552" s="181"/>
    </row>
    <row r="553" spans="1:25" x14ac:dyDescent="0.2">
      <c r="A553" s="181"/>
      <c r="B553" s="181"/>
      <c r="C553" s="194"/>
      <c r="D553" s="182"/>
      <c r="E553" s="182"/>
      <c r="F553" s="182"/>
      <c r="G553" s="182"/>
      <c r="H553" s="182"/>
      <c r="I553" s="182"/>
      <c r="J553" s="181"/>
      <c r="K553" s="181"/>
      <c r="L553" s="183"/>
      <c r="M553" s="183"/>
      <c r="N553" s="183"/>
      <c r="O553" s="183"/>
      <c r="P553" s="183"/>
      <c r="Q553" s="183"/>
      <c r="R553" s="183"/>
      <c r="S553" s="91"/>
      <c r="T553" s="91"/>
      <c r="U553" s="182"/>
      <c r="V553" s="73"/>
      <c r="X553" s="91"/>
      <c r="Y553" s="181"/>
    </row>
    <row r="554" spans="1:25" x14ac:dyDescent="0.2">
      <c r="A554" s="181"/>
      <c r="B554" s="181"/>
      <c r="C554" s="194"/>
      <c r="D554" s="182"/>
      <c r="E554" s="182"/>
      <c r="F554" s="182"/>
      <c r="G554" s="182"/>
      <c r="H554" s="182"/>
      <c r="I554" s="182"/>
      <c r="J554" s="181"/>
      <c r="K554" s="181"/>
      <c r="L554" s="183"/>
      <c r="M554" s="183"/>
      <c r="N554" s="183"/>
      <c r="O554" s="183"/>
      <c r="P554" s="183"/>
      <c r="Q554" s="183"/>
      <c r="R554" s="183"/>
      <c r="S554" s="91"/>
      <c r="T554" s="91"/>
      <c r="U554" s="182"/>
      <c r="V554" s="73"/>
      <c r="X554" s="91"/>
      <c r="Y554" s="181"/>
    </row>
    <row r="555" spans="1:25" x14ac:dyDescent="0.2">
      <c r="A555" s="181"/>
      <c r="B555" s="181"/>
      <c r="C555" s="194"/>
      <c r="D555" s="182"/>
      <c r="E555" s="182"/>
      <c r="F555" s="182"/>
      <c r="G555" s="182"/>
      <c r="H555" s="182"/>
      <c r="I555" s="182"/>
      <c r="J555" s="181"/>
      <c r="K555" s="181"/>
      <c r="L555" s="183"/>
      <c r="M555" s="183"/>
      <c r="N555" s="183"/>
      <c r="O555" s="183"/>
      <c r="P555" s="183"/>
      <c r="Q555" s="183"/>
      <c r="R555" s="183"/>
      <c r="S555" s="91"/>
      <c r="T555" s="91"/>
      <c r="U555" s="182"/>
      <c r="V555" s="73"/>
      <c r="X555" s="91"/>
      <c r="Y555" s="181"/>
    </row>
    <row r="556" spans="1:25" x14ac:dyDescent="0.2">
      <c r="A556" s="181"/>
      <c r="B556" s="181"/>
      <c r="C556" s="194"/>
      <c r="D556" s="182"/>
      <c r="E556" s="182"/>
      <c r="F556" s="182"/>
      <c r="G556" s="182"/>
      <c r="H556" s="182"/>
      <c r="I556" s="182"/>
      <c r="J556" s="181"/>
      <c r="K556" s="181"/>
      <c r="L556" s="183"/>
      <c r="M556" s="183"/>
      <c r="N556" s="183"/>
      <c r="O556" s="183"/>
      <c r="P556" s="183"/>
      <c r="Q556" s="183"/>
      <c r="R556" s="183"/>
      <c r="S556" s="91"/>
      <c r="T556" s="91"/>
      <c r="U556" s="182"/>
      <c r="V556" s="73"/>
      <c r="X556" s="91"/>
      <c r="Y556" s="181"/>
    </row>
    <row r="557" spans="1:25" x14ac:dyDescent="0.2">
      <c r="A557" s="181"/>
      <c r="B557" s="181"/>
      <c r="C557" s="194"/>
      <c r="D557" s="182"/>
      <c r="E557" s="182"/>
      <c r="F557" s="182"/>
      <c r="G557" s="182"/>
      <c r="H557" s="182"/>
      <c r="I557" s="182"/>
      <c r="J557" s="181"/>
      <c r="K557" s="181"/>
      <c r="L557" s="183"/>
      <c r="M557" s="183"/>
      <c r="N557" s="183"/>
      <c r="O557" s="183"/>
      <c r="P557" s="183"/>
      <c r="Q557" s="183"/>
      <c r="R557" s="183"/>
      <c r="S557" s="91"/>
      <c r="T557" s="91"/>
      <c r="U557" s="182"/>
      <c r="V557" s="73"/>
      <c r="X557" s="91"/>
      <c r="Y557" s="181"/>
    </row>
    <row r="558" spans="1:25" x14ac:dyDescent="0.2">
      <c r="A558" s="181"/>
      <c r="B558" s="181"/>
      <c r="C558" s="194"/>
      <c r="D558" s="182"/>
      <c r="E558" s="182"/>
      <c r="F558" s="182"/>
      <c r="G558" s="182"/>
      <c r="H558" s="182"/>
      <c r="I558" s="182"/>
      <c r="J558" s="181"/>
      <c r="K558" s="181"/>
      <c r="L558" s="183"/>
      <c r="M558" s="183"/>
      <c r="N558" s="183"/>
      <c r="O558" s="183"/>
      <c r="P558" s="183"/>
      <c r="Q558" s="183"/>
      <c r="R558" s="183"/>
      <c r="S558" s="91"/>
      <c r="T558" s="91"/>
      <c r="U558" s="182"/>
      <c r="V558" s="73"/>
      <c r="X558" s="91"/>
      <c r="Y558" s="181"/>
    </row>
    <row r="559" spans="1:25" x14ac:dyDescent="0.2">
      <c r="A559" s="181"/>
      <c r="B559" s="181"/>
      <c r="C559" s="194"/>
      <c r="D559" s="182"/>
      <c r="E559" s="182"/>
      <c r="F559" s="182"/>
      <c r="G559" s="182"/>
      <c r="H559" s="182"/>
      <c r="I559" s="182"/>
      <c r="J559" s="181"/>
      <c r="K559" s="181"/>
      <c r="L559" s="183"/>
      <c r="M559" s="183"/>
      <c r="N559" s="183"/>
      <c r="O559" s="183"/>
      <c r="P559" s="183"/>
      <c r="Q559" s="183"/>
      <c r="R559" s="183"/>
      <c r="S559" s="91"/>
      <c r="T559" s="91"/>
      <c r="U559" s="182"/>
      <c r="V559" s="73"/>
      <c r="X559" s="91"/>
      <c r="Y559" s="181"/>
    </row>
    <row r="560" spans="1:25" x14ac:dyDescent="0.2">
      <c r="A560" s="181"/>
      <c r="B560" s="181"/>
      <c r="C560" s="194"/>
      <c r="D560" s="182"/>
      <c r="E560" s="182"/>
      <c r="F560" s="182"/>
      <c r="G560" s="182"/>
      <c r="H560" s="182"/>
      <c r="I560" s="182"/>
      <c r="J560" s="181"/>
      <c r="K560" s="181"/>
      <c r="L560" s="183"/>
      <c r="M560" s="183"/>
      <c r="N560" s="183"/>
      <c r="O560" s="183"/>
      <c r="P560" s="183"/>
      <c r="Q560" s="183"/>
      <c r="R560" s="183"/>
      <c r="S560" s="91"/>
      <c r="T560" s="91"/>
      <c r="U560" s="182"/>
      <c r="V560" s="73"/>
      <c r="X560" s="91"/>
      <c r="Y560" s="181"/>
    </row>
    <row r="561" spans="1:25" x14ac:dyDescent="0.2">
      <c r="A561" s="181"/>
      <c r="B561" s="181"/>
      <c r="C561" s="194"/>
      <c r="D561" s="182"/>
      <c r="E561" s="182"/>
      <c r="F561" s="182"/>
      <c r="G561" s="182"/>
      <c r="H561" s="182"/>
      <c r="I561" s="182"/>
      <c r="J561" s="181"/>
      <c r="K561" s="181"/>
      <c r="L561" s="183"/>
      <c r="M561" s="183"/>
      <c r="N561" s="183"/>
      <c r="O561" s="183"/>
      <c r="P561" s="183"/>
      <c r="Q561" s="183"/>
      <c r="R561" s="183"/>
      <c r="S561" s="91"/>
      <c r="T561" s="91"/>
      <c r="U561" s="182"/>
      <c r="V561" s="73"/>
      <c r="X561" s="91"/>
      <c r="Y561" s="181"/>
    </row>
    <row r="562" spans="1:25" x14ac:dyDescent="0.2">
      <c r="A562" s="181"/>
      <c r="B562" s="181"/>
      <c r="C562" s="194"/>
      <c r="D562" s="182"/>
      <c r="E562" s="182"/>
      <c r="F562" s="182"/>
      <c r="G562" s="182"/>
      <c r="H562" s="182"/>
      <c r="I562" s="182"/>
      <c r="J562" s="181"/>
      <c r="K562" s="181"/>
      <c r="L562" s="183"/>
      <c r="M562" s="183"/>
      <c r="N562" s="183"/>
      <c r="O562" s="183"/>
      <c r="P562" s="183"/>
      <c r="Q562" s="183"/>
      <c r="R562" s="183"/>
      <c r="S562" s="91"/>
      <c r="T562" s="91"/>
      <c r="U562" s="182"/>
      <c r="V562" s="73"/>
      <c r="X562" s="91"/>
      <c r="Y562" s="181"/>
    </row>
    <row r="563" spans="1:25" x14ac:dyDescent="0.2">
      <c r="A563" s="181"/>
      <c r="B563" s="181"/>
      <c r="C563" s="194"/>
      <c r="D563" s="182"/>
      <c r="E563" s="182"/>
      <c r="F563" s="182"/>
      <c r="G563" s="182"/>
      <c r="H563" s="182"/>
      <c r="I563" s="182"/>
      <c r="J563" s="181"/>
      <c r="K563" s="181"/>
      <c r="L563" s="183"/>
      <c r="M563" s="183"/>
      <c r="N563" s="183"/>
      <c r="O563" s="183"/>
      <c r="P563" s="183"/>
      <c r="Q563" s="183"/>
      <c r="R563" s="183"/>
      <c r="S563" s="91"/>
      <c r="T563" s="91"/>
      <c r="U563" s="182"/>
      <c r="V563" s="73"/>
      <c r="X563" s="91"/>
      <c r="Y563" s="181"/>
    </row>
    <row r="564" spans="1:25" x14ac:dyDescent="0.2">
      <c r="A564" s="181"/>
      <c r="B564" s="181"/>
      <c r="C564" s="194"/>
      <c r="D564" s="182"/>
      <c r="E564" s="182"/>
      <c r="F564" s="182"/>
      <c r="G564" s="182"/>
      <c r="H564" s="182"/>
      <c r="I564" s="182"/>
      <c r="J564" s="181"/>
      <c r="K564" s="181"/>
      <c r="L564" s="183"/>
      <c r="M564" s="183"/>
      <c r="N564" s="183"/>
      <c r="O564" s="183"/>
      <c r="P564" s="183"/>
      <c r="Q564" s="183"/>
      <c r="R564" s="183"/>
      <c r="S564" s="91"/>
      <c r="T564" s="91"/>
      <c r="U564" s="182"/>
      <c r="V564" s="73"/>
      <c r="X564" s="91"/>
      <c r="Y564" s="181"/>
    </row>
    <row r="565" spans="1:25" x14ac:dyDescent="0.2">
      <c r="A565" s="181"/>
      <c r="B565" s="181"/>
      <c r="C565" s="194"/>
      <c r="D565" s="182"/>
      <c r="E565" s="182"/>
      <c r="F565" s="182"/>
      <c r="G565" s="182"/>
      <c r="H565" s="182"/>
      <c r="I565" s="182"/>
      <c r="J565" s="181"/>
      <c r="K565" s="181"/>
      <c r="L565" s="183"/>
      <c r="M565" s="183"/>
      <c r="N565" s="183"/>
      <c r="O565" s="183"/>
      <c r="P565" s="183"/>
      <c r="Q565" s="183"/>
      <c r="R565" s="183"/>
      <c r="S565" s="91"/>
      <c r="T565" s="91"/>
      <c r="U565" s="182"/>
      <c r="V565" s="73"/>
      <c r="X565" s="91"/>
      <c r="Y565" s="181"/>
    </row>
    <row r="566" spans="1:25" x14ac:dyDescent="0.2">
      <c r="A566" s="181"/>
      <c r="B566" s="181"/>
      <c r="C566" s="194"/>
      <c r="D566" s="182"/>
      <c r="E566" s="182"/>
      <c r="F566" s="182"/>
      <c r="G566" s="182"/>
      <c r="H566" s="182"/>
      <c r="I566" s="182"/>
      <c r="J566" s="181"/>
      <c r="K566" s="181"/>
      <c r="L566" s="183"/>
      <c r="M566" s="183"/>
      <c r="N566" s="183"/>
      <c r="O566" s="183"/>
      <c r="P566" s="183"/>
      <c r="Q566" s="183"/>
      <c r="R566" s="183"/>
      <c r="S566" s="91"/>
      <c r="T566" s="91"/>
      <c r="U566" s="182"/>
      <c r="V566" s="73"/>
      <c r="X566" s="91"/>
      <c r="Y566" s="181"/>
    </row>
    <row r="567" spans="1:25" x14ac:dyDescent="0.2">
      <c r="A567" s="181"/>
      <c r="B567" s="181"/>
      <c r="C567" s="194"/>
      <c r="D567" s="182"/>
      <c r="E567" s="182"/>
      <c r="F567" s="182"/>
      <c r="G567" s="182"/>
      <c r="H567" s="182"/>
      <c r="I567" s="182"/>
      <c r="J567" s="181"/>
      <c r="K567" s="181"/>
      <c r="L567" s="183"/>
      <c r="M567" s="183"/>
      <c r="N567" s="183"/>
      <c r="O567" s="183"/>
      <c r="P567" s="183"/>
      <c r="Q567" s="183"/>
      <c r="R567" s="183"/>
      <c r="S567" s="91"/>
      <c r="T567" s="91"/>
      <c r="U567" s="182"/>
      <c r="V567" s="73"/>
      <c r="X567" s="91"/>
      <c r="Y567" s="181"/>
    </row>
    <row r="568" spans="1:25" x14ac:dyDescent="0.2">
      <c r="A568" s="181"/>
      <c r="B568" s="181"/>
      <c r="C568" s="194"/>
      <c r="D568" s="182"/>
      <c r="E568" s="182"/>
      <c r="F568" s="182"/>
      <c r="G568" s="182"/>
      <c r="H568" s="182"/>
      <c r="I568" s="182"/>
      <c r="J568" s="181"/>
      <c r="K568" s="181"/>
      <c r="L568" s="183"/>
      <c r="M568" s="183"/>
      <c r="N568" s="183"/>
      <c r="O568" s="183"/>
      <c r="P568" s="183"/>
      <c r="Q568" s="183"/>
      <c r="R568" s="183"/>
      <c r="S568" s="91"/>
      <c r="T568" s="91"/>
      <c r="U568" s="182"/>
      <c r="V568" s="73"/>
      <c r="X568" s="91"/>
      <c r="Y568" s="181"/>
    </row>
    <row r="569" spans="1:25" x14ac:dyDescent="0.2">
      <c r="A569" s="181"/>
      <c r="B569" s="181"/>
      <c r="C569" s="194"/>
      <c r="D569" s="182"/>
      <c r="E569" s="182"/>
      <c r="F569" s="182"/>
      <c r="G569" s="182"/>
      <c r="H569" s="182"/>
      <c r="I569" s="182"/>
      <c r="J569" s="181"/>
      <c r="K569" s="181"/>
      <c r="L569" s="183"/>
      <c r="M569" s="183"/>
      <c r="N569" s="183"/>
      <c r="O569" s="183"/>
      <c r="P569" s="183"/>
      <c r="Q569" s="183"/>
      <c r="R569" s="183"/>
      <c r="S569" s="91"/>
      <c r="T569" s="91"/>
      <c r="U569" s="182"/>
      <c r="V569" s="73"/>
      <c r="X569" s="91"/>
      <c r="Y569" s="181"/>
    </row>
    <row r="570" spans="1:25" x14ac:dyDescent="0.2">
      <c r="A570" s="181"/>
      <c r="B570" s="181"/>
      <c r="C570" s="194"/>
      <c r="D570" s="182"/>
      <c r="E570" s="182"/>
      <c r="F570" s="182"/>
      <c r="G570" s="182"/>
      <c r="H570" s="182"/>
      <c r="I570" s="182"/>
      <c r="J570" s="181"/>
      <c r="K570" s="181"/>
      <c r="L570" s="183"/>
      <c r="M570" s="183"/>
      <c r="N570" s="183"/>
      <c r="O570" s="183"/>
      <c r="P570" s="183"/>
      <c r="Q570" s="183"/>
      <c r="R570" s="183"/>
      <c r="S570" s="91"/>
      <c r="T570" s="91"/>
      <c r="U570" s="182"/>
      <c r="V570" s="73"/>
      <c r="X570" s="91"/>
      <c r="Y570" s="181"/>
    </row>
    <row r="571" spans="1:25" x14ac:dyDescent="0.2">
      <c r="A571" s="181"/>
      <c r="B571" s="181"/>
      <c r="C571" s="194"/>
      <c r="D571" s="182"/>
      <c r="E571" s="182"/>
      <c r="F571" s="182"/>
      <c r="G571" s="182"/>
      <c r="H571" s="182"/>
      <c r="I571" s="182"/>
      <c r="J571" s="181"/>
      <c r="K571" s="181"/>
      <c r="L571" s="183"/>
      <c r="M571" s="183"/>
      <c r="N571" s="183"/>
      <c r="O571" s="183"/>
      <c r="P571" s="183"/>
      <c r="Q571" s="183"/>
      <c r="R571" s="183"/>
      <c r="S571" s="91"/>
      <c r="T571" s="91"/>
      <c r="U571" s="182"/>
      <c r="V571" s="73"/>
      <c r="X571" s="91"/>
      <c r="Y571" s="181"/>
    </row>
    <row r="572" spans="1:25" x14ac:dyDescent="0.2">
      <c r="A572" s="181"/>
      <c r="B572" s="181"/>
      <c r="C572" s="194"/>
      <c r="D572" s="182"/>
      <c r="E572" s="182"/>
      <c r="F572" s="182"/>
      <c r="G572" s="182"/>
      <c r="H572" s="182"/>
      <c r="I572" s="182"/>
      <c r="J572" s="181"/>
      <c r="K572" s="181"/>
      <c r="L572" s="183"/>
      <c r="M572" s="183"/>
      <c r="N572" s="183"/>
      <c r="O572" s="183"/>
      <c r="P572" s="183"/>
      <c r="Q572" s="183"/>
      <c r="R572" s="183"/>
      <c r="S572" s="91"/>
      <c r="T572" s="91"/>
      <c r="U572" s="182"/>
      <c r="V572" s="73"/>
      <c r="X572" s="91"/>
      <c r="Y572" s="181"/>
    </row>
    <row r="573" spans="1:25" x14ac:dyDescent="0.2">
      <c r="A573" s="181"/>
      <c r="B573" s="181"/>
      <c r="C573" s="194"/>
      <c r="D573" s="182"/>
      <c r="E573" s="182"/>
      <c r="F573" s="182"/>
      <c r="G573" s="182"/>
      <c r="H573" s="182"/>
      <c r="I573" s="182"/>
      <c r="J573" s="181"/>
      <c r="K573" s="181"/>
      <c r="L573" s="183"/>
      <c r="M573" s="183"/>
      <c r="N573" s="183"/>
      <c r="O573" s="183"/>
      <c r="P573" s="183"/>
      <c r="Q573" s="183"/>
      <c r="R573" s="183"/>
      <c r="S573" s="91"/>
      <c r="T573" s="91"/>
      <c r="U573" s="182"/>
      <c r="V573" s="73"/>
      <c r="X573" s="91"/>
      <c r="Y573" s="181"/>
    </row>
    <row r="574" spans="1:25" x14ac:dyDescent="0.2">
      <c r="A574" s="181"/>
      <c r="B574" s="181"/>
      <c r="C574" s="194"/>
      <c r="D574" s="182"/>
      <c r="E574" s="182"/>
      <c r="F574" s="182"/>
      <c r="G574" s="182"/>
      <c r="H574" s="182"/>
      <c r="I574" s="182"/>
      <c r="J574" s="181"/>
      <c r="K574" s="181"/>
      <c r="L574" s="183"/>
      <c r="M574" s="183"/>
      <c r="N574" s="183"/>
      <c r="O574" s="183"/>
      <c r="P574" s="183"/>
      <c r="Q574" s="183"/>
      <c r="R574" s="183"/>
      <c r="S574" s="91"/>
      <c r="T574" s="91"/>
      <c r="U574" s="182"/>
      <c r="V574" s="73"/>
      <c r="X574" s="91"/>
      <c r="Y574" s="181"/>
    </row>
    <row r="575" spans="1:25" x14ac:dyDescent="0.2">
      <c r="A575" s="181"/>
      <c r="B575" s="181"/>
      <c r="C575" s="194"/>
      <c r="D575" s="182"/>
      <c r="E575" s="182"/>
      <c r="F575" s="182"/>
      <c r="G575" s="182"/>
      <c r="H575" s="182"/>
      <c r="I575" s="182"/>
      <c r="J575" s="181"/>
      <c r="K575" s="181"/>
      <c r="L575" s="183"/>
      <c r="M575" s="183"/>
      <c r="N575" s="183"/>
      <c r="O575" s="183"/>
      <c r="P575" s="183"/>
      <c r="Q575" s="183"/>
      <c r="R575" s="183"/>
      <c r="S575" s="91"/>
      <c r="T575" s="91"/>
      <c r="U575" s="182"/>
      <c r="V575" s="73"/>
      <c r="X575" s="91"/>
      <c r="Y575" s="181"/>
    </row>
    <row r="576" spans="1:25" x14ac:dyDescent="0.2">
      <c r="A576" s="181"/>
      <c r="B576" s="181"/>
      <c r="C576" s="194"/>
      <c r="D576" s="182"/>
      <c r="E576" s="182"/>
      <c r="F576" s="182"/>
      <c r="G576" s="182"/>
      <c r="H576" s="182"/>
      <c r="I576" s="182"/>
      <c r="J576" s="181"/>
      <c r="K576" s="181"/>
      <c r="L576" s="183"/>
      <c r="M576" s="183"/>
      <c r="N576" s="183"/>
      <c r="O576" s="183"/>
      <c r="P576" s="183"/>
      <c r="Q576" s="183"/>
      <c r="R576" s="183"/>
      <c r="S576" s="91"/>
      <c r="T576" s="91"/>
      <c r="U576" s="182"/>
      <c r="V576" s="73"/>
      <c r="X576" s="91"/>
      <c r="Y576" s="181"/>
    </row>
    <row r="577" spans="1:25" x14ac:dyDescent="0.2">
      <c r="A577" s="181"/>
      <c r="B577" s="181"/>
      <c r="C577" s="194"/>
      <c r="D577" s="182"/>
      <c r="E577" s="182"/>
      <c r="F577" s="182"/>
      <c r="G577" s="182"/>
      <c r="H577" s="182"/>
      <c r="I577" s="182"/>
      <c r="J577" s="181"/>
      <c r="K577" s="181"/>
      <c r="L577" s="183"/>
      <c r="M577" s="183"/>
      <c r="N577" s="183"/>
      <c r="O577" s="183"/>
      <c r="P577" s="183"/>
      <c r="Q577" s="183"/>
      <c r="R577" s="183"/>
      <c r="S577" s="91"/>
      <c r="T577" s="91"/>
      <c r="U577" s="182"/>
      <c r="V577" s="73"/>
      <c r="X577" s="91"/>
      <c r="Y577" s="181"/>
    </row>
    <row r="578" spans="1:25" x14ac:dyDescent="0.2">
      <c r="A578" s="181"/>
      <c r="B578" s="181"/>
      <c r="C578" s="194"/>
      <c r="D578" s="182"/>
      <c r="E578" s="182"/>
      <c r="F578" s="182"/>
      <c r="G578" s="182"/>
      <c r="H578" s="182"/>
      <c r="I578" s="182"/>
      <c r="J578" s="181"/>
      <c r="K578" s="181"/>
      <c r="L578" s="183"/>
      <c r="M578" s="183"/>
      <c r="N578" s="183"/>
      <c r="O578" s="183"/>
      <c r="P578" s="183"/>
      <c r="Q578" s="183"/>
      <c r="R578" s="183"/>
      <c r="S578" s="91"/>
      <c r="T578" s="91"/>
      <c r="U578" s="182"/>
      <c r="V578" s="73"/>
      <c r="X578" s="91"/>
      <c r="Y578" s="181"/>
    </row>
    <row r="579" spans="1:25" x14ac:dyDescent="0.2">
      <c r="A579" s="181"/>
      <c r="B579" s="181"/>
      <c r="C579" s="194"/>
      <c r="D579" s="182"/>
      <c r="E579" s="182"/>
      <c r="F579" s="182"/>
      <c r="G579" s="182"/>
      <c r="H579" s="182"/>
      <c r="I579" s="182"/>
      <c r="J579" s="181"/>
      <c r="K579" s="181"/>
      <c r="L579" s="183"/>
      <c r="M579" s="183"/>
      <c r="N579" s="183"/>
      <c r="O579" s="183"/>
      <c r="P579" s="183"/>
      <c r="Q579" s="183"/>
      <c r="R579" s="183"/>
      <c r="S579" s="91"/>
      <c r="T579" s="91"/>
      <c r="U579" s="182"/>
      <c r="V579" s="73"/>
      <c r="X579" s="91"/>
      <c r="Y579" s="181"/>
    </row>
    <row r="580" spans="1:25" x14ac:dyDescent="0.2">
      <c r="A580" s="181"/>
      <c r="B580" s="181"/>
      <c r="C580" s="194"/>
      <c r="D580" s="182"/>
      <c r="E580" s="182"/>
      <c r="F580" s="182"/>
      <c r="G580" s="182"/>
      <c r="H580" s="182"/>
      <c r="I580" s="182"/>
      <c r="J580" s="181"/>
      <c r="K580" s="181"/>
      <c r="L580" s="183"/>
      <c r="M580" s="183"/>
      <c r="N580" s="183"/>
      <c r="O580" s="183"/>
      <c r="P580" s="183"/>
      <c r="Q580" s="183"/>
      <c r="R580" s="183"/>
      <c r="S580" s="91"/>
      <c r="T580" s="91"/>
      <c r="U580" s="182"/>
      <c r="V580" s="73"/>
      <c r="X580" s="91"/>
      <c r="Y580" s="181"/>
    </row>
    <row r="581" spans="1:25" x14ac:dyDescent="0.2">
      <c r="A581" s="181"/>
      <c r="B581" s="181"/>
      <c r="C581" s="194"/>
      <c r="D581" s="182"/>
      <c r="E581" s="182"/>
      <c r="F581" s="182"/>
      <c r="G581" s="182"/>
      <c r="H581" s="182"/>
      <c r="I581" s="182"/>
      <c r="J581" s="181"/>
      <c r="K581" s="181"/>
      <c r="L581" s="183"/>
      <c r="M581" s="183"/>
      <c r="N581" s="183"/>
      <c r="O581" s="183"/>
      <c r="P581" s="183"/>
      <c r="Q581" s="183"/>
      <c r="R581" s="183"/>
      <c r="S581" s="91"/>
      <c r="T581" s="91"/>
      <c r="U581" s="182"/>
      <c r="V581" s="73"/>
      <c r="X581" s="91"/>
      <c r="Y581" s="181"/>
    </row>
    <row r="582" spans="1:25" x14ac:dyDescent="0.2">
      <c r="A582" s="181"/>
      <c r="B582" s="181"/>
      <c r="C582" s="194"/>
      <c r="D582" s="182"/>
      <c r="E582" s="182"/>
      <c r="F582" s="182"/>
      <c r="G582" s="182"/>
      <c r="H582" s="182"/>
      <c r="I582" s="182"/>
      <c r="J582" s="181"/>
      <c r="K582" s="181"/>
      <c r="L582" s="183"/>
      <c r="M582" s="183"/>
      <c r="N582" s="183"/>
      <c r="O582" s="183"/>
      <c r="P582" s="183"/>
      <c r="Q582" s="183"/>
      <c r="R582" s="183"/>
      <c r="S582" s="91"/>
      <c r="T582" s="91"/>
      <c r="U582" s="182"/>
      <c r="V582" s="73"/>
      <c r="X582" s="91"/>
      <c r="Y582" s="181"/>
    </row>
    <row r="583" spans="1:25" x14ac:dyDescent="0.2">
      <c r="A583" s="181"/>
      <c r="B583" s="181"/>
      <c r="C583" s="194"/>
      <c r="D583" s="182"/>
      <c r="E583" s="182"/>
      <c r="F583" s="182"/>
      <c r="G583" s="182"/>
      <c r="H583" s="182"/>
      <c r="I583" s="182"/>
      <c r="J583" s="181"/>
      <c r="K583" s="181"/>
      <c r="L583" s="183"/>
      <c r="M583" s="183"/>
      <c r="N583" s="183"/>
      <c r="O583" s="183"/>
      <c r="P583" s="183"/>
      <c r="Q583" s="183"/>
      <c r="R583" s="183"/>
      <c r="S583" s="91"/>
      <c r="T583" s="91"/>
      <c r="U583" s="182"/>
      <c r="V583" s="73"/>
      <c r="X583" s="91"/>
      <c r="Y583" s="181"/>
    </row>
    <row r="584" spans="1:25" x14ac:dyDescent="0.2">
      <c r="A584" s="181"/>
      <c r="B584" s="181"/>
      <c r="C584" s="194"/>
      <c r="D584" s="182"/>
      <c r="E584" s="182"/>
      <c r="F584" s="182"/>
      <c r="G584" s="182"/>
      <c r="H584" s="182"/>
      <c r="I584" s="182"/>
      <c r="J584" s="181"/>
      <c r="K584" s="181"/>
      <c r="L584" s="183"/>
      <c r="M584" s="183"/>
      <c r="N584" s="183"/>
      <c r="O584" s="183"/>
      <c r="P584" s="183"/>
      <c r="Q584" s="183"/>
      <c r="R584" s="183"/>
      <c r="S584" s="91"/>
      <c r="T584" s="91"/>
      <c r="U584" s="182"/>
      <c r="V584" s="73"/>
      <c r="X584" s="91"/>
      <c r="Y584" s="181"/>
    </row>
    <row r="585" spans="1:25" x14ac:dyDescent="0.2">
      <c r="A585" s="181"/>
      <c r="B585" s="181"/>
      <c r="C585" s="194"/>
      <c r="D585" s="182"/>
      <c r="E585" s="182"/>
      <c r="F585" s="182"/>
      <c r="G585" s="182"/>
      <c r="H585" s="182"/>
      <c r="I585" s="182"/>
      <c r="J585" s="181"/>
      <c r="K585" s="181"/>
      <c r="L585" s="183"/>
      <c r="M585" s="183"/>
      <c r="N585" s="183"/>
      <c r="O585" s="183"/>
      <c r="P585" s="183"/>
      <c r="Q585" s="183"/>
      <c r="R585" s="183"/>
      <c r="S585" s="91"/>
      <c r="T585" s="91"/>
      <c r="U585" s="182"/>
      <c r="V585" s="73"/>
      <c r="X585" s="91"/>
      <c r="Y585" s="181"/>
    </row>
    <row r="586" spans="1:25" x14ac:dyDescent="0.2">
      <c r="A586" s="181"/>
      <c r="B586" s="181"/>
      <c r="C586" s="194"/>
      <c r="D586" s="182"/>
      <c r="E586" s="182"/>
      <c r="F586" s="182"/>
      <c r="G586" s="182"/>
      <c r="H586" s="182"/>
      <c r="I586" s="182"/>
      <c r="J586" s="181"/>
      <c r="K586" s="181"/>
      <c r="L586" s="183"/>
      <c r="M586" s="183"/>
      <c r="N586" s="183"/>
      <c r="O586" s="183"/>
      <c r="P586" s="183"/>
      <c r="Q586" s="183"/>
      <c r="R586" s="183"/>
      <c r="S586" s="91"/>
      <c r="T586" s="91"/>
      <c r="U586" s="182"/>
      <c r="V586" s="73"/>
      <c r="X586" s="91"/>
      <c r="Y586" s="181"/>
    </row>
    <row r="587" spans="1:25" x14ac:dyDescent="0.2">
      <c r="A587" s="181"/>
      <c r="B587" s="181"/>
      <c r="C587" s="194"/>
      <c r="D587" s="182"/>
      <c r="E587" s="182"/>
      <c r="F587" s="182"/>
      <c r="G587" s="182"/>
      <c r="H587" s="182"/>
      <c r="I587" s="182"/>
      <c r="J587" s="181"/>
      <c r="K587" s="181"/>
      <c r="L587" s="183"/>
      <c r="M587" s="183"/>
      <c r="N587" s="183"/>
      <c r="O587" s="183"/>
      <c r="P587" s="183"/>
      <c r="Q587" s="183"/>
      <c r="R587" s="183"/>
      <c r="S587" s="91"/>
      <c r="T587" s="91"/>
      <c r="U587" s="182"/>
      <c r="V587" s="73"/>
      <c r="X587" s="91"/>
      <c r="Y587" s="181"/>
    </row>
    <row r="588" spans="1:25" x14ac:dyDescent="0.2">
      <c r="A588" s="181"/>
      <c r="B588" s="181"/>
      <c r="C588" s="194"/>
      <c r="D588" s="182"/>
      <c r="E588" s="182"/>
      <c r="F588" s="182"/>
      <c r="G588" s="182"/>
      <c r="H588" s="182"/>
      <c r="I588" s="182"/>
      <c r="J588" s="181"/>
      <c r="K588" s="181"/>
      <c r="L588" s="183"/>
      <c r="M588" s="183"/>
      <c r="N588" s="183"/>
      <c r="O588" s="183"/>
      <c r="P588" s="183"/>
      <c r="Q588" s="183"/>
      <c r="R588" s="183"/>
      <c r="S588" s="91"/>
      <c r="T588" s="91"/>
      <c r="U588" s="182"/>
      <c r="V588" s="73"/>
      <c r="X588" s="91"/>
      <c r="Y588" s="181"/>
    </row>
    <row r="589" spans="1:25" x14ac:dyDescent="0.2">
      <c r="A589" s="181"/>
      <c r="B589" s="181"/>
      <c r="C589" s="194"/>
      <c r="D589" s="182"/>
      <c r="E589" s="182"/>
      <c r="F589" s="182"/>
      <c r="G589" s="182"/>
      <c r="H589" s="182"/>
      <c r="I589" s="182"/>
      <c r="J589" s="181"/>
      <c r="K589" s="181"/>
      <c r="L589" s="183"/>
      <c r="M589" s="183"/>
      <c r="N589" s="183"/>
      <c r="O589" s="183"/>
      <c r="P589" s="183"/>
      <c r="Q589" s="183"/>
      <c r="R589" s="183"/>
      <c r="S589" s="91"/>
      <c r="T589" s="91"/>
      <c r="U589" s="182"/>
      <c r="V589" s="73"/>
      <c r="X589" s="91"/>
      <c r="Y589" s="181"/>
    </row>
    <row r="590" spans="1:25" x14ac:dyDescent="0.2">
      <c r="A590" s="181"/>
      <c r="B590" s="181"/>
      <c r="C590" s="194"/>
      <c r="D590" s="182"/>
      <c r="E590" s="182"/>
      <c r="F590" s="182"/>
      <c r="G590" s="182"/>
      <c r="H590" s="182"/>
      <c r="I590" s="182"/>
      <c r="J590" s="181"/>
      <c r="K590" s="181"/>
      <c r="L590" s="183"/>
      <c r="M590" s="183"/>
      <c r="N590" s="183"/>
      <c r="O590" s="183"/>
      <c r="P590" s="183"/>
      <c r="Q590" s="183"/>
      <c r="R590" s="183"/>
      <c r="S590" s="91"/>
      <c r="T590" s="91"/>
      <c r="U590" s="182"/>
      <c r="V590" s="73"/>
      <c r="X590" s="91"/>
      <c r="Y590" s="181"/>
    </row>
    <row r="591" spans="1:25" x14ac:dyDescent="0.2">
      <c r="A591" s="181"/>
      <c r="B591" s="181"/>
      <c r="C591" s="194"/>
      <c r="D591" s="182"/>
      <c r="E591" s="182"/>
      <c r="F591" s="182"/>
      <c r="G591" s="182"/>
      <c r="H591" s="182"/>
      <c r="I591" s="182"/>
      <c r="J591" s="181"/>
      <c r="K591" s="181"/>
      <c r="L591" s="183"/>
      <c r="M591" s="183"/>
      <c r="N591" s="183"/>
      <c r="O591" s="183"/>
      <c r="P591" s="183"/>
      <c r="Q591" s="183"/>
      <c r="R591" s="183"/>
      <c r="S591" s="91"/>
      <c r="T591" s="91"/>
      <c r="U591" s="182"/>
      <c r="V591" s="73"/>
      <c r="X591" s="91"/>
      <c r="Y591" s="181"/>
    </row>
    <row r="592" spans="1:25" x14ac:dyDescent="0.2">
      <c r="A592" s="181"/>
      <c r="B592" s="181"/>
      <c r="C592" s="194"/>
      <c r="D592" s="182"/>
      <c r="E592" s="182"/>
      <c r="F592" s="182"/>
      <c r="G592" s="182"/>
      <c r="H592" s="182"/>
      <c r="I592" s="182"/>
      <c r="J592" s="181"/>
      <c r="K592" s="181"/>
      <c r="L592" s="183"/>
      <c r="M592" s="183"/>
      <c r="N592" s="183"/>
      <c r="O592" s="183"/>
      <c r="P592" s="183"/>
      <c r="Q592" s="183"/>
      <c r="R592" s="183"/>
      <c r="S592" s="91"/>
      <c r="T592" s="91"/>
      <c r="U592" s="182"/>
      <c r="V592" s="73"/>
      <c r="X592" s="91"/>
      <c r="Y592" s="181"/>
    </row>
    <row r="593" spans="1:25" x14ac:dyDescent="0.2">
      <c r="A593" s="181"/>
      <c r="B593" s="181"/>
      <c r="C593" s="194"/>
      <c r="D593" s="182"/>
      <c r="E593" s="182"/>
      <c r="F593" s="182"/>
      <c r="G593" s="182"/>
      <c r="H593" s="182"/>
      <c r="I593" s="182"/>
      <c r="J593" s="181"/>
      <c r="K593" s="181"/>
      <c r="L593" s="183"/>
      <c r="M593" s="183"/>
      <c r="N593" s="183"/>
      <c r="O593" s="183"/>
      <c r="P593" s="183"/>
      <c r="Q593" s="183"/>
      <c r="R593" s="183"/>
      <c r="S593" s="91"/>
      <c r="T593" s="91"/>
      <c r="U593" s="182"/>
      <c r="V593" s="73"/>
      <c r="X593" s="91"/>
      <c r="Y593" s="181"/>
    </row>
    <row r="594" spans="1:25" x14ac:dyDescent="0.2">
      <c r="A594" s="181"/>
      <c r="B594" s="181"/>
      <c r="C594" s="194"/>
      <c r="D594" s="182"/>
      <c r="E594" s="182"/>
      <c r="F594" s="182"/>
      <c r="G594" s="182"/>
      <c r="H594" s="182"/>
      <c r="I594" s="182"/>
      <c r="J594" s="181"/>
      <c r="K594" s="181"/>
      <c r="L594" s="183"/>
      <c r="M594" s="183"/>
      <c r="N594" s="183"/>
      <c r="O594" s="183"/>
      <c r="P594" s="183"/>
      <c r="Q594" s="183"/>
      <c r="R594" s="183"/>
      <c r="S594" s="91"/>
      <c r="T594" s="91"/>
      <c r="U594" s="182"/>
      <c r="V594" s="73"/>
      <c r="X594" s="91"/>
      <c r="Y594" s="181"/>
    </row>
    <row r="595" spans="1:25" x14ac:dyDescent="0.2">
      <c r="A595" s="181"/>
      <c r="B595" s="181"/>
      <c r="C595" s="194"/>
      <c r="D595" s="182"/>
      <c r="E595" s="182"/>
      <c r="F595" s="182"/>
      <c r="G595" s="182"/>
      <c r="H595" s="182"/>
      <c r="I595" s="182"/>
      <c r="J595" s="181"/>
      <c r="K595" s="181"/>
      <c r="L595" s="183"/>
      <c r="M595" s="183"/>
      <c r="N595" s="183"/>
      <c r="O595" s="183"/>
      <c r="P595" s="183"/>
      <c r="Q595" s="183"/>
      <c r="R595" s="183"/>
      <c r="S595" s="91"/>
      <c r="T595" s="91"/>
      <c r="U595" s="182"/>
      <c r="V595" s="73"/>
      <c r="X595" s="91"/>
      <c r="Y595" s="181"/>
    </row>
    <row r="596" spans="1:25" x14ac:dyDescent="0.2">
      <c r="A596" s="181"/>
      <c r="B596" s="181"/>
      <c r="C596" s="194"/>
      <c r="D596" s="182"/>
      <c r="E596" s="182"/>
      <c r="F596" s="182"/>
      <c r="G596" s="182"/>
      <c r="H596" s="182"/>
      <c r="I596" s="182"/>
      <c r="J596" s="181"/>
      <c r="K596" s="181"/>
      <c r="L596" s="183"/>
      <c r="M596" s="183"/>
      <c r="N596" s="183"/>
      <c r="O596" s="183"/>
      <c r="P596" s="183"/>
      <c r="Q596" s="183"/>
      <c r="R596" s="183"/>
      <c r="S596" s="91"/>
      <c r="T596" s="91"/>
      <c r="U596" s="182"/>
      <c r="V596" s="73"/>
      <c r="X596" s="91"/>
      <c r="Y596" s="181"/>
    </row>
    <row r="597" spans="1:25" x14ac:dyDescent="0.2">
      <c r="A597" s="181"/>
      <c r="B597" s="181"/>
      <c r="C597" s="194"/>
      <c r="D597" s="182"/>
      <c r="E597" s="182"/>
      <c r="F597" s="182"/>
      <c r="G597" s="182"/>
      <c r="H597" s="182"/>
      <c r="I597" s="182"/>
      <c r="J597" s="181"/>
      <c r="K597" s="181"/>
      <c r="L597" s="183"/>
      <c r="M597" s="183"/>
      <c r="N597" s="183"/>
      <c r="O597" s="183"/>
      <c r="P597" s="183"/>
      <c r="Q597" s="183"/>
      <c r="R597" s="183"/>
      <c r="S597" s="91"/>
      <c r="T597" s="91"/>
      <c r="U597" s="182"/>
      <c r="V597" s="73"/>
      <c r="X597" s="91"/>
      <c r="Y597" s="181"/>
    </row>
    <row r="598" spans="1:25" x14ac:dyDescent="0.2">
      <c r="A598" s="181"/>
      <c r="B598" s="181"/>
      <c r="C598" s="194"/>
      <c r="D598" s="182"/>
      <c r="E598" s="182"/>
      <c r="F598" s="182"/>
      <c r="G598" s="182"/>
      <c r="H598" s="182"/>
      <c r="I598" s="182"/>
      <c r="J598" s="181"/>
      <c r="K598" s="181"/>
      <c r="L598" s="183"/>
      <c r="M598" s="183"/>
      <c r="N598" s="183"/>
      <c r="O598" s="183"/>
      <c r="P598" s="183"/>
      <c r="Q598" s="183"/>
      <c r="R598" s="183"/>
      <c r="S598" s="91"/>
      <c r="T598" s="91"/>
      <c r="U598" s="182"/>
      <c r="V598" s="73"/>
      <c r="X598" s="91"/>
      <c r="Y598" s="181"/>
    </row>
    <row r="599" spans="1:25" x14ac:dyDescent="0.2">
      <c r="A599" s="181"/>
      <c r="B599" s="181"/>
      <c r="C599" s="194"/>
      <c r="D599" s="182"/>
      <c r="E599" s="182"/>
      <c r="F599" s="182"/>
      <c r="G599" s="182"/>
      <c r="H599" s="182"/>
      <c r="I599" s="182"/>
      <c r="J599" s="181"/>
      <c r="K599" s="181"/>
      <c r="L599" s="183"/>
      <c r="M599" s="183"/>
      <c r="N599" s="183"/>
      <c r="O599" s="183"/>
      <c r="P599" s="183"/>
      <c r="Q599" s="183"/>
      <c r="R599" s="183"/>
      <c r="S599" s="91"/>
      <c r="T599" s="91"/>
      <c r="U599" s="182"/>
      <c r="V599" s="73"/>
      <c r="X599" s="91"/>
      <c r="Y599" s="181"/>
    </row>
    <row r="600" spans="1:25" x14ac:dyDescent="0.2">
      <c r="A600" s="181"/>
      <c r="B600" s="181"/>
      <c r="C600" s="194"/>
      <c r="D600" s="182"/>
      <c r="E600" s="182"/>
      <c r="F600" s="182"/>
      <c r="G600" s="182"/>
      <c r="H600" s="182"/>
      <c r="I600" s="182"/>
      <c r="J600" s="181"/>
      <c r="K600" s="181"/>
      <c r="L600" s="183"/>
      <c r="M600" s="183"/>
      <c r="N600" s="183"/>
      <c r="O600" s="183"/>
      <c r="P600" s="183"/>
      <c r="Q600" s="183"/>
      <c r="R600" s="183"/>
      <c r="S600" s="91"/>
      <c r="T600" s="91"/>
      <c r="U600" s="182"/>
      <c r="V600" s="73"/>
      <c r="X600" s="91"/>
      <c r="Y600" s="181"/>
    </row>
    <row r="601" spans="1:25" x14ac:dyDescent="0.2">
      <c r="A601" s="181"/>
      <c r="B601" s="181"/>
      <c r="C601" s="194"/>
      <c r="D601" s="182"/>
      <c r="E601" s="182"/>
      <c r="F601" s="182"/>
      <c r="G601" s="182"/>
      <c r="H601" s="182"/>
      <c r="I601" s="182"/>
      <c r="J601" s="181"/>
      <c r="K601" s="181"/>
      <c r="L601" s="183"/>
      <c r="M601" s="183"/>
      <c r="N601" s="183"/>
      <c r="O601" s="183"/>
      <c r="P601" s="183"/>
      <c r="Q601" s="183"/>
      <c r="R601" s="183"/>
      <c r="S601" s="91"/>
      <c r="T601" s="91"/>
      <c r="U601" s="182"/>
      <c r="V601" s="73"/>
      <c r="X601" s="91"/>
      <c r="Y601" s="181"/>
    </row>
    <row r="602" spans="1:25" x14ac:dyDescent="0.2">
      <c r="A602" s="181"/>
      <c r="B602" s="181"/>
      <c r="C602" s="194"/>
      <c r="D602" s="182"/>
      <c r="E602" s="182"/>
      <c r="F602" s="182"/>
      <c r="G602" s="182"/>
      <c r="H602" s="182"/>
      <c r="I602" s="182"/>
      <c r="J602" s="181"/>
      <c r="K602" s="181"/>
      <c r="L602" s="183"/>
      <c r="M602" s="183"/>
      <c r="N602" s="183"/>
      <c r="O602" s="183"/>
      <c r="P602" s="183"/>
      <c r="Q602" s="183"/>
      <c r="R602" s="183"/>
      <c r="S602" s="91"/>
      <c r="T602" s="91"/>
      <c r="U602" s="182"/>
      <c r="V602" s="73"/>
      <c r="X602" s="91"/>
      <c r="Y602" s="181"/>
    </row>
    <row r="603" spans="1:25" x14ac:dyDescent="0.2">
      <c r="A603" s="181"/>
      <c r="B603" s="181"/>
      <c r="C603" s="194"/>
      <c r="D603" s="182"/>
      <c r="E603" s="182"/>
      <c r="F603" s="182"/>
      <c r="G603" s="182"/>
      <c r="H603" s="182"/>
      <c r="I603" s="182"/>
      <c r="J603" s="181"/>
      <c r="K603" s="181"/>
      <c r="L603" s="183"/>
      <c r="M603" s="183"/>
      <c r="N603" s="183"/>
      <c r="O603" s="183"/>
      <c r="P603" s="183"/>
      <c r="Q603" s="183"/>
      <c r="R603" s="183"/>
      <c r="S603" s="91"/>
      <c r="T603" s="91"/>
      <c r="U603" s="182"/>
      <c r="V603" s="73"/>
      <c r="X603" s="91"/>
      <c r="Y603" s="181"/>
    </row>
    <row r="604" spans="1:25" x14ac:dyDescent="0.2">
      <c r="A604" s="181"/>
      <c r="B604" s="181"/>
      <c r="C604" s="194"/>
      <c r="D604" s="182"/>
      <c r="E604" s="182"/>
      <c r="F604" s="182"/>
      <c r="G604" s="182"/>
      <c r="H604" s="182"/>
      <c r="I604" s="182"/>
      <c r="J604" s="181"/>
      <c r="K604" s="181"/>
      <c r="L604" s="183"/>
      <c r="M604" s="183"/>
      <c r="N604" s="183"/>
      <c r="O604" s="183"/>
      <c r="P604" s="183"/>
      <c r="Q604" s="183"/>
      <c r="R604" s="183"/>
      <c r="S604" s="91"/>
      <c r="T604" s="91"/>
      <c r="U604" s="182"/>
      <c r="V604" s="73"/>
      <c r="X604" s="91"/>
      <c r="Y604" s="181"/>
    </row>
    <row r="605" spans="1:25" x14ac:dyDescent="0.2">
      <c r="A605" s="181"/>
      <c r="B605" s="181"/>
      <c r="C605" s="194"/>
      <c r="D605" s="182"/>
      <c r="E605" s="182"/>
      <c r="F605" s="182"/>
      <c r="G605" s="182"/>
      <c r="H605" s="182"/>
      <c r="I605" s="182"/>
      <c r="J605" s="181"/>
      <c r="K605" s="181"/>
      <c r="L605" s="183"/>
      <c r="M605" s="183"/>
      <c r="N605" s="183"/>
      <c r="O605" s="183"/>
      <c r="P605" s="183"/>
      <c r="Q605" s="183"/>
      <c r="R605" s="183"/>
      <c r="S605" s="91"/>
      <c r="T605" s="91"/>
      <c r="U605" s="182"/>
      <c r="V605" s="73"/>
      <c r="X605" s="91"/>
      <c r="Y605" s="181"/>
    </row>
    <row r="606" spans="1:25" x14ac:dyDescent="0.2">
      <c r="A606" s="181"/>
      <c r="B606" s="181"/>
      <c r="C606" s="194"/>
      <c r="D606" s="182"/>
      <c r="E606" s="182"/>
      <c r="F606" s="182"/>
      <c r="G606" s="182"/>
      <c r="H606" s="182"/>
      <c r="I606" s="182"/>
      <c r="J606" s="181"/>
      <c r="K606" s="181"/>
      <c r="L606" s="183"/>
      <c r="M606" s="183"/>
      <c r="N606" s="183"/>
      <c r="O606" s="183"/>
      <c r="P606" s="183"/>
      <c r="Q606" s="183"/>
      <c r="R606" s="183"/>
      <c r="S606" s="91"/>
      <c r="T606" s="91"/>
      <c r="U606" s="182"/>
      <c r="V606" s="73"/>
      <c r="X606" s="91"/>
      <c r="Y606" s="181"/>
    </row>
    <row r="607" spans="1:25" x14ac:dyDescent="0.2">
      <c r="A607" s="181"/>
      <c r="B607" s="181"/>
      <c r="C607" s="194"/>
      <c r="D607" s="182"/>
      <c r="E607" s="182"/>
      <c r="F607" s="182"/>
      <c r="G607" s="182"/>
      <c r="H607" s="182"/>
      <c r="I607" s="182"/>
      <c r="J607" s="181"/>
      <c r="K607" s="181"/>
      <c r="L607" s="183"/>
      <c r="M607" s="183"/>
      <c r="N607" s="183"/>
      <c r="O607" s="183"/>
      <c r="P607" s="183"/>
      <c r="Q607" s="183"/>
      <c r="R607" s="183"/>
      <c r="S607" s="91"/>
      <c r="T607" s="91"/>
      <c r="U607" s="182"/>
      <c r="V607" s="73"/>
      <c r="X607" s="91"/>
      <c r="Y607" s="181"/>
    </row>
    <row r="608" spans="1:25" x14ac:dyDescent="0.2">
      <c r="A608" s="181"/>
      <c r="B608" s="181"/>
      <c r="C608" s="194"/>
      <c r="D608" s="182"/>
      <c r="E608" s="182"/>
      <c r="F608" s="182"/>
      <c r="G608" s="182"/>
      <c r="H608" s="182"/>
      <c r="I608" s="182"/>
      <c r="J608" s="181"/>
      <c r="K608" s="181"/>
      <c r="L608" s="183"/>
      <c r="M608" s="183"/>
      <c r="N608" s="183"/>
      <c r="O608" s="183"/>
      <c r="P608" s="183"/>
      <c r="Q608" s="183"/>
      <c r="R608" s="183"/>
      <c r="S608" s="91"/>
      <c r="T608" s="91"/>
      <c r="U608" s="182"/>
      <c r="V608" s="73"/>
      <c r="X608" s="91"/>
      <c r="Y608" s="181"/>
    </row>
    <row r="609" spans="1:25" x14ac:dyDescent="0.2">
      <c r="A609" s="181"/>
      <c r="B609" s="181"/>
      <c r="C609" s="194"/>
      <c r="D609" s="182"/>
      <c r="E609" s="182"/>
      <c r="F609" s="182"/>
      <c r="G609" s="182"/>
      <c r="H609" s="182"/>
      <c r="I609" s="182"/>
      <c r="J609" s="181"/>
      <c r="K609" s="181"/>
      <c r="L609" s="183"/>
      <c r="M609" s="183"/>
      <c r="N609" s="183"/>
      <c r="O609" s="183"/>
      <c r="P609" s="183"/>
      <c r="Q609" s="183"/>
      <c r="R609" s="183"/>
      <c r="S609" s="91"/>
      <c r="T609" s="91"/>
      <c r="U609" s="182"/>
      <c r="V609" s="73"/>
      <c r="X609" s="91"/>
      <c r="Y609" s="181"/>
    </row>
    <row r="610" spans="1:25" x14ac:dyDescent="0.2">
      <c r="A610" s="181"/>
      <c r="B610" s="181"/>
      <c r="C610" s="194"/>
      <c r="D610" s="182"/>
      <c r="E610" s="182"/>
      <c r="F610" s="182"/>
      <c r="G610" s="182"/>
      <c r="H610" s="182"/>
      <c r="I610" s="182"/>
      <c r="J610" s="181"/>
      <c r="K610" s="181"/>
      <c r="L610" s="183"/>
      <c r="M610" s="183"/>
      <c r="N610" s="183"/>
      <c r="O610" s="183"/>
      <c r="P610" s="183"/>
      <c r="Q610" s="183"/>
      <c r="R610" s="183"/>
      <c r="S610" s="91"/>
      <c r="T610" s="91"/>
      <c r="U610" s="182"/>
      <c r="V610" s="73"/>
      <c r="X610" s="91"/>
      <c r="Y610" s="181"/>
    </row>
    <row r="611" spans="1:25" x14ac:dyDescent="0.2">
      <c r="A611" s="181"/>
      <c r="B611" s="181"/>
      <c r="C611" s="194"/>
      <c r="D611" s="182"/>
      <c r="E611" s="182"/>
      <c r="F611" s="182"/>
      <c r="G611" s="182"/>
      <c r="H611" s="182"/>
      <c r="I611" s="182"/>
      <c r="J611" s="181"/>
      <c r="K611" s="181"/>
      <c r="L611" s="183"/>
      <c r="M611" s="183"/>
      <c r="N611" s="183"/>
      <c r="O611" s="183"/>
      <c r="P611" s="183"/>
      <c r="Q611" s="183"/>
      <c r="R611" s="183"/>
      <c r="S611" s="91"/>
      <c r="T611" s="91"/>
      <c r="U611" s="182"/>
      <c r="V611" s="73"/>
      <c r="X611" s="91"/>
      <c r="Y611" s="181"/>
    </row>
    <row r="612" spans="1:25" x14ac:dyDescent="0.2">
      <c r="A612" s="181"/>
      <c r="B612" s="181"/>
      <c r="C612" s="194"/>
      <c r="D612" s="182"/>
      <c r="E612" s="182"/>
      <c r="F612" s="182"/>
      <c r="G612" s="182"/>
      <c r="H612" s="182"/>
      <c r="I612" s="182"/>
      <c r="J612" s="181"/>
      <c r="K612" s="181"/>
      <c r="L612" s="183"/>
      <c r="M612" s="183"/>
      <c r="N612" s="183"/>
      <c r="O612" s="183"/>
      <c r="P612" s="183"/>
      <c r="Q612" s="183"/>
      <c r="R612" s="183"/>
      <c r="S612" s="91"/>
      <c r="T612" s="91"/>
      <c r="U612" s="182"/>
      <c r="V612" s="73"/>
      <c r="X612" s="91"/>
      <c r="Y612" s="181"/>
    </row>
    <row r="613" spans="1:25" x14ac:dyDescent="0.2">
      <c r="A613" s="181"/>
      <c r="B613" s="181"/>
      <c r="C613" s="194"/>
      <c r="D613" s="182"/>
      <c r="E613" s="182"/>
      <c r="F613" s="182"/>
      <c r="G613" s="182"/>
      <c r="H613" s="182"/>
      <c r="I613" s="182"/>
      <c r="J613" s="181"/>
      <c r="K613" s="181"/>
      <c r="L613" s="183"/>
      <c r="M613" s="183"/>
      <c r="N613" s="183"/>
      <c r="O613" s="183"/>
      <c r="P613" s="183"/>
      <c r="Q613" s="183"/>
      <c r="R613" s="183"/>
      <c r="S613" s="91"/>
      <c r="T613" s="91"/>
      <c r="U613" s="182"/>
      <c r="V613" s="73"/>
      <c r="X613" s="91"/>
      <c r="Y613" s="181"/>
    </row>
    <row r="614" spans="1:25" x14ac:dyDescent="0.2">
      <c r="A614" s="181"/>
      <c r="B614" s="181"/>
      <c r="C614" s="194"/>
      <c r="D614" s="182"/>
      <c r="E614" s="182"/>
      <c r="F614" s="182"/>
      <c r="G614" s="182"/>
      <c r="H614" s="182"/>
      <c r="I614" s="182"/>
      <c r="J614" s="181"/>
      <c r="K614" s="181"/>
      <c r="L614" s="183"/>
      <c r="M614" s="183"/>
      <c r="N614" s="183"/>
      <c r="O614" s="183"/>
      <c r="P614" s="183"/>
      <c r="Q614" s="183"/>
      <c r="R614" s="183"/>
      <c r="S614" s="91"/>
      <c r="T614" s="91"/>
      <c r="U614" s="182"/>
      <c r="V614" s="73"/>
      <c r="X614" s="91"/>
      <c r="Y614" s="181"/>
    </row>
    <row r="615" spans="1:25" x14ac:dyDescent="0.2">
      <c r="A615" s="181"/>
      <c r="B615" s="181"/>
      <c r="C615" s="194"/>
      <c r="D615" s="182"/>
      <c r="E615" s="182"/>
      <c r="F615" s="182"/>
      <c r="G615" s="182"/>
      <c r="H615" s="182"/>
      <c r="I615" s="182"/>
      <c r="J615" s="181"/>
      <c r="K615" s="181"/>
      <c r="L615" s="183"/>
      <c r="M615" s="183"/>
      <c r="N615" s="183"/>
      <c r="O615" s="183"/>
      <c r="P615" s="183"/>
      <c r="Q615" s="183"/>
      <c r="R615" s="183"/>
      <c r="S615" s="91"/>
      <c r="T615" s="91"/>
      <c r="U615" s="182"/>
      <c r="V615" s="73"/>
      <c r="X615" s="91"/>
      <c r="Y615" s="181"/>
    </row>
    <row r="616" spans="1:25" x14ac:dyDescent="0.2">
      <c r="A616" s="181"/>
      <c r="B616" s="181"/>
      <c r="C616" s="194"/>
      <c r="D616" s="182"/>
      <c r="E616" s="182"/>
      <c r="F616" s="182"/>
      <c r="G616" s="182"/>
      <c r="H616" s="182"/>
      <c r="I616" s="182"/>
      <c r="J616" s="181"/>
      <c r="K616" s="181"/>
      <c r="L616" s="183"/>
      <c r="M616" s="183"/>
      <c r="N616" s="183"/>
      <c r="O616" s="183"/>
      <c r="P616" s="183"/>
      <c r="Q616" s="183"/>
      <c r="R616" s="183"/>
      <c r="S616" s="91"/>
      <c r="T616" s="91"/>
      <c r="U616" s="182"/>
      <c r="V616" s="73"/>
      <c r="X616" s="91"/>
      <c r="Y616" s="181"/>
    </row>
    <row r="617" spans="1:25" x14ac:dyDescent="0.2">
      <c r="A617" s="181"/>
      <c r="B617" s="181"/>
      <c r="C617" s="194"/>
      <c r="D617" s="182"/>
      <c r="E617" s="182"/>
      <c r="F617" s="182"/>
      <c r="G617" s="182"/>
      <c r="H617" s="182"/>
      <c r="I617" s="182"/>
      <c r="J617" s="181"/>
      <c r="K617" s="181"/>
      <c r="L617" s="183"/>
      <c r="M617" s="183"/>
      <c r="N617" s="183"/>
      <c r="O617" s="183"/>
      <c r="P617" s="183"/>
      <c r="Q617" s="183"/>
      <c r="R617" s="183"/>
      <c r="S617" s="91"/>
      <c r="T617" s="91"/>
      <c r="U617" s="182"/>
      <c r="V617" s="73"/>
      <c r="X617" s="91"/>
      <c r="Y617" s="181"/>
    </row>
    <row r="618" spans="1:25" x14ac:dyDescent="0.2">
      <c r="A618" s="181"/>
      <c r="B618" s="181"/>
      <c r="C618" s="194"/>
      <c r="D618" s="182"/>
      <c r="E618" s="182"/>
      <c r="F618" s="182"/>
      <c r="G618" s="182"/>
      <c r="H618" s="182"/>
      <c r="I618" s="182"/>
      <c r="J618" s="181"/>
      <c r="K618" s="181"/>
      <c r="L618" s="183"/>
      <c r="M618" s="183"/>
      <c r="N618" s="183"/>
      <c r="O618" s="183"/>
      <c r="P618" s="183"/>
      <c r="Q618" s="183"/>
      <c r="R618" s="183"/>
      <c r="S618" s="91"/>
      <c r="T618" s="91"/>
      <c r="U618" s="182"/>
      <c r="V618" s="73"/>
      <c r="X618" s="91"/>
      <c r="Y618" s="181"/>
    </row>
    <row r="619" spans="1:25" x14ac:dyDescent="0.2">
      <c r="A619" s="181"/>
      <c r="B619" s="181"/>
      <c r="C619" s="194"/>
      <c r="D619" s="182"/>
      <c r="E619" s="182"/>
      <c r="F619" s="182"/>
      <c r="G619" s="182"/>
      <c r="H619" s="182"/>
      <c r="I619" s="182"/>
      <c r="J619" s="181"/>
      <c r="K619" s="181"/>
      <c r="L619" s="183"/>
      <c r="M619" s="183"/>
      <c r="N619" s="183"/>
      <c r="O619" s="183"/>
      <c r="P619" s="183"/>
      <c r="Q619" s="183"/>
      <c r="R619" s="183"/>
      <c r="S619" s="91"/>
      <c r="T619" s="91"/>
      <c r="U619" s="182"/>
      <c r="V619" s="73"/>
      <c r="X619" s="91"/>
      <c r="Y619" s="181"/>
    </row>
    <row r="620" spans="1:25" x14ac:dyDescent="0.2">
      <c r="A620" s="181"/>
      <c r="B620" s="181"/>
      <c r="C620" s="194"/>
      <c r="D620" s="182"/>
      <c r="E620" s="182"/>
      <c r="F620" s="182"/>
      <c r="G620" s="182"/>
      <c r="H620" s="182"/>
      <c r="I620" s="182"/>
      <c r="J620" s="181"/>
      <c r="K620" s="181"/>
      <c r="L620" s="183"/>
      <c r="M620" s="183"/>
      <c r="N620" s="183"/>
      <c r="O620" s="183"/>
      <c r="P620" s="183"/>
      <c r="Q620" s="183"/>
      <c r="R620" s="183"/>
      <c r="S620" s="91"/>
      <c r="T620" s="91"/>
      <c r="U620" s="182"/>
      <c r="V620" s="73"/>
      <c r="X620" s="91"/>
      <c r="Y620" s="181"/>
    </row>
    <row r="621" spans="1:25" x14ac:dyDescent="0.2">
      <c r="A621" s="181"/>
      <c r="B621" s="181"/>
      <c r="C621" s="194"/>
      <c r="D621" s="182"/>
      <c r="E621" s="182"/>
      <c r="F621" s="182"/>
      <c r="G621" s="182"/>
      <c r="H621" s="182"/>
      <c r="I621" s="182"/>
      <c r="J621" s="181"/>
      <c r="K621" s="181"/>
      <c r="L621" s="183"/>
      <c r="M621" s="183"/>
      <c r="N621" s="183"/>
      <c r="O621" s="183"/>
      <c r="P621" s="183"/>
      <c r="Q621" s="183"/>
      <c r="R621" s="183"/>
      <c r="S621" s="91"/>
      <c r="T621" s="91"/>
      <c r="U621" s="182"/>
      <c r="V621" s="73"/>
      <c r="X621" s="91"/>
      <c r="Y621" s="181"/>
    </row>
    <row r="622" spans="1:25" x14ac:dyDescent="0.2">
      <c r="A622" s="181"/>
      <c r="B622" s="181"/>
      <c r="C622" s="194"/>
      <c r="D622" s="182"/>
      <c r="E622" s="182"/>
      <c r="F622" s="182"/>
      <c r="G622" s="182"/>
      <c r="H622" s="182"/>
      <c r="I622" s="182"/>
      <c r="J622" s="181"/>
      <c r="K622" s="181"/>
      <c r="L622" s="183"/>
      <c r="M622" s="183"/>
      <c r="N622" s="183"/>
      <c r="O622" s="183"/>
      <c r="P622" s="183"/>
      <c r="Q622" s="183"/>
      <c r="R622" s="183"/>
      <c r="S622" s="91"/>
      <c r="T622" s="91"/>
      <c r="U622" s="182"/>
      <c r="V622" s="73"/>
      <c r="X622" s="91"/>
      <c r="Y622" s="181"/>
    </row>
    <row r="623" spans="1:25" x14ac:dyDescent="0.2">
      <c r="A623" s="181"/>
      <c r="B623" s="181"/>
      <c r="C623" s="194"/>
      <c r="D623" s="182"/>
      <c r="E623" s="182"/>
      <c r="F623" s="182"/>
      <c r="G623" s="182"/>
      <c r="H623" s="182"/>
      <c r="I623" s="182"/>
      <c r="J623" s="181"/>
      <c r="K623" s="181"/>
      <c r="L623" s="183"/>
      <c r="M623" s="183"/>
      <c r="N623" s="183"/>
      <c r="O623" s="183"/>
      <c r="P623" s="183"/>
      <c r="Q623" s="183"/>
      <c r="R623" s="183"/>
      <c r="S623" s="91"/>
      <c r="T623" s="91"/>
      <c r="U623" s="182"/>
      <c r="V623" s="73"/>
      <c r="X623" s="91"/>
      <c r="Y623" s="181"/>
    </row>
    <row r="624" spans="1:25" x14ac:dyDescent="0.2">
      <c r="A624" s="181"/>
      <c r="B624" s="181"/>
      <c r="C624" s="194"/>
      <c r="D624" s="182"/>
      <c r="E624" s="182"/>
      <c r="F624" s="182"/>
      <c r="G624" s="182"/>
      <c r="H624" s="182"/>
      <c r="I624" s="182"/>
      <c r="J624" s="181"/>
      <c r="K624" s="181"/>
      <c r="L624" s="183"/>
      <c r="M624" s="183"/>
      <c r="N624" s="183"/>
      <c r="O624" s="183"/>
      <c r="P624" s="183"/>
      <c r="Q624" s="183"/>
      <c r="R624" s="183"/>
      <c r="S624" s="91"/>
      <c r="T624" s="91"/>
      <c r="U624" s="182"/>
      <c r="V624" s="73"/>
      <c r="X624" s="91"/>
      <c r="Y624" s="181"/>
    </row>
    <row r="625" spans="1:25" x14ac:dyDescent="0.2">
      <c r="A625" s="181"/>
      <c r="B625" s="181"/>
      <c r="C625" s="194"/>
      <c r="D625" s="182"/>
      <c r="E625" s="182"/>
      <c r="F625" s="182"/>
      <c r="G625" s="182"/>
      <c r="H625" s="182"/>
      <c r="I625" s="182"/>
      <c r="J625" s="181"/>
      <c r="K625" s="181"/>
      <c r="L625" s="183"/>
      <c r="M625" s="183"/>
      <c r="N625" s="183"/>
      <c r="O625" s="183"/>
      <c r="P625" s="183"/>
      <c r="Q625" s="183"/>
      <c r="R625" s="183"/>
      <c r="S625" s="91"/>
      <c r="T625" s="91"/>
      <c r="U625" s="182"/>
      <c r="V625" s="73"/>
      <c r="X625" s="91"/>
      <c r="Y625" s="181"/>
    </row>
    <row r="626" spans="1:25" x14ac:dyDescent="0.2">
      <c r="A626" s="181"/>
      <c r="B626" s="181"/>
      <c r="C626" s="194"/>
      <c r="D626" s="182"/>
      <c r="E626" s="182"/>
      <c r="F626" s="182"/>
      <c r="G626" s="182"/>
      <c r="H626" s="182"/>
      <c r="I626" s="182"/>
      <c r="J626" s="181"/>
      <c r="K626" s="181"/>
      <c r="L626" s="183"/>
      <c r="M626" s="183"/>
      <c r="N626" s="183"/>
      <c r="O626" s="183"/>
      <c r="P626" s="183"/>
      <c r="Q626" s="183"/>
      <c r="R626" s="183"/>
      <c r="S626" s="91"/>
      <c r="T626" s="91"/>
      <c r="U626" s="182"/>
      <c r="V626" s="73"/>
      <c r="X626" s="91"/>
      <c r="Y626" s="181"/>
    </row>
    <row r="627" spans="1:25" x14ac:dyDescent="0.2">
      <c r="A627" s="181"/>
      <c r="B627" s="181"/>
      <c r="C627" s="194"/>
      <c r="D627" s="182"/>
      <c r="E627" s="182"/>
      <c r="F627" s="182"/>
      <c r="G627" s="182"/>
      <c r="H627" s="182"/>
      <c r="I627" s="182"/>
      <c r="J627" s="181"/>
      <c r="K627" s="181"/>
      <c r="L627" s="183"/>
      <c r="M627" s="183"/>
      <c r="N627" s="183"/>
      <c r="O627" s="183"/>
      <c r="P627" s="183"/>
      <c r="Q627" s="183"/>
      <c r="R627" s="183"/>
      <c r="S627" s="91"/>
      <c r="T627" s="91"/>
      <c r="U627" s="182"/>
      <c r="V627" s="73"/>
      <c r="X627" s="91"/>
      <c r="Y627" s="181"/>
    </row>
    <row r="628" spans="1:25" x14ac:dyDescent="0.2">
      <c r="A628" s="181"/>
      <c r="B628" s="181"/>
      <c r="C628" s="194"/>
      <c r="D628" s="182"/>
      <c r="E628" s="182"/>
      <c r="F628" s="182"/>
      <c r="G628" s="182"/>
      <c r="H628" s="182"/>
      <c r="I628" s="182"/>
      <c r="J628" s="181"/>
      <c r="K628" s="181"/>
      <c r="L628" s="183"/>
      <c r="M628" s="183"/>
      <c r="N628" s="183"/>
      <c r="O628" s="183"/>
      <c r="P628" s="183"/>
      <c r="Q628" s="183"/>
      <c r="R628" s="183"/>
      <c r="S628" s="91"/>
      <c r="T628" s="91"/>
      <c r="U628" s="182"/>
      <c r="V628" s="73"/>
      <c r="X628" s="91"/>
      <c r="Y628" s="181"/>
    </row>
    <row r="629" spans="1:25" x14ac:dyDescent="0.2">
      <c r="A629" s="181"/>
      <c r="B629" s="181"/>
      <c r="C629" s="194"/>
      <c r="D629" s="182"/>
      <c r="E629" s="182"/>
      <c r="F629" s="182"/>
      <c r="G629" s="182"/>
      <c r="H629" s="182"/>
      <c r="I629" s="182"/>
      <c r="J629" s="181"/>
      <c r="K629" s="181"/>
      <c r="L629" s="183"/>
      <c r="M629" s="183"/>
      <c r="N629" s="183"/>
      <c r="O629" s="183"/>
      <c r="P629" s="183"/>
      <c r="Q629" s="183"/>
      <c r="R629" s="183"/>
      <c r="S629" s="91"/>
      <c r="T629" s="91"/>
      <c r="U629" s="182"/>
      <c r="V629" s="73"/>
      <c r="X629" s="91"/>
      <c r="Y629" s="181"/>
    </row>
    <row r="630" spans="1:25" x14ac:dyDescent="0.2">
      <c r="A630" s="181"/>
      <c r="B630" s="181"/>
      <c r="C630" s="194"/>
      <c r="D630" s="182"/>
      <c r="E630" s="182"/>
      <c r="F630" s="182"/>
      <c r="G630" s="182"/>
      <c r="H630" s="182"/>
      <c r="I630" s="182"/>
      <c r="J630" s="181"/>
      <c r="K630" s="181"/>
      <c r="L630" s="183"/>
      <c r="M630" s="183"/>
      <c r="N630" s="183"/>
      <c r="O630" s="183"/>
      <c r="P630" s="183"/>
      <c r="Q630" s="183"/>
      <c r="R630" s="183"/>
      <c r="S630" s="91"/>
      <c r="T630" s="91"/>
      <c r="U630" s="182"/>
      <c r="V630" s="73"/>
      <c r="X630" s="91"/>
      <c r="Y630" s="181"/>
    </row>
    <row r="631" spans="1:25" x14ac:dyDescent="0.2">
      <c r="A631" s="181"/>
      <c r="B631" s="181"/>
      <c r="C631" s="194"/>
      <c r="D631" s="182"/>
      <c r="E631" s="182"/>
      <c r="F631" s="182"/>
      <c r="G631" s="182"/>
      <c r="H631" s="182"/>
      <c r="I631" s="182"/>
      <c r="J631" s="181"/>
      <c r="K631" s="181"/>
      <c r="L631" s="183"/>
      <c r="M631" s="183"/>
      <c r="N631" s="183"/>
      <c r="O631" s="183"/>
      <c r="P631" s="183"/>
      <c r="Q631" s="183"/>
      <c r="R631" s="183"/>
      <c r="S631" s="91"/>
      <c r="T631" s="91"/>
      <c r="U631" s="182"/>
      <c r="V631" s="73"/>
      <c r="X631" s="91"/>
      <c r="Y631" s="181"/>
    </row>
    <row r="632" spans="1:25" x14ac:dyDescent="0.2">
      <c r="A632" s="181"/>
      <c r="B632" s="181"/>
      <c r="C632" s="194"/>
      <c r="D632" s="182"/>
      <c r="E632" s="182"/>
      <c r="F632" s="182"/>
      <c r="G632" s="182"/>
      <c r="H632" s="182"/>
      <c r="I632" s="182"/>
      <c r="J632" s="181"/>
      <c r="K632" s="181"/>
      <c r="L632" s="183"/>
      <c r="M632" s="183"/>
      <c r="N632" s="183"/>
      <c r="O632" s="183"/>
      <c r="P632" s="183"/>
      <c r="Q632" s="183"/>
      <c r="R632" s="183"/>
      <c r="S632" s="91"/>
      <c r="T632" s="91"/>
      <c r="U632" s="182"/>
      <c r="V632" s="73"/>
      <c r="X632" s="91"/>
      <c r="Y632" s="181"/>
    </row>
    <row r="633" spans="1:25" x14ac:dyDescent="0.2">
      <c r="A633" s="181"/>
      <c r="B633" s="181"/>
      <c r="C633" s="194"/>
      <c r="D633" s="182"/>
      <c r="E633" s="182"/>
      <c r="F633" s="182"/>
      <c r="G633" s="182"/>
      <c r="H633" s="182"/>
      <c r="I633" s="182"/>
      <c r="J633" s="181"/>
      <c r="K633" s="181"/>
      <c r="L633" s="183"/>
      <c r="M633" s="183"/>
      <c r="N633" s="183"/>
      <c r="O633" s="183"/>
      <c r="P633" s="183"/>
      <c r="Q633" s="183"/>
      <c r="R633" s="183"/>
      <c r="S633" s="91"/>
      <c r="T633" s="91"/>
      <c r="U633" s="182"/>
      <c r="V633" s="73"/>
      <c r="X633" s="91"/>
      <c r="Y633" s="181"/>
    </row>
    <row r="634" spans="1:25" x14ac:dyDescent="0.2">
      <c r="A634" s="181"/>
      <c r="B634" s="181"/>
      <c r="C634" s="194"/>
      <c r="D634" s="182"/>
      <c r="E634" s="182"/>
      <c r="F634" s="182"/>
      <c r="G634" s="182"/>
      <c r="H634" s="182"/>
      <c r="I634" s="182"/>
      <c r="J634" s="181"/>
      <c r="K634" s="181"/>
      <c r="L634" s="183"/>
      <c r="M634" s="183"/>
      <c r="N634" s="183"/>
      <c r="O634" s="183"/>
      <c r="P634" s="183"/>
      <c r="Q634" s="183"/>
      <c r="R634" s="183"/>
      <c r="S634" s="91"/>
      <c r="T634" s="91"/>
      <c r="U634" s="182"/>
      <c r="V634" s="73"/>
      <c r="X634" s="91"/>
      <c r="Y634" s="181"/>
    </row>
    <row r="635" spans="1:25" x14ac:dyDescent="0.2">
      <c r="A635" s="181"/>
      <c r="B635" s="181"/>
      <c r="C635" s="194"/>
      <c r="D635" s="182"/>
      <c r="E635" s="182"/>
      <c r="F635" s="182"/>
      <c r="G635" s="182"/>
      <c r="H635" s="182"/>
      <c r="I635" s="182"/>
      <c r="J635" s="181"/>
      <c r="K635" s="181"/>
      <c r="L635" s="183"/>
      <c r="M635" s="183"/>
      <c r="N635" s="183"/>
      <c r="O635" s="183"/>
      <c r="P635" s="183"/>
      <c r="Q635" s="183"/>
      <c r="R635" s="183"/>
      <c r="S635" s="91"/>
      <c r="T635" s="91"/>
      <c r="U635" s="182"/>
      <c r="V635" s="73"/>
      <c r="X635" s="91"/>
      <c r="Y635" s="181"/>
    </row>
    <row r="636" spans="1:25" x14ac:dyDescent="0.2">
      <c r="A636" s="181"/>
      <c r="B636" s="181"/>
      <c r="C636" s="194"/>
      <c r="D636" s="182"/>
      <c r="E636" s="182"/>
      <c r="F636" s="182"/>
      <c r="G636" s="182"/>
      <c r="H636" s="182"/>
      <c r="I636" s="182"/>
      <c r="J636" s="181"/>
      <c r="K636" s="181"/>
      <c r="L636" s="183"/>
      <c r="M636" s="183"/>
      <c r="N636" s="183"/>
      <c r="O636" s="183"/>
      <c r="P636" s="183"/>
      <c r="Q636" s="183"/>
      <c r="R636" s="183"/>
      <c r="S636" s="91"/>
      <c r="T636" s="91"/>
      <c r="U636" s="182"/>
      <c r="V636" s="73"/>
      <c r="X636" s="91"/>
      <c r="Y636" s="181"/>
    </row>
    <row r="637" spans="1:25" x14ac:dyDescent="0.2">
      <c r="A637" s="181"/>
      <c r="B637" s="181"/>
      <c r="C637" s="194"/>
      <c r="D637" s="182"/>
      <c r="E637" s="182"/>
      <c r="F637" s="182"/>
      <c r="G637" s="182"/>
      <c r="H637" s="182"/>
      <c r="I637" s="182"/>
      <c r="J637" s="181"/>
      <c r="K637" s="181"/>
      <c r="L637" s="183"/>
      <c r="M637" s="183"/>
      <c r="N637" s="183"/>
      <c r="O637" s="183"/>
      <c r="P637" s="183"/>
      <c r="Q637" s="183"/>
      <c r="R637" s="183"/>
      <c r="S637" s="91"/>
      <c r="T637" s="91"/>
      <c r="U637" s="182"/>
      <c r="V637" s="73"/>
      <c r="X637" s="91"/>
      <c r="Y637" s="181"/>
    </row>
    <row r="638" spans="1:25" x14ac:dyDescent="0.2">
      <c r="A638" s="181"/>
      <c r="B638" s="181"/>
      <c r="C638" s="194"/>
      <c r="D638" s="182"/>
      <c r="E638" s="182"/>
      <c r="F638" s="182"/>
      <c r="G638" s="182"/>
      <c r="H638" s="182"/>
      <c r="I638" s="182"/>
      <c r="J638" s="181"/>
      <c r="K638" s="181"/>
      <c r="L638" s="183"/>
      <c r="M638" s="183"/>
      <c r="N638" s="183"/>
      <c r="O638" s="183"/>
      <c r="P638" s="183"/>
      <c r="Q638" s="183"/>
      <c r="R638" s="183"/>
      <c r="S638" s="91"/>
      <c r="T638" s="91"/>
      <c r="U638" s="182"/>
      <c r="V638" s="73"/>
      <c r="X638" s="91"/>
      <c r="Y638" s="181"/>
    </row>
    <row r="639" spans="1:25" x14ac:dyDescent="0.2">
      <c r="A639" s="181"/>
      <c r="B639" s="181"/>
      <c r="C639" s="194"/>
      <c r="D639" s="182"/>
      <c r="E639" s="182"/>
      <c r="F639" s="182"/>
      <c r="G639" s="182"/>
      <c r="H639" s="182"/>
      <c r="I639" s="182"/>
      <c r="J639" s="181"/>
      <c r="K639" s="181"/>
      <c r="L639" s="183"/>
      <c r="M639" s="183"/>
      <c r="N639" s="183"/>
      <c r="O639" s="183"/>
      <c r="P639" s="183"/>
      <c r="Q639" s="183"/>
      <c r="R639" s="183"/>
      <c r="S639" s="91"/>
      <c r="T639" s="91"/>
      <c r="U639" s="182"/>
      <c r="V639" s="73"/>
      <c r="X639" s="91"/>
      <c r="Y639" s="181"/>
    </row>
    <row r="640" spans="1:25" x14ac:dyDescent="0.2">
      <c r="A640" s="181"/>
      <c r="B640" s="181"/>
      <c r="C640" s="194"/>
      <c r="D640" s="182"/>
      <c r="E640" s="182"/>
      <c r="F640" s="182"/>
      <c r="G640" s="182"/>
      <c r="H640" s="182"/>
      <c r="I640" s="182"/>
      <c r="J640" s="181"/>
      <c r="K640" s="181"/>
      <c r="L640" s="183"/>
      <c r="M640" s="183"/>
      <c r="N640" s="183"/>
      <c r="O640" s="183"/>
      <c r="P640" s="183"/>
      <c r="Q640" s="183"/>
      <c r="R640" s="183"/>
      <c r="S640" s="91"/>
      <c r="T640" s="91"/>
      <c r="U640" s="182"/>
      <c r="V640" s="73"/>
      <c r="X640" s="91"/>
      <c r="Y640" s="181"/>
    </row>
    <row r="641" spans="1:25" x14ac:dyDescent="0.2">
      <c r="A641" s="181"/>
      <c r="B641" s="181"/>
      <c r="C641" s="194"/>
      <c r="D641" s="182"/>
      <c r="E641" s="182"/>
      <c r="F641" s="182"/>
      <c r="G641" s="182"/>
      <c r="H641" s="182"/>
      <c r="I641" s="182"/>
      <c r="J641" s="181"/>
      <c r="K641" s="181"/>
      <c r="L641" s="183"/>
      <c r="M641" s="183"/>
      <c r="N641" s="183"/>
      <c r="O641" s="183"/>
      <c r="P641" s="183"/>
      <c r="Q641" s="183"/>
      <c r="R641" s="183"/>
      <c r="S641" s="91"/>
      <c r="T641" s="91"/>
      <c r="U641" s="182"/>
      <c r="V641" s="73"/>
      <c r="X641" s="91"/>
      <c r="Y641" s="181"/>
    </row>
    <row r="642" spans="1:25" x14ac:dyDescent="0.2">
      <c r="A642" s="181"/>
      <c r="B642" s="181"/>
      <c r="C642" s="194"/>
      <c r="D642" s="182"/>
      <c r="E642" s="182"/>
      <c r="F642" s="182"/>
      <c r="G642" s="182"/>
      <c r="H642" s="182"/>
      <c r="I642" s="182"/>
      <c r="J642" s="181"/>
      <c r="K642" s="181"/>
      <c r="L642" s="183"/>
      <c r="M642" s="183"/>
      <c r="N642" s="183"/>
      <c r="O642" s="183"/>
      <c r="P642" s="183"/>
      <c r="Q642" s="183"/>
      <c r="R642" s="183"/>
      <c r="S642" s="91"/>
      <c r="T642" s="91"/>
      <c r="U642" s="182"/>
      <c r="V642" s="73"/>
      <c r="X642" s="91"/>
      <c r="Y642" s="181"/>
    </row>
    <row r="643" spans="1:25" x14ac:dyDescent="0.2">
      <c r="A643" s="181"/>
      <c r="B643" s="181"/>
      <c r="C643" s="194"/>
      <c r="D643" s="182"/>
      <c r="E643" s="182"/>
      <c r="F643" s="182"/>
      <c r="G643" s="182"/>
      <c r="H643" s="182"/>
      <c r="I643" s="182"/>
      <c r="J643" s="181"/>
      <c r="K643" s="181"/>
      <c r="L643" s="183"/>
      <c r="M643" s="183"/>
      <c r="N643" s="183"/>
      <c r="O643" s="183"/>
      <c r="P643" s="183"/>
      <c r="Q643" s="183"/>
      <c r="R643" s="183"/>
      <c r="S643" s="91"/>
      <c r="T643" s="91"/>
      <c r="U643" s="182"/>
      <c r="V643" s="73"/>
      <c r="X643" s="91"/>
      <c r="Y643" s="181"/>
    </row>
    <row r="644" spans="1:25" x14ac:dyDescent="0.2">
      <c r="A644" s="181"/>
      <c r="B644" s="181"/>
      <c r="C644" s="194"/>
      <c r="D644" s="182"/>
      <c r="E644" s="182"/>
      <c r="F644" s="182"/>
      <c r="G644" s="182"/>
      <c r="H644" s="182"/>
      <c r="I644" s="182"/>
      <c r="J644" s="181"/>
      <c r="K644" s="181"/>
      <c r="L644" s="183"/>
      <c r="M644" s="183"/>
      <c r="N644" s="183"/>
      <c r="O644" s="183"/>
      <c r="P644" s="183"/>
      <c r="Q644" s="183"/>
      <c r="R644" s="183"/>
      <c r="S644" s="91"/>
      <c r="T644" s="91"/>
      <c r="U644" s="182"/>
      <c r="V644" s="73"/>
      <c r="X644" s="91"/>
      <c r="Y644" s="181"/>
    </row>
    <row r="645" spans="1:25" x14ac:dyDescent="0.2">
      <c r="A645" s="181"/>
      <c r="B645" s="181"/>
      <c r="C645" s="194"/>
      <c r="D645" s="182"/>
      <c r="E645" s="182"/>
      <c r="F645" s="182"/>
      <c r="G645" s="182"/>
      <c r="H645" s="182"/>
      <c r="I645" s="182"/>
      <c r="J645" s="181"/>
      <c r="K645" s="181"/>
      <c r="L645" s="183"/>
      <c r="M645" s="183"/>
      <c r="N645" s="183"/>
      <c r="O645" s="183"/>
      <c r="P645" s="183"/>
      <c r="Q645" s="183"/>
      <c r="R645" s="183"/>
      <c r="S645" s="91"/>
      <c r="T645" s="91"/>
      <c r="U645" s="182"/>
      <c r="V645" s="73"/>
      <c r="X645" s="91"/>
      <c r="Y645" s="181"/>
    </row>
    <row r="646" spans="1:25" x14ac:dyDescent="0.2">
      <c r="A646" s="181"/>
      <c r="B646" s="181"/>
      <c r="C646" s="194"/>
      <c r="D646" s="182"/>
      <c r="E646" s="182"/>
      <c r="F646" s="182"/>
      <c r="G646" s="182"/>
      <c r="H646" s="182"/>
      <c r="I646" s="182"/>
      <c r="J646" s="181"/>
      <c r="K646" s="181"/>
      <c r="L646" s="183"/>
      <c r="M646" s="183"/>
      <c r="N646" s="183"/>
      <c r="O646" s="183"/>
      <c r="P646" s="183"/>
      <c r="Q646" s="183"/>
      <c r="R646" s="183"/>
      <c r="S646" s="91"/>
      <c r="T646" s="91"/>
      <c r="U646" s="182"/>
      <c r="V646" s="73"/>
      <c r="X646" s="91"/>
      <c r="Y646" s="181"/>
    </row>
    <row r="647" spans="1:25" x14ac:dyDescent="0.2">
      <c r="A647" s="181"/>
      <c r="B647" s="181"/>
      <c r="C647" s="194"/>
      <c r="D647" s="182"/>
      <c r="E647" s="182"/>
      <c r="F647" s="182"/>
      <c r="G647" s="182"/>
      <c r="H647" s="182"/>
      <c r="I647" s="182"/>
      <c r="J647" s="181"/>
      <c r="K647" s="181"/>
      <c r="L647" s="183"/>
      <c r="M647" s="183"/>
      <c r="N647" s="183"/>
      <c r="O647" s="183"/>
      <c r="P647" s="183"/>
      <c r="Q647" s="183"/>
      <c r="R647" s="183"/>
      <c r="S647" s="91"/>
      <c r="T647" s="91"/>
      <c r="U647" s="182"/>
      <c r="V647" s="73"/>
      <c r="X647" s="91"/>
      <c r="Y647" s="181"/>
    </row>
    <row r="648" spans="1:25" x14ac:dyDescent="0.2">
      <c r="A648" s="181"/>
      <c r="B648" s="181"/>
      <c r="C648" s="194"/>
      <c r="D648" s="182"/>
      <c r="E648" s="182"/>
      <c r="F648" s="182"/>
      <c r="G648" s="182"/>
      <c r="H648" s="182"/>
      <c r="I648" s="182"/>
      <c r="J648" s="181"/>
      <c r="K648" s="181"/>
      <c r="L648" s="183"/>
      <c r="M648" s="183"/>
      <c r="N648" s="183"/>
      <c r="O648" s="183"/>
      <c r="P648" s="183"/>
      <c r="Q648" s="183"/>
      <c r="R648" s="183"/>
      <c r="S648" s="91"/>
      <c r="T648" s="91"/>
      <c r="U648" s="182"/>
      <c r="V648" s="73"/>
      <c r="X648" s="91"/>
      <c r="Y648" s="181"/>
    </row>
    <row r="649" spans="1:25" x14ac:dyDescent="0.2">
      <c r="A649" s="181"/>
      <c r="B649" s="181"/>
      <c r="C649" s="194"/>
      <c r="D649" s="182"/>
      <c r="E649" s="182"/>
      <c r="F649" s="182"/>
      <c r="G649" s="182"/>
      <c r="H649" s="182"/>
      <c r="I649" s="182"/>
      <c r="J649" s="181"/>
      <c r="K649" s="181"/>
      <c r="L649" s="183"/>
      <c r="M649" s="183"/>
      <c r="N649" s="183"/>
      <c r="O649" s="183"/>
      <c r="P649" s="183"/>
      <c r="Q649" s="183"/>
      <c r="R649" s="183"/>
      <c r="S649" s="91"/>
      <c r="T649" s="91"/>
      <c r="U649" s="182"/>
      <c r="V649" s="73"/>
      <c r="X649" s="91"/>
      <c r="Y649" s="181"/>
    </row>
    <row r="650" spans="1:25" x14ac:dyDescent="0.2">
      <c r="A650" s="181"/>
      <c r="B650" s="181"/>
      <c r="C650" s="194"/>
      <c r="D650" s="182"/>
      <c r="E650" s="182"/>
      <c r="F650" s="182"/>
      <c r="G650" s="182"/>
      <c r="H650" s="182"/>
      <c r="I650" s="182"/>
      <c r="J650" s="181"/>
      <c r="K650" s="181"/>
      <c r="L650" s="183"/>
      <c r="M650" s="183"/>
      <c r="N650" s="183"/>
      <c r="O650" s="183"/>
      <c r="P650" s="183"/>
      <c r="Q650" s="183"/>
      <c r="R650" s="183"/>
      <c r="S650" s="91"/>
      <c r="T650" s="91"/>
      <c r="U650" s="182"/>
      <c r="V650" s="73"/>
      <c r="X650" s="91"/>
      <c r="Y650" s="181"/>
    </row>
    <row r="651" spans="1:25" x14ac:dyDescent="0.2">
      <c r="A651" s="181"/>
      <c r="B651" s="181"/>
      <c r="C651" s="194"/>
      <c r="D651" s="182"/>
      <c r="E651" s="182"/>
      <c r="F651" s="182"/>
      <c r="G651" s="182"/>
      <c r="H651" s="182"/>
      <c r="I651" s="182"/>
      <c r="J651" s="181"/>
      <c r="K651" s="181"/>
      <c r="L651" s="183"/>
      <c r="M651" s="183"/>
      <c r="N651" s="183"/>
      <c r="O651" s="183"/>
      <c r="P651" s="183"/>
      <c r="Q651" s="183"/>
      <c r="R651" s="183"/>
      <c r="S651" s="91"/>
      <c r="T651" s="91"/>
      <c r="U651" s="182"/>
      <c r="V651" s="73"/>
      <c r="X651" s="91"/>
      <c r="Y651" s="181"/>
    </row>
    <row r="652" spans="1:25" x14ac:dyDescent="0.2">
      <c r="A652" s="181"/>
      <c r="B652" s="181"/>
      <c r="C652" s="194"/>
      <c r="D652" s="182"/>
      <c r="E652" s="182"/>
      <c r="F652" s="182"/>
      <c r="G652" s="182"/>
      <c r="H652" s="182"/>
      <c r="I652" s="182"/>
      <c r="J652" s="181"/>
      <c r="K652" s="181"/>
      <c r="L652" s="183"/>
      <c r="M652" s="183"/>
      <c r="N652" s="183"/>
      <c r="O652" s="183"/>
      <c r="P652" s="183"/>
      <c r="Q652" s="183"/>
      <c r="R652" s="183"/>
      <c r="S652" s="91"/>
      <c r="T652" s="91"/>
      <c r="U652" s="182"/>
      <c r="V652" s="73"/>
      <c r="X652" s="91"/>
      <c r="Y652" s="181"/>
    </row>
    <row r="653" spans="1:25" x14ac:dyDescent="0.2">
      <c r="A653" s="181"/>
      <c r="B653" s="181"/>
      <c r="C653" s="194"/>
      <c r="D653" s="182"/>
      <c r="E653" s="182"/>
      <c r="F653" s="182"/>
      <c r="G653" s="182"/>
      <c r="H653" s="182"/>
      <c r="I653" s="182"/>
      <c r="J653" s="181"/>
      <c r="K653" s="181"/>
      <c r="L653" s="183"/>
      <c r="M653" s="183"/>
      <c r="N653" s="183"/>
      <c r="O653" s="183"/>
      <c r="P653" s="183"/>
      <c r="Q653" s="183"/>
      <c r="R653" s="183"/>
      <c r="S653" s="91"/>
      <c r="T653" s="91"/>
      <c r="U653" s="182"/>
      <c r="V653" s="73"/>
      <c r="X653" s="91"/>
      <c r="Y653" s="181"/>
    </row>
    <row r="654" spans="1:25" x14ac:dyDescent="0.2">
      <c r="A654" s="181"/>
      <c r="B654" s="181"/>
      <c r="C654" s="194"/>
      <c r="D654" s="182"/>
      <c r="E654" s="182"/>
      <c r="F654" s="182"/>
      <c r="G654" s="182"/>
      <c r="H654" s="182"/>
      <c r="I654" s="182"/>
      <c r="J654" s="181"/>
      <c r="K654" s="181"/>
      <c r="L654" s="183"/>
      <c r="M654" s="183"/>
      <c r="N654" s="183"/>
      <c r="O654" s="183"/>
      <c r="P654" s="183"/>
      <c r="Q654" s="183"/>
      <c r="R654" s="183"/>
      <c r="S654" s="91"/>
      <c r="T654" s="91"/>
      <c r="U654" s="182"/>
      <c r="V654" s="73"/>
      <c r="X654" s="91"/>
      <c r="Y654" s="181"/>
    </row>
    <row r="655" spans="1:25" x14ac:dyDescent="0.2">
      <c r="A655" s="181"/>
      <c r="B655" s="181"/>
      <c r="C655" s="194"/>
      <c r="D655" s="182"/>
      <c r="E655" s="182"/>
      <c r="F655" s="182"/>
      <c r="G655" s="182"/>
      <c r="H655" s="182"/>
      <c r="I655" s="182"/>
      <c r="J655" s="181"/>
      <c r="K655" s="181"/>
      <c r="L655" s="183"/>
      <c r="M655" s="183"/>
      <c r="N655" s="183"/>
      <c r="O655" s="183"/>
      <c r="P655" s="183"/>
      <c r="Q655" s="183"/>
      <c r="R655" s="183"/>
      <c r="S655" s="91"/>
      <c r="T655" s="91"/>
      <c r="U655" s="182"/>
      <c r="V655" s="73"/>
      <c r="X655" s="91"/>
      <c r="Y655" s="181"/>
    </row>
    <row r="656" spans="1:25" x14ac:dyDescent="0.2">
      <c r="A656" s="181"/>
      <c r="B656" s="181"/>
      <c r="C656" s="194"/>
      <c r="D656" s="182"/>
      <c r="E656" s="182"/>
      <c r="F656" s="182"/>
      <c r="G656" s="182"/>
      <c r="H656" s="182"/>
      <c r="I656" s="182"/>
      <c r="J656" s="181"/>
      <c r="K656" s="181"/>
      <c r="L656" s="183"/>
      <c r="M656" s="183"/>
      <c r="N656" s="183"/>
      <c r="O656" s="183"/>
      <c r="P656" s="183"/>
      <c r="Q656" s="183"/>
      <c r="R656" s="183"/>
      <c r="S656" s="91"/>
      <c r="T656" s="91"/>
      <c r="U656" s="182"/>
      <c r="V656" s="73"/>
      <c r="X656" s="91"/>
      <c r="Y656" s="181"/>
    </row>
    <row r="657" spans="1:25" x14ac:dyDescent="0.2">
      <c r="A657" s="181"/>
      <c r="B657" s="181"/>
      <c r="C657" s="194"/>
      <c r="D657" s="182"/>
      <c r="E657" s="182"/>
      <c r="F657" s="182"/>
      <c r="G657" s="182"/>
      <c r="H657" s="182"/>
      <c r="I657" s="182"/>
      <c r="J657" s="181"/>
      <c r="K657" s="181"/>
      <c r="L657" s="183"/>
      <c r="M657" s="183"/>
      <c r="N657" s="183"/>
      <c r="O657" s="183"/>
      <c r="P657" s="183"/>
      <c r="Q657" s="183"/>
      <c r="R657" s="183"/>
      <c r="S657" s="91"/>
      <c r="T657" s="91"/>
      <c r="U657" s="182"/>
      <c r="V657" s="73"/>
      <c r="X657" s="91"/>
      <c r="Y657" s="181"/>
    </row>
    <row r="658" spans="1:25" x14ac:dyDescent="0.2">
      <c r="A658" s="181"/>
      <c r="B658" s="181"/>
      <c r="C658" s="194"/>
      <c r="D658" s="182"/>
      <c r="E658" s="182"/>
      <c r="F658" s="182"/>
      <c r="G658" s="182"/>
      <c r="H658" s="182"/>
      <c r="I658" s="182"/>
      <c r="J658" s="181"/>
      <c r="K658" s="181"/>
      <c r="L658" s="183"/>
      <c r="M658" s="183"/>
      <c r="N658" s="183"/>
      <c r="O658" s="183"/>
      <c r="P658" s="183"/>
      <c r="Q658" s="183"/>
      <c r="R658" s="183"/>
      <c r="S658" s="91"/>
      <c r="T658" s="91"/>
      <c r="U658" s="182"/>
      <c r="V658" s="73"/>
      <c r="X658" s="91"/>
      <c r="Y658" s="181"/>
    </row>
    <row r="659" spans="1:25" x14ac:dyDescent="0.2">
      <c r="A659" s="181"/>
      <c r="B659" s="181"/>
      <c r="C659" s="194"/>
      <c r="D659" s="182"/>
      <c r="E659" s="182"/>
      <c r="F659" s="182"/>
      <c r="G659" s="182"/>
      <c r="H659" s="182"/>
      <c r="I659" s="182"/>
      <c r="J659" s="181"/>
      <c r="K659" s="181"/>
      <c r="L659" s="183"/>
      <c r="M659" s="183"/>
      <c r="N659" s="183"/>
      <c r="O659" s="183"/>
      <c r="P659" s="183"/>
      <c r="Q659" s="183"/>
      <c r="R659" s="183"/>
      <c r="S659" s="91"/>
      <c r="T659" s="91"/>
      <c r="U659" s="182"/>
      <c r="V659" s="73"/>
      <c r="X659" s="91"/>
      <c r="Y659" s="181"/>
    </row>
    <row r="660" spans="1:25" x14ac:dyDescent="0.2">
      <c r="A660" s="181"/>
      <c r="B660" s="181"/>
      <c r="C660" s="194"/>
      <c r="D660" s="182"/>
      <c r="E660" s="182"/>
      <c r="F660" s="182"/>
      <c r="G660" s="182"/>
      <c r="H660" s="182"/>
      <c r="I660" s="182"/>
      <c r="J660" s="181"/>
      <c r="K660" s="181"/>
      <c r="L660" s="183"/>
      <c r="M660" s="183"/>
      <c r="N660" s="183"/>
      <c r="O660" s="183"/>
      <c r="P660" s="183"/>
      <c r="Q660" s="183"/>
      <c r="R660" s="183"/>
      <c r="S660" s="91"/>
      <c r="T660" s="91"/>
      <c r="U660" s="182"/>
      <c r="V660" s="73"/>
      <c r="X660" s="91"/>
      <c r="Y660" s="181"/>
    </row>
    <row r="661" spans="1:25" x14ac:dyDescent="0.2">
      <c r="A661" s="181"/>
      <c r="B661" s="181"/>
      <c r="C661" s="194"/>
      <c r="D661" s="182"/>
      <c r="E661" s="182"/>
      <c r="F661" s="182"/>
      <c r="G661" s="182"/>
      <c r="H661" s="182"/>
      <c r="I661" s="182"/>
      <c r="J661" s="181"/>
      <c r="K661" s="181"/>
      <c r="L661" s="183"/>
      <c r="M661" s="183"/>
      <c r="N661" s="183"/>
      <c r="O661" s="183"/>
      <c r="P661" s="183"/>
      <c r="Q661" s="183"/>
      <c r="R661" s="183"/>
      <c r="S661" s="91"/>
      <c r="T661" s="91"/>
      <c r="U661" s="182"/>
      <c r="V661" s="73"/>
      <c r="X661" s="91"/>
      <c r="Y661" s="181"/>
    </row>
    <row r="662" spans="1:25" x14ac:dyDescent="0.2">
      <c r="A662" s="181"/>
      <c r="B662" s="181"/>
      <c r="C662" s="194"/>
      <c r="D662" s="182"/>
      <c r="E662" s="182"/>
      <c r="F662" s="182"/>
      <c r="G662" s="182"/>
      <c r="H662" s="182"/>
      <c r="I662" s="182"/>
      <c r="J662" s="181"/>
      <c r="K662" s="181"/>
      <c r="L662" s="183"/>
      <c r="M662" s="183"/>
      <c r="N662" s="183"/>
      <c r="O662" s="183"/>
      <c r="P662" s="183"/>
      <c r="Q662" s="183"/>
      <c r="R662" s="183"/>
      <c r="S662" s="91"/>
      <c r="T662" s="91"/>
      <c r="U662" s="182"/>
      <c r="V662" s="73"/>
      <c r="X662" s="91"/>
      <c r="Y662" s="181"/>
    </row>
    <row r="663" spans="1:25" x14ac:dyDescent="0.2">
      <c r="A663" s="181"/>
      <c r="B663" s="181"/>
      <c r="C663" s="194"/>
      <c r="D663" s="182"/>
      <c r="E663" s="182"/>
      <c r="F663" s="182"/>
      <c r="G663" s="182"/>
      <c r="H663" s="182"/>
      <c r="I663" s="182"/>
      <c r="J663" s="181"/>
      <c r="K663" s="181"/>
      <c r="L663" s="183"/>
      <c r="M663" s="183"/>
      <c r="N663" s="183"/>
      <c r="O663" s="183"/>
      <c r="P663" s="183"/>
      <c r="Q663" s="183"/>
      <c r="R663" s="183"/>
      <c r="S663" s="91"/>
      <c r="T663" s="91"/>
      <c r="U663" s="182"/>
      <c r="V663" s="73"/>
      <c r="X663" s="91"/>
      <c r="Y663" s="181"/>
    </row>
    <row r="664" spans="1:25" x14ac:dyDescent="0.2">
      <c r="A664" s="181"/>
      <c r="B664" s="181"/>
      <c r="C664" s="194"/>
      <c r="D664" s="182"/>
      <c r="E664" s="182"/>
      <c r="F664" s="182"/>
      <c r="G664" s="182"/>
      <c r="H664" s="182"/>
      <c r="I664" s="182"/>
      <c r="J664" s="181"/>
      <c r="K664" s="181"/>
      <c r="L664" s="183"/>
      <c r="M664" s="183"/>
      <c r="N664" s="183"/>
      <c r="O664" s="183"/>
      <c r="P664" s="183"/>
      <c r="Q664" s="183"/>
      <c r="R664" s="183"/>
      <c r="S664" s="91"/>
      <c r="T664" s="91"/>
      <c r="U664" s="182"/>
      <c r="V664" s="73"/>
      <c r="X664" s="91"/>
      <c r="Y664" s="181"/>
    </row>
    <row r="665" spans="1:25" x14ac:dyDescent="0.2">
      <c r="A665" s="181"/>
      <c r="B665" s="181"/>
      <c r="C665" s="194"/>
      <c r="D665" s="182"/>
      <c r="E665" s="182"/>
      <c r="F665" s="182"/>
      <c r="G665" s="182"/>
      <c r="H665" s="182"/>
      <c r="I665" s="182"/>
      <c r="J665" s="181"/>
      <c r="K665" s="181"/>
      <c r="L665" s="183"/>
      <c r="M665" s="183"/>
      <c r="N665" s="183"/>
      <c r="O665" s="183"/>
      <c r="P665" s="183"/>
      <c r="Q665" s="183"/>
      <c r="R665" s="183"/>
      <c r="S665" s="91"/>
      <c r="T665" s="91"/>
      <c r="U665" s="182"/>
      <c r="V665" s="73"/>
      <c r="X665" s="91"/>
      <c r="Y665" s="181"/>
    </row>
    <row r="666" spans="1:25" x14ac:dyDescent="0.2">
      <c r="A666" s="181"/>
      <c r="B666" s="181"/>
      <c r="C666" s="194"/>
      <c r="D666" s="182"/>
      <c r="E666" s="182"/>
      <c r="F666" s="182"/>
      <c r="G666" s="182"/>
      <c r="H666" s="182"/>
      <c r="I666" s="182"/>
      <c r="J666" s="181"/>
      <c r="K666" s="181"/>
      <c r="L666" s="183"/>
      <c r="M666" s="183"/>
      <c r="N666" s="183"/>
      <c r="O666" s="183"/>
      <c r="P666" s="183"/>
      <c r="Q666" s="183"/>
      <c r="R666" s="183"/>
      <c r="S666" s="91"/>
      <c r="T666" s="91"/>
      <c r="U666" s="182"/>
      <c r="V666" s="73"/>
      <c r="X666" s="91"/>
      <c r="Y666" s="181"/>
    </row>
    <row r="667" spans="1:25" x14ac:dyDescent="0.2">
      <c r="A667" s="181"/>
      <c r="B667" s="181"/>
      <c r="C667" s="194"/>
      <c r="D667" s="182"/>
      <c r="E667" s="182"/>
      <c r="F667" s="182"/>
      <c r="G667" s="182"/>
      <c r="H667" s="182"/>
      <c r="I667" s="182"/>
      <c r="J667" s="181"/>
      <c r="K667" s="181"/>
      <c r="L667" s="183"/>
      <c r="M667" s="183"/>
      <c r="N667" s="183"/>
      <c r="O667" s="183"/>
      <c r="P667" s="183"/>
      <c r="Q667" s="183"/>
      <c r="R667" s="183"/>
      <c r="S667" s="91"/>
      <c r="T667" s="91"/>
      <c r="U667" s="182"/>
      <c r="V667" s="73"/>
      <c r="X667" s="91"/>
      <c r="Y667" s="181"/>
    </row>
    <row r="668" spans="1:25" x14ac:dyDescent="0.2">
      <c r="A668" s="181"/>
      <c r="B668" s="181"/>
      <c r="C668" s="194"/>
      <c r="D668" s="182"/>
      <c r="E668" s="182"/>
      <c r="F668" s="182"/>
      <c r="G668" s="182"/>
      <c r="H668" s="182"/>
      <c r="I668" s="182"/>
      <c r="J668" s="181"/>
      <c r="K668" s="181"/>
      <c r="L668" s="183"/>
      <c r="M668" s="183"/>
      <c r="N668" s="183"/>
      <c r="O668" s="183"/>
      <c r="P668" s="183"/>
      <c r="Q668" s="183"/>
      <c r="R668" s="183"/>
      <c r="S668" s="91"/>
      <c r="T668" s="91"/>
      <c r="U668" s="182"/>
      <c r="V668" s="73"/>
      <c r="X668" s="91"/>
      <c r="Y668" s="181"/>
    </row>
    <row r="669" spans="1:25" x14ac:dyDescent="0.2">
      <c r="A669" s="181"/>
      <c r="B669" s="181"/>
      <c r="C669" s="194"/>
      <c r="D669" s="182"/>
      <c r="E669" s="182"/>
      <c r="F669" s="182"/>
      <c r="G669" s="182"/>
      <c r="H669" s="182"/>
      <c r="I669" s="182"/>
      <c r="J669" s="181"/>
      <c r="K669" s="181"/>
      <c r="L669" s="183"/>
      <c r="M669" s="183"/>
      <c r="N669" s="183"/>
      <c r="O669" s="183"/>
      <c r="P669" s="183"/>
      <c r="Q669" s="183"/>
      <c r="R669" s="183"/>
      <c r="S669" s="91"/>
      <c r="T669" s="91"/>
      <c r="U669" s="182"/>
      <c r="V669" s="73"/>
      <c r="X669" s="91"/>
      <c r="Y669" s="181"/>
    </row>
    <row r="670" spans="1:25" x14ac:dyDescent="0.2">
      <c r="A670" s="181"/>
      <c r="B670" s="181"/>
      <c r="C670" s="194"/>
      <c r="D670" s="182"/>
      <c r="E670" s="182"/>
      <c r="F670" s="182"/>
      <c r="G670" s="182"/>
      <c r="H670" s="182"/>
      <c r="I670" s="182"/>
      <c r="J670" s="181"/>
      <c r="K670" s="181"/>
      <c r="L670" s="183"/>
      <c r="M670" s="183"/>
      <c r="N670" s="183"/>
      <c r="O670" s="183"/>
      <c r="P670" s="183"/>
      <c r="Q670" s="183"/>
      <c r="R670" s="183"/>
      <c r="S670" s="91"/>
      <c r="T670" s="91"/>
      <c r="U670" s="182"/>
      <c r="V670" s="73"/>
      <c r="X670" s="91"/>
      <c r="Y670" s="181"/>
    </row>
    <row r="671" spans="1:25" x14ac:dyDescent="0.2">
      <c r="A671" s="181"/>
      <c r="B671" s="181"/>
      <c r="C671" s="194"/>
      <c r="D671" s="182"/>
      <c r="E671" s="182"/>
      <c r="F671" s="182"/>
      <c r="G671" s="182"/>
      <c r="H671" s="182"/>
      <c r="I671" s="182"/>
      <c r="J671" s="181"/>
      <c r="K671" s="181"/>
      <c r="L671" s="183"/>
      <c r="M671" s="183"/>
      <c r="N671" s="183"/>
      <c r="O671" s="183"/>
      <c r="P671" s="183"/>
      <c r="Q671" s="183"/>
      <c r="R671" s="183"/>
      <c r="S671" s="91"/>
      <c r="T671" s="91"/>
      <c r="U671" s="182"/>
      <c r="V671" s="73"/>
      <c r="X671" s="91"/>
      <c r="Y671" s="181"/>
    </row>
    <row r="672" spans="1:25" x14ac:dyDescent="0.2">
      <c r="A672" s="181"/>
      <c r="B672" s="181"/>
      <c r="C672" s="194"/>
      <c r="D672" s="182"/>
      <c r="E672" s="182"/>
      <c r="F672" s="182"/>
      <c r="G672" s="182"/>
      <c r="H672" s="182"/>
      <c r="I672" s="182"/>
      <c r="J672" s="181"/>
      <c r="K672" s="181"/>
      <c r="L672" s="183"/>
      <c r="M672" s="183"/>
      <c r="N672" s="183"/>
      <c r="O672" s="183"/>
      <c r="P672" s="183"/>
      <c r="Q672" s="183"/>
      <c r="R672" s="183"/>
      <c r="S672" s="91"/>
      <c r="T672" s="91"/>
      <c r="U672" s="182"/>
      <c r="V672" s="73"/>
      <c r="X672" s="91"/>
      <c r="Y672" s="181"/>
    </row>
    <row r="673" spans="1:25" x14ac:dyDescent="0.2">
      <c r="A673" s="181"/>
      <c r="B673" s="181"/>
      <c r="C673" s="194"/>
      <c r="D673" s="182"/>
      <c r="E673" s="182"/>
      <c r="F673" s="182"/>
      <c r="G673" s="182"/>
      <c r="H673" s="182"/>
      <c r="I673" s="182"/>
      <c r="J673" s="181"/>
      <c r="K673" s="181"/>
      <c r="L673" s="183"/>
      <c r="M673" s="183"/>
      <c r="N673" s="183"/>
      <c r="O673" s="183"/>
      <c r="P673" s="183"/>
      <c r="Q673" s="183"/>
      <c r="R673" s="183"/>
      <c r="S673" s="91"/>
      <c r="T673" s="91"/>
      <c r="U673" s="182"/>
      <c r="V673" s="73"/>
      <c r="X673" s="91"/>
      <c r="Y673" s="181"/>
    </row>
    <row r="674" spans="1:25" x14ac:dyDescent="0.2">
      <c r="A674" s="181"/>
      <c r="B674" s="181"/>
      <c r="C674" s="194"/>
      <c r="D674" s="182"/>
      <c r="E674" s="182"/>
      <c r="F674" s="182"/>
      <c r="G674" s="182"/>
      <c r="H674" s="182"/>
      <c r="I674" s="182"/>
      <c r="J674" s="181"/>
      <c r="K674" s="181"/>
      <c r="L674" s="183"/>
      <c r="M674" s="183"/>
      <c r="N674" s="183"/>
      <c r="O674" s="183"/>
      <c r="P674" s="183"/>
      <c r="Q674" s="183"/>
      <c r="R674" s="183"/>
      <c r="S674" s="91"/>
      <c r="T674" s="91"/>
      <c r="U674" s="182"/>
      <c r="V674" s="73"/>
      <c r="X674" s="91"/>
      <c r="Y674" s="181"/>
    </row>
    <row r="675" spans="1:25" x14ac:dyDescent="0.2">
      <c r="A675" s="181"/>
      <c r="B675" s="181"/>
      <c r="C675" s="194"/>
      <c r="D675" s="182"/>
      <c r="E675" s="182"/>
      <c r="F675" s="182"/>
      <c r="G675" s="182"/>
      <c r="H675" s="182"/>
      <c r="I675" s="182"/>
      <c r="J675" s="181"/>
      <c r="K675" s="181"/>
      <c r="L675" s="183"/>
      <c r="M675" s="183"/>
      <c r="N675" s="183"/>
      <c r="O675" s="183"/>
      <c r="P675" s="183"/>
      <c r="Q675" s="183"/>
      <c r="R675" s="183"/>
      <c r="S675" s="91"/>
      <c r="T675" s="91"/>
      <c r="U675" s="182"/>
      <c r="V675" s="73"/>
      <c r="X675" s="91"/>
      <c r="Y675" s="181"/>
    </row>
    <row r="676" spans="1:25" x14ac:dyDescent="0.2">
      <c r="A676" s="181"/>
      <c r="B676" s="181"/>
      <c r="C676" s="194"/>
      <c r="D676" s="182"/>
      <c r="E676" s="182"/>
      <c r="F676" s="182"/>
      <c r="G676" s="182"/>
      <c r="H676" s="182"/>
      <c r="I676" s="182"/>
      <c r="J676" s="181"/>
      <c r="K676" s="181"/>
      <c r="L676" s="183"/>
      <c r="M676" s="183"/>
      <c r="N676" s="183"/>
      <c r="O676" s="183"/>
      <c r="P676" s="183"/>
      <c r="Q676" s="183"/>
      <c r="R676" s="183"/>
      <c r="S676" s="91"/>
      <c r="T676" s="91"/>
      <c r="U676" s="182"/>
      <c r="V676" s="73"/>
      <c r="X676" s="91"/>
      <c r="Y676" s="181"/>
    </row>
    <row r="677" spans="1:25" x14ac:dyDescent="0.2">
      <c r="A677" s="181"/>
      <c r="B677" s="181"/>
      <c r="C677" s="194"/>
      <c r="D677" s="182"/>
      <c r="E677" s="182"/>
      <c r="F677" s="182"/>
      <c r="G677" s="182"/>
      <c r="H677" s="182"/>
      <c r="I677" s="182"/>
      <c r="J677" s="181"/>
      <c r="K677" s="181"/>
      <c r="L677" s="183"/>
      <c r="M677" s="183"/>
      <c r="N677" s="183"/>
      <c r="O677" s="183"/>
      <c r="P677" s="183"/>
      <c r="Q677" s="183"/>
      <c r="R677" s="183"/>
      <c r="S677" s="91"/>
      <c r="T677" s="91"/>
      <c r="U677" s="182"/>
      <c r="V677" s="73"/>
      <c r="X677" s="91"/>
      <c r="Y677" s="181"/>
    </row>
    <row r="678" spans="1:25" x14ac:dyDescent="0.2">
      <c r="A678" s="181"/>
      <c r="B678" s="181"/>
      <c r="C678" s="194"/>
      <c r="D678" s="182"/>
      <c r="E678" s="182"/>
      <c r="F678" s="182"/>
      <c r="G678" s="182"/>
      <c r="H678" s="182"/>
      <c r="I678" s="182"/>
      <c r="J678" s="181"/>
      <c r="K678" s="181"/>
      <c r="L678" s="183"/>
      <c r="M678" s="183"/>
      <c r="N678" s="183"/>
      <c r="O678" s="183"/>
      <c r="P678" s="183"/>
      <c r="Q678" s="183"/>
      <c r="R678" s="183"/>
      <c r="S678" s="91"/>
      <c r="T678" s="91"/>
      <c r="U678" s="182"/>
      <c r="V678" s="73"/>
      <c r="X678" s="91"/>
      <c r="Y678" s="181"/>
    </row>
    <row r="679" spans="1:25" x14ac:dyDescent="0.2">
      <c r="A679" s="181"/>
      <c r="B679" s="181"/>
      <c r="C679" s="194"/>
      <c r="D679" s="182"/>
      <c r="E679" s="182"/>
      <c r="F679" s="182"/>
      <c r="G679" s="182"/>
      <c r="H679" s="182"/>
      <c r="I679" s="182"/>
      <c r="J679" s="181"/>
      <c r="K679" s="181"/>
      <c r="L679" s="183"/>
      <c r="M679" s="183"/>
      <c r="N679" s="183"/>
      <c r="O679" s="183"/>
      <c r="P679" s="183"/>
      <c r="Q679" s="183"/>
      <c r="R679" s="183"/>
      <c r="S679" s="91"/>
      <c r="T679" s="91"/>
      <c r="U679" s="182"/>
      <c r="V679" s="73"/>
      <c r="X679" s="91"/>
      <c r="Y679" s="181"/>
    </row>
    <row r="680" spans="1:25" x14ac:dyDescent="0.2">
      <c r="A680" s="181"/>
      <c r="B680" s="181"/>
      <c r="C680" s="194"/>
      <c r="D680" s="182"/>
      <c r="E680" s="182"/>
      <c r="F680" s="182"/>
      <c r="G680" s="182"/>
      <c r="H680" s="182"/>
      <c r="I680" s="182"/>
      <c r="J680" s="181"/>
      <c r="K680" s="181"/>
      <c r="L680" s="183"/>
      <c r="M680" s="183"/>
      <c r="N680" s="183"/>
      <c r="O680" s="183"/>
      <c r="P680" s="183"/>
      <c r="Q680" s="183"/>
      <c r="R680" s="183"/>
      <c r="S680" s="91"/>
      <c r="T680" s="91"/>
      <c r="U680" s="182"/>
      <c r="V680" s="73"/>
      <c r="X680" s="91"/>
      <c r="Y680" s="181"/>
    </row>
    <row r="681" spans="1:25" x14ac:dyDescent="0.2">
      <c r="A681" s="181"/>
      <c r="B681" s="181"/>
      <c r="C681" s="194"/>
      <c r="D681" s="182"/>
      <c r="E681" s="182"/>
      <c r="F681" s="182"/>
      <c r="G681" s="182"/>
      <c r="H681" s="182"/>
      <c r="I681" s="182"/>
      <c r="J681" s="181"/>
      <c r="K681" s="181"/>
      <c r="L681" s="183"/>
      <c r="M681" s="183"/>
      <c r="N681" s="183"/>
      <c r="O681" s="183"/>
      <c r="P681" s="183"/>
      <c r="Q681" s="183"/>
      <c r="R681" s="183"/>
      <c r="S681" s="91"/>
      <c r="T681" s="91"/>
      <c r="U681" s="182"/>
      <c r="V681" s="73"/>
      <c r="X681" s="91"/>
      <c r="Y681" s="181"/>
    </row>
    <row r="682" spans="1:25" x14ac:dyDescent="0.2">
      <c r="A682" s="181"/>
      <c r="B682" s="181"/>
      <c r="C682" s="194"/>
      <c r="D682" s="182"/>
      <c r="E682" s="182"/>
      <c r="F682" s="182"/>
      <c r="G682" s="182"/>
      <c r="H682" s="182"/>
      <c r="I682" s="182"/>
      <c r="J682" s="181"/>
      <c r="K682" s="181"/>
      <c r="L682" s="183"/>
      <c r="M682" s="183"/>
      <c r="N682" s="183"/>
      <c r="O682" s="183"/>
      <c r="P682" s="183"/>
      <c r="Q682" s="183"/>
      <c r="R682" s="183"/>
      <c r="S682" s="91"/>
      <c r="T682" s="91"/>
      <c r="U682" s="182"/>
      <c r="V682" s="73"/>
      <c r="X682" s="91"/>
      <c r="Y682" s="181"/>
    </row>
    <row r="683" spans="1:25" x14ac:dyDescent="0.2">
      <c r="A683" s="181"/>
      <c r="B683" s="181"/>
      <c r="C683" s="194"/>
      <c r="D683" s="182"/>
      <c r="E683" s="182"/>
      <c r="F683" s="182"/>
      <c r="G683" s="182"/>
      <c r="H683" s="182"/>
      <c r="I683" s="182"/>
      <c r="J683" s="181"/>
      <c r="K683" s="181"/>
      <c r="L683" s="183"/>
      <c r="M683" s="183"/>
      <c r="N683" s="183"/>
      <c r="O683" s="183"/>
      <c r="P683" s="183"/>
      <c r="Q683" s="183"/>
      <c r="R683" s="183"/>
      <c r="S683" s="91"/>
      <c r="T683" s="91"/>
      <c r="U683" s="182"/>
      <c r="V683" s="73"/>
      <c r="X683" s="91"/>
      <c r="Y683" s="181"/>
    </row>
    <row r="684" spans="1:25" x14ac:dyDescent="0.2">
      <c r="A684" s="181"/>
      <c r="B684" s="181"/>
      <c r="C684" s="194"/>
      <c r="D684" s="182"/>
      <c r="E684" s="182"/>
      <c r="F684" s="182"/>
      <c r="G684" s="182"/>
      <c r="H684" s="182"/>
      <c r="I684" s="182"/>
      <c r="J684" s="181"/>
      <c r="K684" s="181"/>
      <c r="L684" s="183"/>
      <c r="M684" s="183"/>
      <c r="N684" s="183"/>
      <c r="O684" s="183"/>
      <c r="P684" s="183"/>
      <c r="Q684" s="183"/>
      <c r="R684" s="183"/>
      <c r="S684" s="91"/>
      <c r="T684" s="91"/>
      <c r="U684" s="182"/>
      <c r="V684" s="73"/>
      <c r="X684" s="91"/>
      <c r="Y684" s="181"/>
    </row>
    <row r="685" spans="1:25" x14ac:dyDescent="0.2">
      <c r="A685" s="181"/>
      <c r="B685" s="181"/>
      <c r="C685" s="194"/>
      <c r="D685" s="182"/>
      <c r="E685" s="182"/>
      <c r="F685" s="182"/>
      <c r="G685" s="182"/>
      <c r="H685" s="182"/>
      <c r="I685" s="182"/>
      <c r="J685" s="181"/>
      <c r="K685" s="181"/>
      <c r="L685" s="183"/>
      <c r="M685" s="183"/>
      <c r="N685" s="183"/>
      <c r="O685" s="183"/>
      <c r="P685" s="183"/>
      <c r="Q685" s="183"/>
      <c r="R685" s="183"/>
      <c r="S685" s="91"/>
      <c r="T685" s="91"/>
      <c r="U685" s="182"/>
      <c r="V685" s="73"/>
      <c r="X685" s="91"/>
      <c r="Y685" s="181"/>
    </row>
    <row r="686" spans="1:25" x14ac:dyDescent="0.2">
      <c r="A686" s="181"/>
      <c r="B686" s="181"/>
      <c r="C686" s="194"/>
      <c r="D686" s="182"/>
      <c r="E686" s="182"/>
      <c r="F686" s="182"/>
      <c r="G686" s="182"/>
      <c r="H686" s="182"/>
      <c r="I686" s="182"/>
      <c r="J686" s="181"/>
      <c r="K686" s="181"/>
      <c r="L686" s="183"/>
      <c r="M686" s="183"/>
      <c r="N686" s="183"/>
      <c r="O686" s="183"/>
      <c r="P686" s="183"/>
      <c r="Q686" s="183"/>
      <c r="R686" s="183"/>
      <c r="S686" s="91"/>
      <c r="T686" s="91"/>
      <c r="U686" s="182"/>
      <c r="V686" s="73"/>
      <c r="X686" s="91"/>
      <c r="Y686" s="181"/>
    </row>
    <row r="687" spans="1:25" x14ac:dyDescent="0.2">
      <c r="A687" s="181"/>
      <c r="B687" s="181"/>
      <c r="C687" s="194"/>
      <c r="D687" s="182"/>
      <c r="E687" s="182"/>
      <c r="F687" s="182"/>
      <c r="G687" s="182"/>
      <c r="H687" s="182"/>
      <c r="I687" s="182"/>
      <c r="J687" s="181"/>
      <c r="K687" s="181"/>
      <c r="L687" s="183"/>
      <c r="M687" s="183"/>
      <c r="N687" s="183"/>
      <c r="O687" s="183"/>
      <c r="P687" s="183"/>
      <c r="Q687" s="183"/>
      <c r="R687" s="183"/>
      <c r="S687" s="91"/>
      <c r="T687" s="91"/>
      <c r="U687" s="182"/>
      <c r="V687" s="73"/>
      <c r="X687" s="91"/>
      <c r="Y687" s="181"/>
    </row>
    <row r="688" spans="1:25" x14ac:dyDescent="0.2">
      <c r="A688" s="181"/>
      <c r="B688" s="181"/>
      <c r="C688" s="194"/>
      <c r="D688" s="182"/>
      <c r="E688" s="182"/>
      <c r="F688" s="182"/>
      <c r="G688" s="182"/>
      <c r="H688" s="182"/>
      <c r="I688" s="182"/>
      <c r="J688" s="181"/>
      <c r="K688" s="181"/>
      <c r="L688" s="183"/>
      <c r="M688" s="183"/>
      <c r="N688" s="183"/>
      <c r="O688" s="183"/>
      <c r="P688" s="183"/>
      <c r="Q688" s="183"/>
      <c r="R688" s="183"/>
      <c r="S688" s="91"/>
      <c r="T688" s="91"/>
      <c r="U688" s="182"/>
      <c r="V688" s="73"/>
      <c r="X688" s="91"/>
      <c r="Y688" s="181"/>
    </row>
    <row r="689" spans="1:25" x14ac:dyDescent="0.2">
      <c r="A689" s="181"/>
      <c r="B689" s="181"/>
      <c r="C689" s="194"/>
      <c r="D689" s="182"/>
      <c r="E689" s="182"/>
      <c r="F689" s="182"/>
      <c r="G689" s="182"/>
      <c r="H689" s="182"/>
      <c r="I689" s="182"/>
      <c r="J689" s="181"/>
      <c r="K689" s="181"/>
      <c r="L689" s="183"/>
      <c r="M689" s="183"/>
      <c r="N689" s="183"/>
      <c r="O689" s="183"/>
      <c r="P689" s="183"/>
      <c r="Q689" s="183"/>
      <c r="R689" s="183"/>
      <c r="S689" s="91"/>
      <c r="T689" s="91"/>
      <c r="U689" s="182"/>
      <c r="V689" s="73"/>
      <c r="X689" s="91"/>
      <c r="Y689" s="181"/>
    </row>
    <row r="690" spans="1:25" x14ac:dyDescent="0.2">
      <c r="A690" s="181"/>
      <c r="B690" s="181"/>
      <c r="C690" s="194"/>
      <c r="D690" s="182"/>
      <c r="E690" s="182"/>
      <c r="F690" s="182"/>
      <c r="G690" s="182"/>
      <c r="H690" s="182"/>
      <c r="I690" s="182"/>
      <c r="J690" s="181"/>
      <c r="K690" s="181"/>
      <c r="L690" s="183"/>
      <c r="M690" s="183"/>
      <c r="N690" s="183"/>
      <c r="O690" s="183"/>
      <c r="P690" s="183"/>
      <c r="Q690" s="183"/>
      <c r="R690" s="183"/>
      <c r="S690" s="91"/>
      <c r="T690" s="91"/>
      <c r="U690" s="182"/>
      <c r="V690" s="73"/>
      <c r="X690" s="91"/>
      <c r="Y690" s="181"/>
    </row>
    <row r="691" spans="1:25" x14ac:dyDescent="0.2">
      <c r="A691" s="181"/>
      <c r="B691" s="181"/>
      <c r="C691" s="194"/>
      <c r="D691" s="182"/>
      <c r="E691" s="182"/>
      <c r="F691" s="182"/>
      <c r="G691" s="182"/>
      <c r="H691" s="182"/>
      <c r="I691" s="182"/>
      <c r="J691" s="181"/>
      <c r="K691" s="181"/>
      <c r="L691" s="183"/>
      <c r="M691" s="183"/>
      <c r="N691" s="183"/>
      <c r="O691" s="183"/>
      <c r="P691" s="183"/>
      <c r="Q691" s="183"/>
      <c r="R691" s="183"/>
      <c r="S691" s="91"/>
      <c r="T691" s="91"/>
      <c r="U691" s="182"/>
      <c r="V691" s="73"/>
      <c r="X691" s="91"/>
      <c r="Y691" s="181"/>
    </row>
    <row r="692" spans="1:25" x14ac:dyDescent="0.2">
      <c r="A692" s="181"/>
      <c r="B692" s="181"/>
      <c r="C692" s="194"/>
      <c r="D692" s="182"/>
      <c r="E692" s="182"/>
      <c r="F692" s="182"/>
      <c r="G692" s="182"/>
      <c r="H692" s="182"/>
      <c r="I692" s="182"/>
      <c r="J692" s="181"/>
      <c r="K692" s="181"/>
      <c r="L692" s="183"/>
      <c r="M692" s="183"/>
      <c r="N692" s="183"/>
      <c r="O692" s="183"/>
      <c r="P692" s="183"/>
      <c r="Q692" s="183"/>
      <c r="R692" s="183"/>
      <c r="S692" s="91"/>
      <c r="T692" s="91"/>
      <c r="U692" s="182"/>
      <c r="V692" s="73"/>
      <c r="X692" s="91"/>
      <c r="Y692" s="181"/>
    </row>
    <row r="693" spans="1:25" x14ac:dyDescent="0.2">
      <c r="A693" s="181"/>
      <c r="B693" s="181"/>
      <c r="C693" s="194"/>
      <c r="D693" s="182"/>
      <c r="E693" s="182"/>
      <c r="F693" s="182"/>
      <c r="G693" s="182"/>
      <c r="H693" s="182"/>
      <c r="I693" s="182"/>
      <c r="J693" s="181"/>
      <c r="K693" s="181"/>
      <c r="L693" s="183"/>
      <c r="M693" s="183"/>
      <c r="N693" s="183"/>
      <c r="O693" s="183"/>
      <c r="P693" s="183"/>
      <c r="Q693" s="183"/>
      <c r="R693" s="183"/>
      <c r="S693" s="91"/>
      <c r="T693" s="91"/>
      <c r="U693" s="182"/>
      <c r="V693" s="73"/>
      <c r="X693" s="91"/>
      <c r="Y693" s="181"/>
    </row>
    <row r="694" spans="1:25" x14ac:dyDescent="0.2">
      <c r="A694" s="181"/>
      <c r="B694" s="181"/>
      <c r="C694" s="194"/>
      <c r="D694" s="182"/>
      <c r="E694" s="182"/>
      <c r="F694" s="182"/>
      <c r="G694" s="182"/>
      <c r="H694" s="182"/>
      <c r="I694" s="182"/>
      <c r="J694" s="181"/>
      <c r="K694" s="181"/>
      <c r="L694" s="183"/>
      <c r="M694" s="183"/>
      <c r="N694" s="183"/>
      <c r="O694" s="183"/>
      <c r="P694" s="183"/>
      <c r="Q694" s="183"/>
      <c r="R694" s="183"/>
      <c r="S694" s="91"/>
      <c r="T694" s="91"/>
      <c r="U694" s="182"/>
      <c r="V694" s="73"/>
      <c r="X694" s="91"/>
      <c r="Y694" s="181"/>
    </row>
    <row r="695" spans="1:25" x14ac:dyDescent="0.2">
      <c r="A695" s="181"/>
      <c r="B695" s="181"/>
      <c r="C695" s="194"/>
      <c r="D695" s="182"/>
      <c r="E695" s="182"/>
      <c r="F695" s="182"/>
      <c r="G695" s="182"/>
      <c r="H695" s="182"/>
      <c r="I695" s="182"/>
      <c r="J695" s="181"/>
      <c r="K695" s="181"/>
      <c r="L695" s="183"/>
      <c r="M695" s="183"/>
      <c r="N695" s="183"/>
      <c r="O695" s="183"/>
      <c r="P695" s="183"/>
      <c r="Q695" s="183"/>
      <c r="R695" s="183"/>
      <c r="S695" s="91"/>
      <c r="T695" s="91"/>
      <c r="U695" s="182"/>
      <c r="V695" s="73"/>
      <c r="X695" s="91"/>
      <c r="Y695" s="181"/>
    </row>
    <row r="696" spans="1:25" x14ac:dyDescent="0.2">
      <c r="A696" s="181"/>
      <c r="B696" s="181"/>
      <c r="C696" s="194"/>
      <c r="D696" s="182"/>
      <c r="E696" s="182"/>
      <c r="F696" s="182"/>
      <c r="G696" s="182"/>
      <c r="H696" s="182"/>
      <c r="I696" s="182"/>
      <c r="J696" s="181"/>
      <c r="K696" s="181"/>
      <c r="L696" s="183"/>
      <c r="M696" s="183"/>
      <c r="N696" s="183"/>
      <c r="O696" s="183"/>
      <c r="P696" s="183"/>
      <c r="Q696" s="183"/>
      <c r="R696" s="183"/>
      <c r="S696" s="91"/>
      <c r="T696" s="91"/>
      <c r="U696" s="182"/>
      <c r="V696" s="73"/>
      <c r="X696" s="91"/>
      <c r="Y696" s="181"/>
    </row>
    <row r="697" spans="1:25" x14ac:dyDescent="0.2">
      <c r="A697" s="181"/>
      <c r="B697" s="181"/>
      <c r="C697" s="194"/>
      <c r="D697" s="182"/>
      <c r="E697" s="182"/>
      <c r="F697" s="182"/>
      <c r="G697" s="182"/>
      <c r="H697" s="182"/>
      <c r="I697" s="182"/>
      <c r="J697" s="181"/>
      <c r="K697" s="181"/>
      <c r="L697" s="183"/>
      <c r="M697" s="183"/>
      <c r="N697" s="183"/>
      <c r="O697" s="183"/>
      <c r="P697" s="183"/>
      <c r="Q697" s="183"/>
      <c r="R697" s="183"/>
      <c r="S697" s="91"/>
      <c r="T697" s="91"/>
      <c r="U697" s="182"/>
      <c r="V697" s="73"/>
      <c r="X697" s="91"/>
      <c r="Y697" s="181"/>
    </row>
    <row r="698" spans="1:25" x14ac:dyDescent="0.2">
      <c r="A698" s="181"/>
      <c r="B698" s="181"/>
      <c r="C698" s="194"/>
      <c r="D698" s="182"/>
      <c r="E698" s="182"/>
      <c r="F698" s="182"/>
      <c r="G698" s="182"/>
      <c r="H698" s="182"/>
      <c r="I698" s="182"/>
      <c r="J698" s="181"/>
      <c r="K698" s="181"/>
      <c r="L698" s="183"/>
      <c r="M698" s="183"/>
      <c r="N698" s="183"/>
      <c r="O698" s="183"/>
      <c r="P698" s="183"/>
      <c r="Q698" s="183"/>
      <c r="R698" s="183"/>
      <c r="S698" s="91"/>
      <c r="T698" s="91"/>
      <c r="U698" s="182"/>
      <c r="V698" s="73"/>
      <c r="X698" s="91"/>
      <c r="Y698" s="181"/>
    </row>
    <row r="699" spans="1:25" x14ac:dyDescent="0.2">
      <c r="A699" s="181"/>
      <c r="B699" s="181"/>
      <c r="C699" s="194"/>
      <c r="D699" s="182"/>
      <c r="E699" s="182"/>
      <c r="F699" s="182"/>
      <c r="G699" s="182"/>
      <c r="H699" s="182"/>
      <c r="I699" s="182"/>
      <c r="J699" s="181"/>
      <c r="K699" s="181"/>
      <c r="L699" s="183"/>
      <c r="M699" s="183"/>
      <c r="N699" s="183"/>
      <c r="O699" s="183"/>
      <c r="P699" s="183"/>
      <c r="Q699" s="183"/>
      <c r="R699" s="183"/>
      <c r="S699" s="91"/>
      <c r="T699" s="91"/>
      <c r="U699" s="182"/>
      <c r="V699" s="73"/>
      <c r="X699" s="91"/>
      <c r="Y699" s="181"/>
    </row>
    <row r="700" spans="1:25" x14ac:dyDescent="0.2">
      <c r="A700" s="181"/>
      <c r="B700" s="181"/>
      <c r="C700" s="194"/>
      <c r="D700" s="182"/>
      <c r="E700" s="182"/>
      <c r="F700" s="182"/>
      <c r="G700" s="182"/>
      <c r="H700" s="182"/>
      <c r="I700" s="182"/>
      <c r="J700" s="181"/>
      <c r="K700" s="181"/>
      <c r="L700" s="183"/>
      <c r="M700" s="183"/>
      <c r="N700" s="183"/>
      <c r="O700" s="183"/>
      <c r="P700" s="183"/>
      <c r="Q700" s="183"/>
      <c r="R700" s="183"/>
      <c r="S700" s="91"/>
      <c r="T700" s="91"/>
      <c r="U700" s="182"/>
      <c r="V700" s="73"/>
      <c r="X700" s="91"/>
      <c r="Y700" s="181"/>
    </row>
    <row r="701" spans="1:25" x14ac:dyDescent="0.2">
      <c r="A701" s="181"/>
      <c r="B701" s="181"/>
      <c r="C701" s="194"/>
      <c r="D701" s="182"/>
      <c r="E701" s="182"/>
      <c r="F701" s="182"/>
      <c r="G701" s="182"/>
      <c r="H701" s="182"/>
      <c r="I701" s="182"/>
      <c r="J701" s="181"/>
      <c r="K701" s="181"/>
      <c r="L701" s="183"/>
      <c r="M701" s="183"/>
      <c r="N701" s="183"/>
      <c r="O701" s="183"/>
      <c r="P701" s="183"/>
      <c r="Q701" s="183"/>
      <c r="R701" s="183"/>
      <c r="S701" s="91"/>
      <c r="T701" s="91"/>
      <c r="U701" s="182"/>
      <c r="V701" s="73"/>
      <c r="X701" s="91"/>
      <c r="Y701" s="181"/>
    </row>
    <row r="702" spans="1:25" x14ac:dyDescent="0.2">
      <c r="A702" s="181"/>
      <c r="B702" s="181"/>
      <c r="C702" s="194"/>
      <c r="D702" s="182"/>
      <c r="E702" s="182"/>
      <c r="F702" s="182"/>
      <c r="G702" s="182"/>
      <c r="H702" s="182"/>
      <c r="I702" s="182"/>
      <c r="J702" s="181"/>
      <c r="K702" s="181"/>
      <c r="L702" s="183"/>
      <c r="M702" s="183"/>
      <c r="N702" s="183"/>
      <c r="O702" s="183"/>
      <c r="P702" s="183"/>
      <c r="Q702" s="183"/>
      <c r="R702" s="183"/>
      <c r="S702" s="91"/>
      <c r="T702" s="91"/>
      <c r="U702" s="182"/>
      <c r="V702" s="73"/>
      <c r="X702" s="91"/>
      <c r="Y702" s="181"/>
    </row>
    <row r="703" spans="1:25" x14ac:dyDescent="0.2">
      <c r="A703" s="181"/>
      <c r="B703" s="181"/>
      <c r="C703" s="194"/>
      <c r="D703" s="182"/>
      <c r="E703" s="182"/>
      <c r="F703" s="182"/>
      <c r="G703" s="182"/>
      <c r="H703" s="182"/>
      <c r="I703" s="182"/>
      <c r="J703" s="181"/>
      <c r="K703" s="181"/>
      <c r="L703" s="183"/>
      <c r="M703" s="183"/>
      <c r="N703" s="183"/>
      <c r="O703" s="183"/>
      <c r="P703" s="183"/>
      <c r="Q703" s="183"/>
      <c r="R703" s="183"/>
      <c r="S703" s="91"/>
      <c r="T703" s="91"/>
      <c r="U703" s="182"/>
      <c r="V703" s="73"/>
      <c r="X703" s="91"/>
      <c r="Y703" s="181"/>
    </row>
    <row r="704" spans="1:25" x14ac:dyDescent="0.2">
      <c r="A704" s="181"/>
      <c r="B704" s="181"/>
      <c r="C704" s="194"/>
      <c r="D704" s="182"/>
      <c r="E704" s="182"/>
      <c r="F704" s="182"/>
      <c r="G704" s="182"/>
      <c r="H704" s="182"/>
      <c r="I704" s="182"/>
      <c r="J704" s="181"/>
      <c r="K704" s="181"/>
      <c r="L704" s="183"/>
      <c r="M704" s="183"/>
      <c r="N704" s="183"/>
      <c r="O704" s="183"/>
      <c r="P704" s="183"/>
      <c r="Q704" s="183"/>
      <c r="R704" s="183"/>
      <c r="S704" s="91"/>
      <c r="T704" s="91"/>
      <c r="U704" s="182"/>
      <c r="V704" s="73"/>
      <c r="X704" s="91"/>
      <c r="Y704" s="181"/>
    </row>
    <row r="705" spans="1:25" x14ac:dyDescent="0.2">
      <c r="A705" s="181"/>
      <c r="B705" s="181"/>
      <c r="C705" s="194"/>
      <c r="D705" s="182"/>
      <c r="E705" s="182"/>
      <c r="F705" s="182"/>
      <c r="G705" s="182"/>
      <c r="H705" s="182"/>
      <c r="I705" s="182"/>
      <c r="J705" s="181"/>
      <c r="K705" s="181"/>
      <c r="L705" s="183"/>
      <c r="M705" s="183"/>
      <c r="N705" s="183"/>
      <c r="O705" s="183"/>
      <c r="P705" s="183"/>
      <c r="Q705" s="183"/>
      <c r="R705" s="183"/>
      <c r="S705" s="91"/>
      <c r="T705" s="91"/>
      <c r="U705" s="182"/>
      <c r="V705" s="73"/>
      <c r="X705" s="91"/>
      <c r="Y705" s="181"/>
    </row>
    <row r="706" spans="1:25" x14ac:dyDescent="0.2">
      <c r="A706" s="181"/>
      <c r="B706" s="181"/>
      <c r="C706" s="194"/>
      <c r="D706" s="182"/>
      <c r="E706" s="182"/>
      <c r="F706" s="182"/>
      <c r="G706" s="182"/>
      <c r="H706" s="182"/>
      <c r="I706" s="182"/>
      <c r="J706" s="181"/>
      <c r="K706" s="181"/>
      <c r="L706" s="183"/>
      <c r="M706" s="183"/>
      <c r="N706" s="183"/>
      <c r="O706" s="183"/>
      <c r="P706" s="183"/>
      <c r="Q706" s="183"/>
      <c r="R706" s="183"/>
      <c r="S706" s="91"/>
      <c r="T706" s="91"/>
      <c r="U706" s="182"/>
      <c r="V706" s="73"/>
      <c r="X706" s="91"/>
      <c r="Y706" s="181"/>
    </row>
    <row r="707" spans="1:25" x14ac:dyDescent="0.2">
      <c r="A707" s="181"/>
      <c r="B707" s="181"/>
      <c r="C707" s="194"/>
      <c r="D707" s="182"/>
      <c r="E707" s="182"/>
      <c r="F707" s="182"/>
      <c r="G707" s="182"/>
      <c r="H707" s="182"/>
      <c r="I707" s="182"/>
      <c r="J707" s="181"/>
      <c r="K707" s="181"/>
      <c r="L707" s="183"/>
      <c r="M707" s="183"/>
      <c r="N707" s="183"/>
      <c r="O707" s="183"/>
      <c r="P707" s="183"/>
      <c r="Q707" s="183"/>
      <c r="R707" s="183"/>
      <c r="S707" s="91"/>
      <c r="T707" s="91"/>
      <c r="U707" s="182"/>
      <c r="V707" s="73"/>
      <c r="X707" s="91"/>
      <c r="Y707" s="181"/>
    </row>
    <row r="708" spans="1:25" x14ac:dyDescent="0.2">
      <c r="A708" s="181"/>
      <c r="B708" s="181"/>
      <c r="C708" s="194"/>
      <c r="D708" s="182"/>
      <c r="E708" s="182"/>
      <c r="F708" s="182"/>
      <c r="G708" s="182"/>
      <c r="H708" s="182"/>
      <c r="I708" s="182"/>
      <c r="J708" s="181"/>
      <c r="K708" s="181"/>
      <c r="L708" s="183"/>
      <c r="M708" s="183"/>
      <c r="N708" s="183"/>
      <c r="O708" s="183"/>
      <c r="P708" s="183"/>
      <c r="Q708" s="183"/>
      <c r="R708" s="183"/>
      <c r="S708" s="91"/>
      <c r="T708" s="91"/>
      <c r="U708" s="182"/>
      <c r="V708" s="73"/>
      <c r="X708" s="91"/>
      <c r="Y708" s="181"/>
    </row>
    <row r="709" spans="1:25" x14ac:dyDescent="0.2">
      <c r="A709" s="181"/>
      <c r="B709" s="181"/>
      <c r="C709" s="194"/>
      <c r="D709" s="182"/>
      <c r="E709" s="182"/>
      <c r="F709" s="182"/>
      <c r="G709" s="182"/>
      <c r="H709" s="182"/>
      <c r="I709" s="182"/>
      <c r="J709" s="181"/>
      <c r="K709" s="181"/>
      <c r="L709" s="183"/>
      <c r="M709" s="183"/>
      <c r="N709" s="183"/>
      <c r="O709" s="183"/>
      <c r="P709" s="183"/>
      <c r="Q709" s="183"/>
      <c r="R709" s="183"/>
      <c r="S709" s="91"/>
      <c r="T709" s="91"/>
      <c r="U709" s="182"/>
      <c r="V709" s="73"/>
      <c r="X709" s="91"/>
      <c r="Y709" s="181"/>
    </row>
    <row r="710" spans="1:25" x14ac:dyDescent="0.2">
      <c r="A710" s="181"/>
      <c r="B710" s="181"/>
      <c r="C710" s="194"/>
      <c r="D710" s="182"/>
      <c r="E710" s="182"/>
      <c r="F710" s="182"/>
      <c r="G710" s="182"/>
      <c r="H710" s="182"/>
      <c r="I710" s="182"/>
      <c r="J710" s="181"/>
      <c r="K710" s="181"/>
      <c r="L710" s="183"/>
      <c r="M710" s="183"/>
      <c r="N710" s="183"/>
      <c r="O710" s="183"/>
      <c r="P710" s="183"/>
      <c r="Q710" s="183"/>
      <c r="R710" s="183"/>
      <c r="S710" s="91"/>
      <c r="T710" s="91"/>
      <c r="U710" s="182"/>
      <c r="V710" s="73"/>
      <c r="X710" s="91"/>
      <c r="Y710" s="181"/>
    </row>
    <row r="711" spans="1:25" x14ac:dyDescent="0.2">
      <c r="A711" s="181"/>
      <c r="B711" s="181"/>
      <c r="C711" s="194"/>
      <c r="D711" s="182"/>
      <c r="E711" s="182"/>
      <c r="F711" s="182"/>
      <c r="G711" s="182"/>
      <c r="H711" s="182"/>
      <c r="I711" s="182"/>
      <c r="J711" s="181"/>
      <c r="K711" s="181"/>
      <c r="L711" s="183"/>
      <c r="M711" s="183"/>
      <c r="N711" s="183"/>
      <c r="O711" s="183"/>
      <c r="P711" s="183"/>
      <c r="Q711" s="183"/>
      <c r="R711" s="183"/>
      <c r="S711" s="91"/>
      <c r="T711" s="91"/>
      <c r="U711" s="182"/>
      <c r="V711" s="73"/>
      <c r="X711" s="91"/>
      <c r="Y711" s="181"/>
    </row>
    <row r="712" spans="1:25" x14ac:dyDescent="0.2">
      <c r="A712" s="181"/>
      <c r="B712" s="181"/>
      <c r="C712" s="194"/>
      <c r="D712" s="182"/>
      <c r="E712" s="182"/>
      <c r="F712" s="182"/>
      <c r="G712" s="182"/>
      <c r="H712" s="182"/>
      <c r="I712" s="182"/>
      <c r="J712" s="181"/>
      <c r="K712" s="181"/>
      <c r="L712" s="183"/>
      <c r="M712" s="183"/>
      <c r="N712" s="183"/>
      <c r="O712" s="183"/>
      <c r="P712" s="183"/>
      <c r="Q712" s="183"/>
      <c r="R712" s="183"/>
      <c r="S712" s="91"/>
      <c r="T712" s="91"/>
      <c r="U712" s="182"/>
      <c r="V712" s="73"/>
      <c r="X712" s="91"/>
      <c r="Y712" s="181"/>
    </row>
    <row r="713" spans="1:25" x14ac:dyDescent="0.2">
      <c r="A713" s="181"/>
      <c r="B713" s="181"/>
      <c r="C713" s="194"/>
      <c r="D713" s="182"/>
      <c r="E713" s="182"/>
      <c r="F713" s="182"/>
      <c r="G713" s="182"/>
      <c r="H713" s="182"/>
      <c r="I713" s="182"/>
      <c r="J713" s="181"/>
      <c r="K713" s="181"/>
      <c r="L713" s="183"/>
      <c r="M713" s="183"/>
      <c r="N713" s="183"/>
      <c r="O713" s="183"/>
      <c r="P713" s="183"/>
      <c r="Q713" s="183"/>
      <c r="R713" s="183"/>
      <c r="S713" s="91"/>
      <c r="T713" s="91"/>
      <c r="U713" s="182"/>
      <c r="V713" s="73"/>
      <c r="X713" s="91"/>
      <c r="Y713" s="181"/>
    </row>
    <row r="714" spans="1:25" x14ac:dyDescent="0.2">
      <c r="A714" s="181"/>
      <c r="B714" s="181"/>
      <c r="C714" s="194"/>
      <c r="D714" s="182"/>
      <c r="E714" s="182"/>
      <c r="F714" s="182"/>
      <c r="G714" s="182"/>
      <c r="H714" s="182"/>
      <c r="I714" s="182"/>
      <c r="J714" s="181"/>
      <c r="K714" s="181"/>
      <c r="L714" s="183"/>
      <c r="M714" s="183"/>
      <c r="N714" s="183"/>
      <c r="O714" s="183"/>
      <c r="P714" s="183"/>
      <c r="Q714" s="183"/>
      <c r="R714" s="183"/>
      <c r="S714" s="91"/>
      <c r="T714" s="91"/>
      <c r="U714" s="182"/>
      <c r="V714" s="73"/>
      <c r="X714" s="91"/>
      <c r="Y714" s="181"/>
    </row>
    <row r="715" spans="1:25" x14ac:dyDescent="0.2">
      <c r="A715" s="181"/>
      <c r="B715" s="181"/>
      <c r="C715" s="194"/>
      <c r="D715" s="182"/>
      <c r="E715" s="182"/>
      <c r="F715" s="182"/>
      <c r="G715" s="182"/>
      <c r="H715" s="182"/>
      <c r="I715" s="182"/>
      <c r="J715" s="181"/>
      <c r="K715" s="181"/>
      <c r="L715" s="183"/>
      <c r="M715" s="183"/>
      <c r="N715" s="183"/>
      <c r="O715" s="183"/>
      <c r="P715" s="183"/>
      <c r="Q715" s="183"/>
      <c r="R715" s="183"/>
      <c r="S715" s="91"/>
      <c r="T715" s="91"/>
      <c r="U715" s="182"/>
      <c r="V715" s="73"/>
      <c r="X715" s="91"/>
      <c r="Y715" s="181"/>
    </row>
    <row r="716" spans="1:25" x14ac:dyDescent="0.2">
      <c r="A716" s="181"/>
      <c r="B716" s="181"/>
      <c r="C716" s="194"/>
      <c r="D716" s="182"/>
      <c r="E716" s="182"/>
      <c r="F716" s="182"/>
      <c r="G716" s="182"/>
      <c r="H716" s="182"/>
      <c r="I716" s="182"/>
      <c r="J716" s="181"/>
      <c r="K716" s="181"/>
      <c r="L716" s="183"/>
      <c r="M716" s="183"/>
      <c r="N716" s="183"/>
      <c r="O716" s="183"/>
      <c r="P716" s="183"/>
      <c r="Q716" s="183"/>
      <c r="R716" s="183"/>
      <c r="S716" s="91"/>
      <c r="T716" s="91"/>
      <c r="U716" s="182"/>
      <c r="V716" s="73"/>
      <c r="X716" s="91"/>
      <c r="Y716" s="181"/>
    </row>
    <row r="717" spans="1:25" x14ac:dyDescent="0.2">
      <c r="A717" s="181"/>
      <c r="B717" s="181"/>
      <c r="C717" s="194"/>
      <c r="D717" s="182"/>
      <c r="E717" s="182"/>
      <c r="F717" s="182"/>
      <c r="G717" s="182"/>
      <c r="H717" s="182"/>
      <c r="I717" s="182"/>
      <c r="J717" s="181"/>
      <c r="K717" s="181"/>
      <c r="L717" s="183"/>
      <c r="M717" s="183"/>
      <c r="N717" s="183"/>
      <c r="O717" s="183"/>
      <c r="P717" s="183"/>
      <c r="Q717" s="183"/>
      <c r="R717" s="183"/>
      <c r="S717" s="91"/>
      <c r="T717" s="91"/>
      <c r="U717" s="182"/>
      <c r="V717" s="73"/>
      <c r="X717" s="91"/>
      <c r="Y717" s="181"/>
    </row>
    <row r="718" spans="1:25" x14ac:dyDescent="0.2">
      <c r="A718" s="181"/>
      <c r="B718" s="181"/>
      <c r="C718" s="194"/>
      <c r="D718" s="182"/>
      <c r="E718" s="182"/>
      <c r="F718" s="182"/>
      <c r="G718" s="182"/>
      <c r="H718" s="182"/>
      <c r="I718" s="182"/>
      <c r="J718" s="181"/>
      <c r="K718" s="181"/>
      <c r="L718" s="183"/>
      <c r="M718" s="183"/>
      <c r="N718" s="183"/>
      <c r="O718" s="183"/>
      <c r="P718" s="183"/>
      <c r="Q718" s="183"/>
      <c r="R718" s="183"/>
      <c r="S718" s="91"/>
      <c r="T718" s="91"/>
      <c r="U718" s="182"/>
      <c r="V718" s="73"/>
      <c r="X718" s="91"/>
      <c r="Y718" s="181"/>
    </row>
    <row r="719" spans="1:25" x14ac:dyDescent="0.2">
      <c r="A719" s="181"/>
      <c r="B719" s="181"/>
      <c r="C719" s="194"/>
      <c r="D719" s="182"/>
      <c r="E719" s="182"/>
      <c r="F719" s="182"/>
      <c r="G719" s="182"/>
      <c r="H719" s="182"/>
      <c r="I719" s="182"/>
      <c r="J719" s="181"/>
      <c r="K719" s="181"/>
      <c r="L719" s="183"/>
      <c r="M719" s="183"/>
      <c r="N719" s="183"/>
      <c r="O719" s="183"/>
      <c r="P719" s="183"/>
      <c r="Q719" s="183"/>
      <c r="R719" s="183"/>
      <c r="S719" s="91"/>
      <c r="T719" s="91"/>
      <c r="U719" s="182"/>
      <c r="V719" s="73"/>
      <c r="X719" s="91"/>
      <c r="Y719" s="181"/>
    </row>
    <row r="720" spans="1:25" x14ac:dyDescent="0.2">
      <c r="A720" s="181"/>
      <c r="B720" s="181"/>
      <c r="C720" s="194"/>
      <c r="D720" s="182"/>
      <c r="E720" s="182"/>
      <c r="F720" s="182"/>
      <c r="G720" s="182"/>
      <c r="H720" s="182"/>
      <c r="I720" s="182"/>
      <c r="J720" s="181"/>
      <c r="K720" s="181"/>
      <c r="L720" s="183"/>
      <c r="M720" s="183"/>
      <c r="N720" s="183"/>
      <c r="O720" s="183"/>
      <c r="P720" s="183"/>
      <c r="Q720" s="183"/>
      <c r="R720" s="183"/>
      <c r="S720" s="91"/>
      <c r="T720" s="91"/>
      <c r="U720" s="182"/>
      <c r="V720" s="73"/>
      <c r="X720" s="91"/>
      <c r="Y720" s="181"/>
    </row>
    <row r="721" spans="1:25" x14ac:dyDescent="0.2">
      <c r="A721" s="181"/>
      <c r="B721" s="181"/>
      <c r="C721" s="194"/>
      <c r="D721" s="182"/>
      <c r="E721" s="182"/>
      <c r="F721" s="182"/>
      <c r="G721" s="182"/>
      <c r="H721" s="182"/>
      <c r="I721" s="182"/>
      <c r="J721" s="181"/>
      <c r="K721" s="181"/>
      <c r="L721" s="183"/>
      <c r="M721" s="183"/>
      <c r="N721" s="183"/>
      <c r="O721" s="183"/>
      <c r="P721" s="183"/>
      <c r="Q721" s="183"/>
      <c r="R721" s="183"/>
      <c r="S721" s="91"/>
      <c r="T721" s="91"/>
      <c r="U721" s="182"/>
      <c r="V721" s="73"/>
      <c r="X721" s="91"/>
      <c r="Y721" s="181"/>
    </row>
    <row r="722" spans="1:25" x14ac:dyDescent="0.2">
      <c r="A722" s="181"/>
      <c r="B722" s="181"/>
      <c r="C722" s="194"/>
      <c r="D722" s="182"/>
      <c r="E722" s="182"/>
      <c r="F722" s="182"/>
      <c r="G722" s="182"/>
      <c r="H722" s="182"/>
      <c r="I722" s="182"/>
      <c r="J722" s="181"/>
      <c r="K722" s="181"/>
      <c r="L722" s="183"/>
      <c r="M722" s="183"/>
      <c r="N722" s="183"/>
      <c r="O722" s="183"/>
      <c r="P722" s="183"/>
      <c r="Q722" s="183"/>
      <c r="R722" s="183"/>
      <c r="S722" s="91"/>
      <c r="T722" s="91"/>
      <c r="U722" s="182"/>
      <c r="V722" s="73"/>
      <c r="X722" s="91"/>
      <c r="Y722" s="181"/>
    </row>
    <row r="723" spans="1:25" x14ac:dyDescent="0.2">
      <c r="A723" s="181"/>
      <c r="B723" s="181"/>
      <c r="C723" s="194"/>
      <c r="D723" s="182"/>
      <c r="E723" s="182"/>
      <c r="F723" s="182"/>
      <c r="G723" s="182"/>
      <c r="H723" s="182"/>
      <c r="I723" s="182"/>
      <c r="J723" s="181"/>
      <c r="K723" s="181"/>
      <c r="L723" s="183"/>
      <c r="M723" s="183"/>
      <c r="N723" s="183"/>
      <c r="O723" s="183"/>
      <c r="P723" s="183"/>
      <c r="Q723" s="183"/>
      <c r="R723" s="183"/>
      <c r="S723" s="91"/>
      <c r="T723" s="91"/>
      <c r="U723" s="182"/>
      <c r="V723" s="73"/>
      <c r="X723" s="91"/>
      <c r="Y723" s="181"/>
    </row>
    <row r="724" spans="1:25" x14ac:dyDescent="0.2">
      <c r="A724" s="181"/>
      <c r="B724" s="181"/>
      <c r="C724" s="194"/>
      <c r="D724" s="182"/>
      <c r="E724" s="182"/>
      <c r="F724" s="182"/>
      <c r="G724" s="182"/>
      <c r="H724" s="182"/>
      <c r="I724" s="182"/>
      <c r="J724" s="181"/>
      <c r="K724" s="181"/>
      <c r="L724" s="183"/>
      <c r="M724" s="183"/>
      <c r="N724" s="183"/>
      <c r="O724" s="183"/>
      <c r="P724" s="183"/>
      <c r="Q724" s="183"/>
      <c r="R724" s="183"/>
      <c r="S724" s="91"/>
      <c r="T724" s="91"/>
      <c r="U724" s="182"/>
      <c r="V724" s="73"/>
      <c r="X724" s="91"/>
      <c r="Y724" s="181"/>
    </row>
    <row r="725" spans="1:25" x14ac:dyDescent="0.2">
      <c r="A725" s="181"/>
      <c r="B725" s="181"/>
      <c r="C725" s="194"/>
      <c r="D725" s="182"/>
      <c r="E725" s="182"/>
      <c r="F725" s="182"/>
      <c r="G725" s="182"/>
      <c r="H725" s="182"/>
      <c r="I725" s="182"/>
      <c r="J725" s="181"/>
      <c r="K725" s="181"/>
      <c r="L725" s="183"/>
      <c r="M725" s="183"/>
      <c r="N725" s="183"/>
      <c r="O725" s="183"/>
      <c r="P725" s="183"/>
      <c r="Q725" s="183"/>
      <c r="R725" s="183"/>
      <c r="S725" s="91"/>
      <c r="T725" s="91"/>
      <c r="U725" s="182"/>
      <c r="V725" s="73"/>
      <c r="X725" s="91"/>
      <c r="Y725" s="181"/>
    </row>
    <row r="726" spans="1:25" x14ac:dyDescent="0.2">
      <c r="A726" s="181"/>
      <c r="B726" s="181"/>
      <c r="C726" s="194"/>
      <c r="D726" s="182"/>
      <c r="E726" s="182"/>
      <c r="F726" s="182"/>
      <c r="G726" s="182"/>
      <c r="H726" s="182"/>
      <c r="I726" s="182"/>
      <c r="J726" s="181"/>
      <c r="K726" s="181"/>
      <c r="L726" s="183"/>
      <c r="M726" s="183"/>
      <c r="N726" s="183"/>
      <c r="O726" s="183"/>
      <c r="P726" s="183"/>
      <c r="Q726" s="183"/>
      <c r="R726" s="183"/>
      <c r="S726" s="91"/>
      <c r="T726" s="91"/>
      <c r="U726" s="182"/>
      <c r="V726" s="73"/>
      <c r="X726" s="91"/>
      <c r="Y726" s="181"/>
    </row>
    <row r="727" spans="1:25" x14ac:dyDescent="0.2">
      <c r="A727" s="181"/>
      <c r="B727" s="181"/>
      <c r="C727" s="194"/>
      <c r="D727" s="182"/>
      <c r="E727" s="182"/>
      <c r="F727" s="182"/>
      <c r="G727" s="182"/>
      <c r="H727" s="182"/>
      <c r="I727" s="182"/>
      <c r="J727" s="181"/>
      <c r="K727" s="181"/>
      <c r="L727" s="183"/>
      <c r="M727" s="183"/>
      <c r="N727" s="183"/>
      <c r="O727" s="183"/>
      <c r="P727" s="183"/>
      <c r="Q727" s="183"/>
      <c r="R727" s="183"/>
      <c r="S727" s="91"/>
      <c r="T727" s="91"/>
      <c r="U727" s="182"/>
      <c r="V727" s="73"/>
      <c r="X727" s="91"/>
      <c r="Y727" s="181"/>
    </row>
    <row r="728" spans="1:25" x14ac:dyDescent="0.2">
      <c r="A728" s="181"/>
      <c r="B728" s="181"/>
      <c r="C728" s="194"/>
      <c r="D728" s="182"/>
      <c r="E728" s="182"/>
      <c r="F728" s="182"/>
      <c r="G728" s="182"/>
      <c r="H728" s="182"/>
      <c r="I728" s="182"/>
      <c r="J728" s="181"/>
      <c r="K728" s="181"/>
      <c r="L728" s="183"/>
      <c r="M728" s="183"/>
      <c r="N728" s="183"/>
      <c r="O728" s="183"/>
      <c r="P728" s="183"/>
      <c r="Q728" s="183"/>
      <c r="R728" s="183"/>
      <c r="S728" s="91"/>
      <c r="T728" s="91"/>
      <c r="U728" s="182"/>
      <c r="V728" s="73"/>
      <c r="X728" s="91"/>
      <c r="Y728" s="181"/>
    </row>
    <row r="729" spans="1:25" x14ac:dyDescent="0.2">
      <c r="A729" s="181"/>
      <c r="B729" s="181"/>
      <c r="C729" s="194"/>
      <c r="D729" s="182"/>
      <c r="E729" s="182"/>
      <c r="F729" s="182"/>
      <c r="G729" s="182"/>
      <c r="H729" s="182"/>
      <c r="I729" s="182"/>
      <c r="J729" s="181"/>
      <c r="K729" s="181"/>
      <c r="L729" s="183"/>
      <c r="M729" s="183"/>
      <c r="N729" s="183"/>
      <c r="O729" s="183"/>
      <c r="P729" s="183"/>
      <c r="Q729" s="183"/>
      <c r="R729" s="183"/>
      <c r="S729" s="91"/>
      <c r="T729" s="91"/>
      <c r="U729" s="182"/>
      <c r="V729" s="73"/>
      <c r="X729" s="91"/>
      <c r="Y729" s="181"/>
    </row>
    <row r="730" spans="1:25" x14ac:dyDescent="0.2">
      <c r="A730" s="181"/>
      <c r="B730" s="181"/>
      <c r="C730" s="194"/>
      <c r="D730" s="182"/>
      <c r="E730" s="182"/>
      <c r="F730" s="182"/>
      <c r="G730" s="182"/>
      <c r="H730" s="182"/>
      <c r="I730" s="182"/>
      <c r="J730" s="181"/>
      <c r="K730" s="181"/>
      <c r="L730" s="183"/>
      <c r="M730" s="183"/>
      <c r="N730" s="183"/>
      <c r="O730" s="183"/>
      <c r="P730" s="183"/>
      <c r="Q730" s="183"/>
      <c r="R730" s="183"/>
      <c r="S730" s="91"/>
      <c r="T730" s="91"/>
      <c r="U730" s="182"/>
      <c r="V730" s="73"/>
      <c r="X730" s="91"/>
      <c r="Y730" s="181"/>
    </row>
    <row r="731" spans="1:25" x14ac:dyDescent="0.2">
      <c r="A731" s="181"/>
      <c r="B731" s="181"/>
      <c r="C731" s="194"/>
      <c r="D731" s="182"/>
      <c r="E731" s="182"/>
      <c r="F731" s="182"/>
      <c r="G731" s="182"/>
      <c r="H731" s="182"/>
      <c r="I731" s="182"/>
      <c r="J731" s="181"/>
      <c r="K731" s="181"/>
      <c r="L731" s="183"/>
      <c r="M731" s="183"/>
      <c r="N731" s="183"/>
      <c r="O731" s="183"/>
      <c r="P731" s="183"/>
      <c r="Q731" s="183"/>
      <c r="R731" s="183"/>
      <c r="S731" s="91"/>
      <c r="T731" s="91"/>
      <c r="U731" s="182"/>
      <c r="V731" s="73"/>
      <c r="X731" s="91"/>
      <c r="Y731" s="181"/>
    </row>
    <row r="732" spans="1:25" x14ac:dyDescent="0.2">
      <c r="A732" s="181"/>
      <c r="B732" s="181"/>
      <c r="C732" s="194"/>
      <c r="D732" s="182"/>
      <c r="E732" s="182"/>
      <c r="F732" s="182"/>
      <c r="G732" s="182"/>
      <c r="H732" s="182"/>
      <c r="I732" s="182"/>
      <c r="J732" s="181"/>
      <c r="K732" s="181"/>
      <c r="L732" s="183"/>
      <c r="M732" s="183"/>
      <c r="N732" s="183"/>
      <c r="O732" s="183"/>
      <c r="P732" s="183"/>
      <c r="Q732" s="183"/>
      <c r="R732" s="183"/>
      <c r="S732" s="91"/>
      <c r="T732" s="91"/>
      <c r="U732" s="182"/>
      <c r="V732" s="73"/>
      <c r="X732" s="91"/>
      <c r="Y732" s="181"/>
    </row>
    <row r="733" spans="1:25" x14ac:dyDescent="0.2">
      <c r="A733" s="181"/>
      <c r="B733" s="181"/>
      <c r="C733" s="194"/>
      <c r="D733" s="182"/>
      <c r="E733" s="182"/>
      <c r="F733" s="182"/>
      <c r="G733" s="182"/>
      <c r="H733" s="182"/>
      <c r="I733" s="182"/>
      <c r="J733" s="181"/>
      <c r="K733" s="181"/>
      <c r="L733" s="183"/>
      <c r="M733" s="183"/>
      <c r="N733" s="183"/>
      <c r="O733" s="183"/>
      <c r="P733" s="183"/>
      <c r="Q733" s="183"/>
      <c r="R733" s="183"/>
      <c r="S733" s="91"/>
      <c r="T733" s="91"/>
      <c r="U733" s="182"/>
      <c r="V733" s="73"/>
      <c r="X733" s="91"/>
      <c r="Y733" s="181"/>
    </row>
    <row r="734" spans="1:25" x14ac:dyDescent="0.2">
      <c r="A734" s="181"/>
      <c r="B734" s="181"/>
      <c r="C734" s="194"/>
      <c r="D734" s="182"/>
      <c r="E734" s="182"/>
      <c r="F734" s="182"/>
      <c r="G734" s="182"/>
      <c r="H734" s="182"/>
      <c r="I734" s="182"/>
      <c r="J734" s="181"/>
      <c r="K734" s="181"/>
      <c r="L734" s="183"/>
      <c r="M734" s="183"/>
      <c r="N734" s="183"/>
      <c r="O734" s="183"/>
      <c r="P734" s="183"/>
      <c r="Q734" s="183"/>
      <c r="R734" s="183"/>
      <c r="S734" s="91"/>
      <c r="T734" s="91"/>
      <c r="U734" s="182"/>
      <c r="V734" s="73"/>
      <c r="X734" s="91"/>
      <c r="Y734" s="181"/>
    </row>
    <row r="735" spans="1:25" x14ac:dyDescent="0.2">
      <c r="A735" s="181"/>
      <c r="B735" s="181"/>
      <c r="C735" s="194"/>
      <c r="D735" s="182"/>
      <c r="E735" s="182"/>
      <c r="F735" s="182"/>
      <c r="G735" s="182"/>
      <c r="H735" s="182"/>
      <c r="I735" s="182"/>
      <c r="J735" s="181"/>
      <c r="K735" s="181"/>
      <c r="L735" s="183"/>
      <c r="M735" s="183"/>
      <c r="N735" s="183"/>
      <c r="O735" s="183"/>
      <c r="P735" s="183"/>
      <c r="Q735" s="183"/>
      <c r="R735" s="183"/>
      <c r="S735" s="91"/>
      <c r="T735" s="91"/>
      <c r="U735" s="182"/>
      <c r="V735" s="73"/>
      <c r="X735" s="91"/>
      <c r="Y735" s="181"/>
    </row>
    <row r="736" spans="1:25" x14ac:dyDescent="0.2">
      <c r="A736" s="181"/>
      <c r="B736" s="181"/>
      <c r="C736" s="194"/>
      <c r="D736" s="182"/>
      <c r="E736" s="182"/>
      <c r="F736" s="182"/>
      <c r="G736" s="182"/>
      <c r="H736" s="182"/>
      <c r="I736" s="182"/>
      <c r="J736" s="181"/>
      <c r="K736" s="181"/>
      <c r="L736" s="183"/>
      <c r="M736" s="183"/>
      <c r="N736" s="183"/>
      <c r="O736" s="183"/>
      <c r="P736" s="183"/>
      <c r="Q736" s="183"/>
      <c r="R736" s="183"/>
      <c r="S736" s="91"/>
      <c r="T736" s="91"/>
      <c r="U736" s="182"/>
      <c r="V736" s="73"/>
      <c r="X736" s="91"/>
      <c r="Y736" s="181"/>
    </row>
    <row r="737" spans="1:25" x14ac:dyDescent="0.2">
      <c r="A737" s="181"/>
      <c r="B737" s="181"/>
      <c r="C737" s="194"/>
      <c r="D737" s="182"/>
      <c r="E737" s="182"/>
      <c r="F737" s="182"/>
      <c r="G737" s="182"/>
      <c r="H737" s="182"/>
      <c r="I737" s="182"/>
      <c r="J737" s="181"/>
      <c r="K737" s="181"/>
      <c r="L737" s="183"/>
      <c r="M737" s="183"/>
      <c r="N737" s="183"/>
      <c r="O737" s="183"/>
      <c r="P737" s="183"/>
      <c r="Q737" s="183"/>
      <c r="R737" s="183"/>
      <c r="S737" s="91"/>
      <c r="T737" s="91"/>
      <c r="U737" s="182"/>
      <c r="V737" s="73"/>
      <c r="X737" s="91"/>
      <c r="Y737" s="181"/>
    </row>
    <row r="738" spans="1:25" x14ac:dyDescent="0.2">
      <c r="A738" s="181"/>
      <c r="B738" s="181"/>
      <c r="C738" s="194"/>
      <c r="D738" s="182"/>
      <c r="E738" s="182"/>
      <c r="F738" s="182"/>
      <c r="G738" s="182"/>
      <c r="H738" s="182"/>
      <c r="I738" s="182"/>
      <c r="J738" s="181"/>
      <c r="K738" s="181"/>
      <c r="L738" s="183"/>
      <c r="M738" s="183"/>
      <c r="N738" s="183"/>
      <c r="O738" s="183"/>
      <c r="P738" s="183"/>
      <c r="Q738" s="183"/>
      <c r="R738" s="183"/>
      <c r="S738" s="91"/>
      <c r="T738" s="91"/>
      <c r="U738" s="182"/>
      <c r="V738" s="73"/>
      <c r="X738" s="91"/>
      <c r="Y738" s="181"/>
    </row>
    <row r="739" spans="1:25" x14ac:dyDescent="0.2">
      <c r="A739" s="181"/>
      <c r="B739" s="181"/>
      <c r="C739" s="194"/>
      <c r="D739" s="182"/>
      <c r="E739" s="182"/>
      <c r="F739" s="182"/>
      <c r="G739" s="182"/>
      <c r="H739" s="182"/>
      <c r="I739" s="182"/>
      <c r="J739" s="181"/>
      <c r="K739" s="181"/>
      <c r="L739" s="183"/>
      <c r="M739" s="183"/>
      <c r="N739" s="183"/>
      <c r="O739" s="183"/>
      <c r="P739" s="183"/>
      <c r="Q739" s="183"/>
      <c r="R739" s="183"/>
      <c r="S739" s="91"/>
      <c r="T739" s="91"/>
      <c r="U739" s="182"/>
      <c r="V739" s="73"/>
      <c r="X739" s="91"/>
      <c r="Y739" s="181"/>
    </row>
    <row r="740" spans="1:25" x14ac:dyDescent="0.2">
      <c r="A740" s="181"/>
      <c r="B740" s="181"/>
      <c r="C740" s="194"/>
      <c r="D740" s="182"/>
      <c r="E740" s="182"/>
      <c r="F740" s="182"/>
      <c r="G740" s="182"/>
      <c r="H740" s="182"/>
      <c r="I740" s="182"/>
      <c r="J740" s="181"/>
      <c r="K740" s="181"/>
      <c r="L740" s="183"/>
      <c r="M740" s="183"/>
      <c r="N740" s="183"/>
      <c r="O740" s="183"/>
      <c r="P740" s="183"/>
      <c r="Q740" s="183"/>
      <c r="R740" s="183"/>
      <c r="S740" s="91"/>
      <c r="T740" s="91"/>
      <c r="U740" s="182"/>
      <c r="V740" s="73"/>
      <c r="X740" s="91"/>
      <c r="Y740" s="181"/>
    </row>
    <row r="741" spans="1:25" x14ac:dyDescent="0.2">
      <c r="A741" s="181"/>
      <c r="B741" s="181"/>
      <c r="C741" s="194"/>
      <c r="D741" s="182"/>
      <c r="E741" s="182"/>
      <c r="F741" s="182"/>
      <c r="G741" s="182"/>
      <c r="H741" s="182"/>
      <c r="I741" s="182"/>
      <c r="J741" s="181"/>
      <c r="K741" s="181"/>
      <c r="L741" s="183"/>
      <c r="M741" s="183"/>
      <c r="N741" s="183"/>
      <c r="O741" s="183"/>
      <c r="P741" s="183"/>
      <c r="Q741" s="183"/>
      <c r="R741" s="183"/>
      <c r="S741" s="91"/>
      <c r="T741" s="91"/>
      <c r="U741" s="182"/>
      <c r="V741" s="73"/>
      <c r="X741" s="91"/>
      <c r="Y741" s="181"/>
    </row>
    <row r="742" spans="1:25" x14ac:dyDescent="0.2">
      <c r="A742" s="181"/>
      <c r="B742" s="181"/>
      <c r="C742" s="194"/>
      <c r="D742" s="182"/>
      <c r="E742" s="182"/>
      <c r="F742" s="182"/>
      <c r="G742" s="182"/>
      <c r="H742" s="182"/>
      <c r="I742" s="182"/>
      <c r="J742" s="181"/>
      <c r="K742" s="181"/>
      <c r="L742" s="183"/>
      <c r="M742" s="183"/>
      <c r="N742" s="183"/>
      <c r="O742" s="183"/>
      <c r="P742" s="183"/>
      <c r="Q742" s="183"/>
      <c r="R742" s="183"/>
      <c r="S742" s="91"/>
      <c r="T742" s="91"/>
      <c r="U742" s="182"/>
      <c r="V742" s="73"/>
      <c r="X742" s="91"/>
      <c r="Y742" s="181"/>
    </row>
    <row r="743" spans="1:25" x14ac:dyDescent="0.2">
      <c r="A743" s="181"/>
      <c r="B743" s="181"/>
      <c r="C743" s="194"/>
      <c r="D743" s="182"/>
      <c r="E743" s="182"/>
      <c r="F743" s="182"/>
      <c r="G743" s="182"/>
      <c r="H743" s="182"/>
      <c r="I743" s="182"/>
      <c r="J743" s="181"/>
      <c r="K743" s="181"/>
      <c r="L743" s="183"/>
      <c r="M743" s="183"/>
      <c r="N743" s="183"/>
      <c r="O743" s="183"/>
      <c r="P743" s="183"/>
      <c r="Q743" s="183"/>
      <c r="R743" s="183"/>
      <c r="S743" s="91"/>
      <c r="T743" s="91"/>
      <c r="U743" s="182"/>
      <c r="V743" s="73"/>
      <c r="X743" s="91"/>
      <c r="Y743" s="181"/>
    </row>
    <row r="744" spans="1:25" x14ac:dyDescent="0.2">
      <c r="A744" s="181"/>
      <c r="B744" s="181"/>
      <c r="C744" s="194"/>
      <c r="D744" s="182"/>
      <c r="E744" s="182"/>
      <c r="F744" s="182"/>
      <c r="G744" s="182"/>
      <c r="H744" s="182"/>
      <c r="I744" s="182"/>
      <c r="J744" s="181"/>
      <c r="K744" s="181"/>
      <c r="L744" s="183"/>
      <c r="M744" s="183"/>
      <c r="N744" s="183"/>
      <c r="O744" s="183"/>
      <c r="P744" s="183"/>
      <c r="Q744" s="183"/>
      <c r="R744" s="183"/>
      <c r="S744" s="91"/>
      <c r="T744" s="91"/>
      <c r="U744" s="182"/>
      <c r="V744" s="73"/>
      <c r="X744" s="91"/>
      <c r="Y744" s="181"/>
    </row>
    <row r="745" spans="1:25" x14ac:dyDescent="0.2">
      <c r="A745" s="181"/>
      <c r="B745" s="181"/>
      <c r="C745" s="194"/>
      <c r="D745" s="182"/>
      <c r="E745" s="182"/>
      <c r="F745" s="182"/>
      <c r="G745" s="182"/>
      <c r="H745" s="182"/>
      <c r="I745" s="182"/>
      <c r="J745" s="181"/>
      <c r="K745" s="181"/>
      <c r="L745" s="183"/>
      <c r="M745" s="183"/>
      <c r="N745" s="183"/>
      <c r="O745" s="183"/>
      <c r="P745" s="183"/>
      <c r="Q745" s="183"/>
      <c r="R745" s="183"/>
      <c r="S745" s="91"/>
      <c r="T745" s="91"/>
      <c r="U745" s="182"/>
      <c r="V745" s="73"/>
      <c r="X745" s="91"/>
      <c r="Y745" s="181"/>
    </row>
    <row r="746" spans="1:25" x14ac:dyDescent="0.2">
      <c r="A746" s="181"/>
      <c r="B746" s="181"/>
      <c r="C746" s="194"/>
      <c r="D746" s="182"/>
      <c r="E746" s="182"/>
      <c r="F746" s="182"/>
      <c r="G746" s="182"/>
      <c r="H746" s="182"/>
      <c r="I746" s="182"/>
      <c r="J746" s="181"/>
      <c r="K746" s="181"/>
      <c r="L746" s="183"/>
      <c r="M746" s="183"/>
      <c r="N746" s="183"/>
      <c r="O746" s="183"/>
      <c r="P746" s="183"/>
      <c r="Q746" s="183"/>
      <c r="R746" s="183"/>
      <c r="S746" s="91"/>
      <c r="T746" s="91"/>
      <c r="U746" s="182"/>
      <c r="V746" s="73"/>
      <c r="X746" s="91"/>
      <c r="Y746" s="181"/>
    </row>
    <row r="747" spans="1:25" x14ac:dyDescent="0.2">
      <c r="A747" s="181"/>
      <c r="B747" s="181"/>
      <c r="C747" s="194"/>
      <c r="D747" s="182"/>
      <c r="E747" s="182"/>
      <c r="F747" s="182"/>
      <c r="G747" s="182"/>
      <c r="H747" s="182"/>
      <c r="I747" s="182"/>
      <c r="J747" s="181"/>
      <c r="K747" s="181"/>
      <c r="L747" s="183"/>
      <c r="M747" s="183"/>
      <c r="N747" s="183"/>
      <c r="O747" s="183"/>
      <c r="P747" s="183"/>
      <c r="Q747" s="183"/>
      <c r="R747" s="183"/>
      <c r="S747" s="91"/>
      <c r="T747" s="91"/>
      <c r="U747" s="182"/>
      <c r="V747" s="73"/>
      <c r="X747" s="91"/>
      <c r="Y747" s="181"/>
    </row>
    <row r="748" spans="1:25" x14ac:dyDescent="0.2">
      <c r="A748" s="181"/>
      <c r="B748" s="181"/>
      <c r="C748" s="194"/>
      <c r="D748" s="182"/>
      <c r="E748" s="182"/>
      <c r="F748" s="182"/>
      <c r="G748" s="182"/>
      <c r="H748" s="182"/>
      <c r="I748" s="182"/>
      <c r="J748" s="181"/>
      <c r="K748" s="181"/>
      <c r="L748" s="183"/>
      <c r="M748" s="183"/>
      <c r="N748" s="183"/>
      <c r="O748" s="183"/>
      <c r="P748" s="183"/>
      <c r="Q748" s="183"/>
      <c r="R748" s="183"/>
      <c r="S748" s="91"/>
      <c r="T748" s="91"/>
      <c r="U748" s="182"/>
      <c r="V748" s="73"/>
      <c r="X748" s="91"/>
      <c r="Y748" s="181"/>
    </row>
    <row r="749" spans="1:25" x14ac:dyDescent="0.2">
      <c r="A749" s="181"/>
      <c r="B749" s="181"/>
      <c r="C749" s="194"/>
      <c r="D749" s="182"/>
      <c r="E749" s="182"/>
      <c r="F749" s="182"/>
      <c r="G749" s="182"/>
      <c r="H749" s="182"/>
      <c r="I749" s="182"/>
      <c r="J749" s="181"/>
      <c r="K749" s="181"/>
      <c r="L749" s="183"/>
      <c r="M749" s="183"/>
      <c r="N749" s="183"/>
      <c r="O749" s="183"/>
      <c r="P749" s="183"/>
      <c r="Q749" s="183"/>
      <c r="R749" s="183"/>
      <c r="S749" s="91"/>
      <c r="T749" s="91"/>
      <c r="U749" s="182"/>
      <c r="V749" s="73"/>
      <c r="X749" s="91"/>
      <c r="Y749" s="181"/>
    </row>
    <row r="750" spans="1:25" x14ac:dyDescent="0.2">
      <c r="A750" s="181"/>
      <c r="B750" s="181"/>
      <c r="C750" s="194"/>
      <c r="D750" s="182"/>
      <c r="E750" s="182"/>
      <c r="F750" s="182"/>
      <c r="G750" s="182"/>
      <c r="H750" s="182"/>
      <c r="I750" s="182"/>
      <c r="J750" s="181"/>
      <c r="K750" s="181"/>
      <c r="L750" s="183"/>
      <c r="M750" s="183"/>
      <c r="N750" s="183"/>
      <c r="O750" s="183"/>
      <c r="P750" s="183"/>
      <c r="Q750" s="183"/>
      <c r="R750" s="183"/>
      <c r="S750" s="91"/>
      <c r="T750" s="91"/>
      <c r="U750" s="182"/>
      <c r="V750" s="73"/>
      <c r="X750" s="91"/>
      <c r="Y750" s="181"/>
    </row>
    <row r="751" spans="1:25" x14ac:dyDescent="0.2">
      <c r="A751" s="181"/>
      <c r="B751" s="181"/>
      <c r="C751" s="194"/>
      <c r="D751" s="182"/>
      <c r="E751" s="182"/>
      <c r="F751" s="182"/>
      <c r="G751" s="182"/>
      <c r="H751" s="182"/>
      <c r="I751" s="182"/>
      <c r="J751" s="181"/>
      <c r="K751" s="181"/>
      <c r="L751" s="183"/>
      <c r="M751" s="183"/>
      <c r="N751" s="183"/>
      <c r="O751" s="183"/>
      <c r="P751" s="183"/>
      <c r="Q751" s="183"/>
      <c r="R751" s="183"/>
      <c r="S751" s="91"/>
      <c r="T751" s="91"/>
      <c r="U751" s="182"/>
      <c r="V751" s="73"/>
      <c r="X751" s="91"/>
      <c r="Y751" s="181"/>
    </row>
    <row r="752" spans="1:25" x14ac:dyDescent="0.2">
      <c r="A752" s="181"/>
      <c r="B752" s="181"/>
      <c r="C752" s="194"/>
      <c r="D752" s="182"/>
      <c r="E752" s="182"/>
      <c r="F752" s="182"/>
      <c r="G752" s="182"/>
      <c r="H752" s="182"/>
      <c r="I752" s="182"/>
      <c r="J752" s="181"/>
      <c r="K752" s="181"/>
      <c r="L752" s="183"/>
      <c r="M752" s="183"/>
      <c r="N752" s="183"/>
      <c r="O752" s="183"/>
      <c r="P752" s="183"/>
      <c r="Q752" s="183"/>
      <c r="R752" s="183"/>
      <c r="S752" s="91"/>
      <c r="T752" s="91"/>
      <c r="U752" s="182"/>
      <c r="V752" s="73"/>
      <c r="X752" s="91"/>
      <c r="Y752" s="181"/>
    </row>
    <row r="753" spans="1:25" x14ac:dyDescent="0.2">
      <c r="A753" s="181"/>
      <c r="B753" s="181"/>
      <c r="C753" s="194"/>
      <c r="D753" s="182"/>
      <c r="E753" s="182"/>
      <c r="F753" s="182"/>
      <c r="G753" s="182"/>
      <c r="H753" s="182"/>
      <c r="I753" s="182"/>
      <c r="J753" s="181"/>
      <c r="K753" s="181"/>
      <c r="L753" s="183"/>
      <c r="M753" s="183"/>
      <c r="N753" s="183"/>
      <c r="O753" s="183"/>
      <c r="P753" s="183"/>
      <c r="Q753" s="183"/>
      <c r="R753" s="183"/>
      <c r="S753" s="91"/>
      <c r="T753" s="91"/>
      <c r="U753" s="182"/>
      <c r="V753" s="73"/>
      <c r="X753" s="91"/>
      <c r="Y753" s="181"/>
    </row>
    <row r="754" spans="1:25" x14ac:dyDescent="0.2">
      <c r="A754" s="181"/>
      <c r="B754" s="181"/>
      <c r="C754" s="194"/>
      <c r="D754" s="182"/>
      <c r="E754" s="182"/>
      <c r="F754" s="182"/>
      <c r="G754" s="182"/>
      <c r="H754" s="182"/>
      <c r="I754" s="182"/>
      <c r="J754" s="181"/>
      <c r="K754" s="181"/>
      <c r="L754" s="183"/>
      <c r="M754" s="183"/>
      <c r="N754" s="183"/>
      <c r="O754" s="183"/>
      <c r="P754" s="183"/>
      <c r="Q754" s="183"/>
      <c r="R754" s="183"/>
      <c r="S754" s="91"/>
      <c r="T754" s="91"/>
      <c r="U754" s="182"/>
      <c r="V754" s="73"/>
      <c r="X754" s="91"/>
      <c r="Y754" s="181"/>
    </row>
    <row r="755" spans="1:25" x14ac:dyDescent="0.2">
      <c r="A755" s="181"/>
      <c r="B755" s="181"/>
      <c r="C755" s="194"/>
      <c r="D755" s="182"/>
      <c r="E755" s="182"/>
      <c r="F755" s="182"/>
      <c r="G755" s="182"/>
      <c r="H755" s="182"/>
      <c r="I755" s="182"/>
      <c r="J755" s="181"/>
      <c r="K755" s="181"/>
      <c r="L755" s="183"/>
      <c r="M755" s="183"/>
      <c r="N755" s="183"/>
      <c r="O755" s="183"/>
      <c r="P755" s="183"/>
      <c r="Q755" s="183"/>
      <c r="R755" s="183"/>
      <c r="S755" s="91"/>
      <c r="T755" s="91"/>
      <c r="U755" s="182"/>
      <c r="V755" s="73"/>
      <c r="X755" s="91"/>
      <c r="Y755" s="181"/>
    </row>
    <row r="756" spans="1:25" x14ac:dyDescent="0.2">
      <c r="A756" s="181"/>
      <c r="B756" s="181"/>
      <c r="C756" s="194"/>
      <c r="D756" s="182"/>
      <c r="E756" s="182"/>
      <c r="F756" s="182"/>
      <c r="G756" s="182"/>
      <c r="H756" s="182"/>
      <c r="I756" s="182"/>
      <c r="J756" s="181"/>
      <c r="K756" s="181"/>
      <c r="L756" s="183"/>
      <c r="M756" s="183"/>
      <c r="N756" s="183"/>
      <c r="O756" s="183"/>
      <c r="P756" s="183"/>
      <c r="Q756" s="183"/>
      <c r="R756" s="183"/>
      <c r="S756" s="91"/>
      <c r="T756" s="91"/>
      <c r="U756" s="182"/>
      <c r="V756" s="73"/>
      <c r="X756" s="91"/>
      <c r="Y756" s="181"/>
    </row>
    <row r="757" spans="1:25" x14ac:dyDescent="0.2">
      <c r="A757" s="181"/>
      <c r="B757" s="181"/>
      <c r="C757" s="194"/>
      <c r="D757" s="182"/>
      <c r="E757" s="182"/>
      <c r="F757" s="182"/>
      <c r="G757" s="182"/>
      <c r="H757" s="182"/>
      <c r="I757" s="182"/>
      <c r="J757" s="181"/>
      <c r="K757" s="181"/>
      <c r="L757" s="183"/>
      <c r="M757" s="183"/>
      <c r="N757" s="183"/>
      <c r="O757" s="183"/>
      <c r="P757" s="183"/>
      <c r="Q757" s="183"/>
      <c r="R757" s="183"/>
      <c r="S757" s="91"/>
      <c r="T757" s="91"/>
      <c r="U757" s="182"/>
      <c r="V757" s="73"/>
      <c r="X757" s="91"/>
      <c r="Y757" s="181"/>
    </row>
    <row r="758" spans="1:25" x14ac:dyDescent="0.2">
      <c r="A758" s="181"/>
      <c r="B758" s="181"/>
      <c r="C758" s="194"/>
      <c r="D758" s="182"/>
      <c r="E758" s="182"/>
      <c r="F758" s="182"/>
      <c r="G758" s="182"/>
      <c r="H758" s="182"/>
      <c r="I758" s="182"/>
      <c r="J758" s="181"/>
      <c r="K758" s="181"/>
      <c r="L758" s="183"/>
      <c r="M758" s="183"/>
      <c r="N758" s="183"/>
      <c r="O758" s="183"/>
      <c r="P758" s="183"/>
      <c r="Q758" s="183"/>
      <c r="R758" s="183"/>
      <c r="S758" s="91"/>
      <c r="T758" s="91"/>
      <c r="U758" s="182"/>
      <c r="V758" s="73"/>
      <c r="X758" s="91"/>
      <c r="Y758" s="181"/>
    </row>
    <row r="759" spans="1:25" x14ac:dyDescent="0.2">
      <c r="A759" s="181"/>
      <c r="B759" s="181"/>
      <c r="C759" s="194"/>
      <c r="D759" s="182"/>
      <c r="E759" s="182"/>
      <c r="F759" s="182"/>
      <c r="G759" s="182"/>
      <c r="H759" s="182"/>
      <c r="I759" s="182"/>
      <c r="J759" s="181"/>
      <c r="K759" s="181"/>
      <c r="L759" s="183"/>
      <c r="M759" s="183"/>
      <c r="N759" s="183"/>
      <c r="O759" s="183"/>
      <c r="P759" s="183"/>
      <c r="Q759" s="183"/>
      <c r="R759" s="183"/>
      <c r="S759" s="91"/>
      <c r="T759" s="91"/>
      <c r="U759" s="182"/>
      <c r="V759" s="73"/>
      <c r="X759" s="91"/>
      <c r="Y759" s="181"/>
    </row>
    <row r="760" spans="1:25" x14ac:dyDescent="0.2">
      <c r="A760" s="181"/>
      <c r="B760" s="181"/>
      <c r="C760" s="194"/>
      <c r="D760" s="182"/>
      <c r="E760" s="182"/>
      <c r="F760" s="182"/>
      <c r="G760" s="182"/>
      <c r="H760" s="182"/>
      <c r="I760" s="182"/>
      <c r="J760" s="181"/>
      <c r="K760" s="181"/>
      <c r="L760" s="183"/>
      <c r="M760" s="183"/>
      <c r="N760" s="183"/>
      <c r="O760" s="183"/>
      <c r="P760" s="183"/>
      <c r="Q760" s="183"/>
      <c r="R760" s="183"/>
      <c r="S760" s="91"/>
      <c r="T760" s="91"/>
      <c r="U760" s="182"/>
      <c r="V760" s="73"/>
      <c r="X760" s="91"/>
      <c r="Y760" s="181"/>
    </row>
    <row r="761" spans="1:25" x14ac:dyDescent="0.2">
      <c r="A761" s="181"/>
      <c r="B761" s="181"/>
      <c r="C761" s="194"/>
      <c r="D761" s="182"/>
      <c r="E761" s="182"/>
      <c r="F761" s="182"/>
      <c r="G761" s="182"/>
      <c r="H761" s="182"/>
      <c r="I761" s="182"/>
      <c r="J761" s="181"/>
      <c r="K761" s="181"/>
      <c r="L761" s="183"/>
      <c r="M761" s="183"/>
      <c r="N761" s="183"/>
      <c r="O761" s="183"/>
      <c r="P761" s="183"/>
      <c r="Q761" s="183"/>
      <c r="R761" s="183"/>
      <c r="S761" s="91"/>
      <c r="T761" s="91"/>
      <c r="U761" s="182"/>
      <c r="V761" s="73"/>
      <c r="X761" s="91"/>
      <c r="Y761" s="181"/>
    </row>
    <row r="762" spans="1:25" x14ac:dyDescent="0.2">
      <c r="A762" s="181"/>
      <c r="B762" s="181"/>
      <c r="C762" s="194"/>
      <c r="D762" s="182"/>
      <c r="E762" s="182"/>
      <c r="F762" s="182"/>
      <c r="G762" s="182"/>
      <c r="H762" s="182"/>
      <c r="I762" s="182"/>
      <c r="J762" s="181"/>
      <c r="K762" s="181"/>
      <c r="L762" s="183"/>
      <c r="M762" s="183"/>
      <c r="N762" s="183"/>
      <c r="O762" s="183"/>
      <c r="P762" s="183"/>
      <c r="Q762" s="183"/>
      <c r="R762" s="183"/>
      <c r="S762" s="91"/>
      <c r="T762" s="91"/>
      <c r="U762" s="182"/>
      <c r="V762" s="73"/>
      <c r="X762" s="91"/>
      <c r="Y762" s="181"/>
    </row>
    <row r="763" spans="1:25" x14ac:dyDescent="0.2">
      <c r="A763" s="181"/>
      <c r="B763" s="181"/>
      <c r="C763" s="194"/>
      <c r="D763" s="182"/>
      <c r="E763" s="182"/>
      <c r="F763" s="182"/>
      <c r="G763" s="182"/>
      <c r="H763" s="182"/>
      <c r="I763" s="182"/>
      <c r="J763" s="181"/>
      <c r="K763" s="181"/>
      <c r="L763" s="183"/>
      <c r="M763" s="183"/>
      <c r="N763" s="183"/>
      <c r="O763" s="183"/>
      <c r="P763" s="183"/>
      <c r="Q763" s="183"/>
      <c r="R763" s="183"/>
      <c r="S763" s="91"/>
      <c r="T763" s="91"/>
      <c r="U763" s="182"/>
      <c r="V763" s="73"/>
      <c r="X763" s="91"/>
      <c r="Y763" s="181"/>
    </row>
    <row r="764" spans="1:25" x14ac:dyDescent="0.2">
      <c r="A764" s="181"/>
      <c r="B764" s="181"/>
      <c r="C764" s="194"/>
      <c r="D764" s="182"/>
      <c r="E764" s="182"/>
      <c r="F764" s="182"/>
      <c r="G764" s="182"/>
      <c r="H764" s="182"/>
      <c r="I764" s="182"/>
      <c r="J764" s="181"/>
      <c r="K764" s="181"/>
      <c r="L764" s="183"/>
      <c r="M764" s="183"/>
      <c r="N764" s="183"/>
      <c r="O764" s="183"/>
      <c r="P764" s="183"/>
      <c r="Q764" s="183"/>
      <c r="R764" s="183"/>
      <c r="S764" s="91"/>
      <c r="T764" s="91"/>
      <c r="U764" s="182"/>
      <c r="V764" s="73"/>
      <c r="X764" s="91"/>
      <c r="Y764" s="181"/>
    </row>
    <row r="765" spans="1:25" x14ac:dyDescent="0.2">
      <c r="A765" s="181"/>
      <c r="B765" s="181"/>
      <c r="C765" s="194"/>
      <c r="D765" s="182"/>
      <c r="E765" s="182"/>
      <c r="F765" s="182"/>
      <c r="G765" s="182"/>
      <c r="H765" s="182"/>
      <c r="I765" s="182"/>
      <c r="J765" s="181"/>
      <c r="K765" s="181"/>
      <c r="L765" s="183"/>
      <c r="M765" s="183"/>
      <c r="N765" s="183"/>
      <c r="O765" s="183"/>
      <c r="P765" s="183"/>
      <c r="Q765" s="183"/>
      <c r="R765" s="183"/>
      <c r="S765" s="91"/>
      <c r="T765" s="91"/>
      <c r="U765" s="182"/>
      <c r="V765" s="73"/>
      <c r="X765" s="91"/>
      <c r="Y765" s="181"/>
    </row>
    <row r="766" spans="1:25" x14ac:dyDescent="0.2">
      <c r="A766" s="181"/>
      <c r="B766" s="181"/>
      <c r="C766" s="194"/>
      <c r="D766" s="182"/>
      <c r="E766" s="182"/>
      <c r="F766" s="182"/>
      <c r="G766" s="182"/>
      <c r="H766" s="182"/>
      <c r="I766" s="182"/>
      <c r="J766" s="181"/>
      <c r="K766" s="181"/>
      <c r="L766" s="183"/>
      <c r="M766" s="183"/>
      <c r="N766" s="183"/>
      <c r="O766" s="183"/>
      <c r="P766" s="183"/>
      <c r="Q766" s="183"/>
      <c r="R766" s="183"/>
      <c r="S766" s="91"/>
      <c r="T766" s="91"/>
      <c r="U766" s="182"/>
      <c r="V766" s="73"/>
      <c r="X766" s="91"/>
      <c r="Y766" s="181"/>
    </row>
    <row r="767" spans="1:25" x14ac:dyDescent="0.2">
      <c r="A767" s="181"/>
      <c r="B767" s="181"/>
      <c r="C767" s="194"/>
      <c r="D767" s="182"/>
      <c r="E767" s="182"/>
      <c r="F767" s="182"/>
      <c r="G767" s="182"/>
      <c r="H767" s="182"/>
      <c r="I767" s="182"/>
      <c r="J767" s="181"/>
      <c r="K767" s="181"/>
      <c r="L767" s="183"/>
      <c r="M767" s="183"/>
      <c r="N767" s="183"/>
      <c r="O767" s="183"/>
      <c r="P767" s="183"/>
      <c r="Q767" s="183"/>
      <c r="R767" s="183"/>
      <c r="S767" s="91"/>
      <c r="T767" s="91"/>
      <c r="U767" s="182"/>
      <c r="V767" s="73"/>
      <c r="X767" s="91"/>
      <c r="Y767" s="181"/>
    </row>
    <row r="768" spans="1:25" x14ac:dyDescent="0.2">
      <c r="A768" s="181"/>
      <c r="B768" s="181"/>
      <c r="C768" s="194"/>
      <c r="D768" s="182"/>
      <c r="E768" s="182"/>
      <c r="F768" s="182"/>
      <c r="G768" s="182"/>
      <c r="H768" s="182"/>
      <c r="I768" s="182"/>
      <c r="J768" s="181"/>
      <c r="K768" s="181"/>
      <c r="L768" s="183"/>
      <c r="M768" s="183"/>
      <c r="N768" s="183"/>
      <c r="O768" s="183"/>
      <c r="P768" s="183"/>
      <c r="Q768" s="183"/>
      <c r="R768" s="183"/>
      <c r="S768" s="91"/>
      <c r="T768" s="91"/>
      <c r="U768" s="182"/>
      <c r="V768" s="73"/>
      <c r="X768" s="91"/>
      <c r="Y768" s="181"/>
    </row>
    <row r="769" spans="1:25" x14ac:dyDescent="0.2">
      <c r="A769" s="181"/>
      <c r="B769" s="181"/>
      <c r="C769" s="194"/>
      <c r="D769" s="182"/>
      <c r="E769" s="182"/>
      <c r="F769" s="182"/>
      <c r="G769" s="182"/>
      <c r="H769" s="182"/>
      <c r="I769" s="182"/>
      <c r="J769" s="181"/>
      <c r="K769" s="181"/>
      <c r="L769" s="183"/>
      <c r="M769" s="183"/>
      <c r="N769" s="183"/>
      <c r="O769" s="183"/>
      <c r="P769" s="183"/>
      <c r="Q769" s="183"/>
      <c r="R769" s="183"/>
      <c r="S769" s="91"/>
      <c r="T769" s="91"/>
      <c r="U769" s="182"/>
      <c r="V769" s="73"/>
      <c r="X769" s="91"/>
      <c r="Y769" s="181"/>
    </row>
    <row r="770" spans="1:25" x14ac:dyDescent="0.2">
      <c r="A770" s="181"/>
      <c r="B770" s="181"/>
      <c r="C770" s="194"/>
      <c r="D770" s="182"/>
      <c r="E770" s="182"/>
      <c r="F770" s="182"/>
      <c r="G770" s="182"/>
      <c r="H770" s="182"/>
      <c r="I770" s="182"/>
      <c r="J770" s="181"/>
      <c r="K770" s="181"/>
      <c r="L770" s="183"/>
      <c r="M770" s="183"/>
      <c r="N770" s="183"/>
      <c r="O770" s="183"/>
      <c r="P770" s="183"/>
      <c r="Q770" s="183"/>
      <c r="R770" s="183"/>
      <c r="S770" s="91"/>
      <c r="T770" s="91"/>
      <c r="U770" s="182"/>
      <c r="V770" s="73"/>
      <c r="X770" s="91"/>
      <c r="Y770" s="181"/>
    </row>
    <row r="771" spans="1:25" x14ac:dyDescent="0.2">
      <c r="A771" s="181"/>
      <c r="B771" s="181"/>
      <c r="C771" s="194"/>
      <c r="D771" s="182"/>
      <c r="E771" s="182"/>
      <c r="F771" s="182"/>
      <c r="G771" s="182"/>
      <c r="H771" s="182"/>
      <c r="I771" s="182"/>
      <c r="J771" s="181"/>
      <c r="K771" s="181"/>
      <c r="L771" s="183"/>
      <c r="M771" s="183"/>
      <c r="N771" s="183"/>
      <c r="O771" s="183"/>
      <c r="P771" s="183"/>
      <c r="Q771" s="183"/>
      <c r="R771" s="183"/>
      <c r="S771" s="91"/>
      <c r="T771" s="91"/>
      <c r="U771" s="182"/>
      <c r="V771" s="73"/>
      <c r="X771" s="91"/>
      <c r="Y771" s="181"/>
    </row>
    <row r="772" spans="1:25" x14ac:dyDescent="0.2">
      <c r="A772" s="181"/>
      <c r="B772" s="181"/>
      <c r="C772" s="194"/>
      <c r="D772" s="182"/>
      <c r="E772" s="182"/>
      <c r="F772" s="182"/>
      <c r="G772" s="182"/>
      <c r="H772" s="182"/>
      <c r="I772" s="182"/>
      <c r="J772" s="181"/>
      <c r="K772" s="181"/>
      <c r="L772" s="183"/>
      <c r="M772" s="183"/>
      <c r="N772" s="183"/>
      <c r="O772" s="183"/>
      <c r="P772" s="183"/>
      <c r="Q772" s="183"/>
      <c r="R772" s="183"/>
      <c r="S772" s="91"/>
      <c r="T772" s="91"/>
      <c r="U772" s="182"/>
      <c r="V772" s="73"/>
      <c r="X772" s="91"/>
      <c r="Y772" s="181"/>
    </row>
    <row r="773" spans="1:25" x14ac:dyDescent="0.2">
      <c r="A773" s="181"/>
      <c r="B773" s="181"/>
      <c r="C773" s="194"/>
      <c r="D773" s="182"/>
      <c r="E773" s="182"/>
      <c r="F773" s="182"/>
      <c r="G773" s="182"/>
      <c r="H773" s="182"/>
      <c r="I773" s="182"/>
      <c r="J773" s="181"/>
      <c r="K773" s="181"/>
      <c r="L773" s="183"/>
      <c r="M773" s="183"/>
      <c r="N773" s="183"/>
      <c r="O773" s="183"/>
      <c r="P773" s="183"/>
      <c r="Q773" s="183"/>
      <c r="R773" s="183"/>
      <c r="S773" s="91"/>
      <c r="T773" s="91"/>
      <c r="U773" s="182"/>
      <c r="V773" s="73"/>
      <c r="X773" s="91"/>
      <c r="Y773" s="181"/>
    </row>
    <row r="774" spans="1:25" x14ac:dyDescent="0.2">
      <c r="A774" s="181"/>
      <c r="B774" s="181"/>
      <c r="C774" s="194"/>
      <c r="D774" s="182"/>
      <c r="E774" s="182"/>
      <c r="F774" s="182"/>
      <c r="G774" s="182"/>
      <c r="H774" s="182"/>
      <c r="I774" s="182"/>
      <c r="J774" s="181"/>
      <c r="K774" s="181"/>
      <c r="L774" s="183"/>
      <c r="M774" s="183"/>
      <c r="N774" s="183"/>
      <c r="O774" s="183"/>
      <c r="P774" s="183"/>
      <c r="Q774" s="183"/>
      <c r="R774" s="183"/>
      <c r="S774" s="91"/>
      <c r="T774" s="91"/>
      <c r="U774" s="182"/>
      <c r="V774" s="73"/>
      <c r="X774" s="91"/>
      <c r="Y774" s="181"/>
    </row>
    <row r="775" spans="1:25" x14ac:dyDescent="0.2">
      <c r="A775" s="181"/>
      <c r="B775" s="181"/>
      <c r="C775" s="194"/>
      <c r="D775" s="182"/>
      <c r="E775" s="182"/>
      <c r="F775" s="182"/>
      <c r="G775" s="182"/>
      <c r="H775" s="182"/>
      <c r="I775" s="182"/>
      <c r="J775" s="181"/>
      <c r="K775" s="181"/>
      <c r="L775" s="183"/>
      <c r="M775" s="183"/>
      <c r="N775" s="183"/>
      <c r="O775" s="183"/>
      <c r="P775" s="183"/>
      <c r="Q775" s="183"/>
      <c r="R775" s="183"/>
      <c r="S775" s="91"/>
      <c r="T775" s="91"/>
      <c r="U775" s="182"/>
      <c r="V775" s="73"/>
      <c r="X775" s="91"/>
      <c r="Y775" s="181"/>
    </row>
    <row r="776" spans="1:25" x14ac:dyDescent="0.2">
      <c r="A776" s="181"/>
      <c r="B776" s="181"/>
      <c r="C776" s="194"/>
      <c r="D776" s="182"/>
      <c r="E776" s="182"/>
      <c r="F776" s="182"/>
      <c r="G776" s="182"/>
      <c r="H776" s="182"/>
      <c r="I776" s="182"/>
      <c r="J776" s="181"/>
      <c r="K776" s="181"/>
      <c r="L776" s="183"/>
      <c r="M776" s="183"/>
      <c r="N776" s="183"/>
      <c r="O776" s="183"/>
      <c r="P776" s="183"/>
      <c r="Q776" s="183"/>
      <c r="R776" s="183"/>
      <c r="S776" s="91"/>
      <c r="T776" s="91"/>
      <c r="U776" s="182"/>
      <c r="V776" s="73"/>
      <c r="X776" s="91"/>
      <c r="Y776" s="181"/>
    </row>
    <row r="777" spans="1:25" x14ac:dyDescent="0.2">
      <c r="A777" s="181"/>
      <c r="B777" s="181"/>
      <c r="C777" s="194"/>
      <c r="D777" s="182"/>
      <c r="E777" s="182"/>
      <c r="F777" s="182"/>
      <c r="G777" s="182"/>
      <c r="H777" s="182"/>
      <c r="I777" s="182"/>
      <c r="J777" s="181"/>
      <c r="K777" s="181"/>
      <c r="L777" s="183"/>
      <c r="M777" s="183"/>
      <c r="N777" s="183"/>
      <c r="O777" s="183"/>
      <c r="P777" s="183"/>
      <c r="Q777" s="183"/>
      <c r="R777" s="183"/>
      <c r="S777" s="91"/>
      <c r="T777" s="91"/>
      <c r="U777" s="182"/>
      <c r="V777" s="73"/>
      <c r="X777" s="91"/>
      <c r="Y777" s="181"/>
    </row>
    <row r="778" spans="1:25" x14ac:dyDescent="0.2">
      <c r="A778" s="181"/>
      <c r="B778" s="181"/>
      <c r="C778" s="194"/>
      <c r="D778" s="182"/>
      <c r="E778" s="182"/>
      <c r="F778" s="182"/>
      <c r="G778" s="182"/>
      <c r="H778" s="182"/>
      <c r="I778" s="182"/>
      <c r="J778" s="181"/>
      <c r="K778" s="181"/>
      <c r="L778" s="183"/>
      <c r="M778" s="183"/>
      <c r="N778" s="183"/>
      <c r="O778" s="183"/>
      <c r="P778" s="183"/>
      <c r="Q778" s="183"/>
      <c r="R778" s="183"/>
      <c r="S778" s="91"/>
      <c r="T778" s="91"/>
      <c r="U778" s="182"/>
      <c r="V778" s="73"/>
      <c r="X778" s="91"/>
      <c r="Y778" s="181"/>
    </row>
    <row r="779" spans="1:25" x14ac:dyDescent="0.2">
      <c r="A779" s="181"/>
      <c r="B779" s="181"/>
      <c r="C779" s="194"/>
      <c r="D779" s="182"/>
      <c r="E779" s="182"/>
      <c r="F779" s="182"/>
      <c r="G779" s="182"/>
      <c r="H779" s="182"/>
      <c r="I779" s="182"/>
      <c r="J779" s="181"/>
      <c r="K779" s="181"/>
      <c r="L779" s="183"/>
      <c r="M779" s="183"/>
      <c r="N779" s="183"/>
      <c r="O779" s="183"/>
      <c r="P779" s="183"/>
      <c r="Q779" s="183"/>
      <c r="R779" s="183"/>
      <c r="S779" s="91"/>
      <c r="T779" s="91"/>
      <c r="U779" s="182"/>
      <c r="V779" s="73"/>
      <c r="X779" s="91"/>
      <c r="Y779" s="181"/>
    </row>
    <row r="780" spans="1:25" x14ac:dyDescent="0.2">
      <c r="A780" s="181"/>
      <c r="B780" s="181"/>
      <c r="C780" s="194"/>
      <c r="D780" s="182"/>
      <c r="E780" s="182"/>
      <c r="F780" s="182"/>
      <c r="G780" s="182"/>
      <c r="H780" s="182"/>
      <c r="I780" s="182"/>
      <c r="J780" s="181"/>
      <c r="K780" s="181"/>
      <c r="L780" s="183"/>
      <c r="M780" s="183"/>
      <c r="N780" s="183"/>
      <c r="O780" s="183"/>
      <c r="P780" s="183"/>
      <c r="Q780" s="183"/>
      <c r="R780" s="183"/>
      <c r="S780" s="91"/>
      <c r="T780" s="91"/>
      <c r="U780" s="182"/>
      <c r="V780" s="73"/>
      <c r="X780" s="91"/>
      <c r="Y780" s="181"/>
    </row>
    <row r="781" spans="1:25" x14ac:dyDescent="0.2">
      <c r="A781" s="181"/>
      <c r="B781" s="181"/>
      <c r="C781" s="194"/>
      <c r="D781" s="182"/>
      <c r="E781" s="182"/>
      <c r="F781" s="182"/>
      <c r="G781" s="182"/>
      <c r="H781" s="182"/>
      <c r="I781" s="182"/>
      <c r="J781" s="181"/>
      <c r="K781" s="181"/>
      <c r="L781" s="183"/>
      <c r="M781" s="183"/>
      <c r="N781" s="183"/>
      <c r="O781" s="183"/>
      <c r="P781" s="183"/>
      <c r="Q781" s="183"/>
      <c r="R781" s="183"/>
      <c r="S781" s="91"/>
      <c r="T781" s="91"/>
      <c r="U781" s="182"/>
      <c r="V781" s="73"/>
      <c r="X781" s="91"/>
      <c r="Y781" s="181"/>
    </row>
    <row r="782" spans="1:25" x14ac:dyDescent="0.2">
      <c r="A782" s="181"/>
      <c r="B782" s="181"/>
      <c r="C782" s="194"/>
      <c r="D782" s="182"/>
      <c r="E782" s="182"/>
      <c r="F782" s="182"/>
      <c r="G782" s="182"/>
      <c r="H782" s="182"/>
      <c r="I782" s="182"/>
      <c r="J782" s="181"/>
      <c r="K782" s="181"/>
      <c r="L782" s="183"/>
      <c r="M782" s="183"/>
      <c r="N782" s="183"/>
      <c r="O782" s="183"/>
      <c r="P782" s="183"/>
      <c r="Q782" s="183"/>
      <c r="R782" s="183"/>
      <c r="S782" s="91"/>
      <c r="T782" s="91"/>
      <c r="U782" s="182"/>
      <c r="V782" s="73"/>
      <c r="X782" s="91"/>
      <c r="Y782" s="181"/>
    </row>
    <row r="783" spans="1:25" x14ac:dyDescent="0.2">
      <c r="A783" s="181"/>
      <c r="B783" s="181"/>
      <c r="C783" s="194"/>
      <c r="D783" s="182"/>
      <c r="E783" s="182"/>
      <c r="F783" s="182"/>
      <c r="G783" s="182"/>
      <c r="H783" s="182"/>
      <c r="I783" s="182"/>
      <c r="J783" s="181"/>
      <c r="K783" s="181"/>
      <c r="L783" s="183"/>
      <c r="M783" s="183"/>
      <c r="N783" s="183"/>
      <c r="O783" s="183"/>
      <c r="P783" s="183"/>
      <c r="Q783" s="183"/>
      <c r="R783" s="183"/>
      <c r="S783" s="91"/>
      <c r="T783" s="91"/>
      <c r="U783" s="182"/>
      <c r="V783" s="73"/>
      <c r="X783" s="91"/>
      <c r="Y783" s="181"/>
    </row>
    <row r="784" spans="1:25" x14ac:dyDescent="0.2">
      <c r="A784" s="181"/>
      <c r="B784" s="181"/>
      <c r="C784" s="194"/>
      <c r="D784" s="182"/>
      <c r="E784" s="182"/>
      <c r="F784" s="182"/>
      <c r="G784" s="182"/>
      <c r="H784" s="182"/>
      <c r="I784" s="182"/>
      <c r="J784" s="181"/>
      <c r="K784" s="181"/>
      <c r="L784" s="183"/>
      <c r="M784" s="183"/>
      <c r="N784" s="183"/>
      <c r="O784" s="183"/>
      <c r="P784" s="183"/>
      <c r="Q784" s="183"/>
      <c r="R784" s="183"/>
      <c r="S784" s="91"/>
      <c r="T784" s="91"/>
      <c r="U784" s="182"/>
      <c r="V784" s="73"/>
      <c r="X784" s="91"/>
      <c r="Y784" s="181"/>
    </row>
    <row r="785" spans="1:25" x14ac:dyDescent="0.2">
      <c r="A785" s="181"/>
      <c r="B785" s="181"/>
      <c r="C785" s="194"/>
      <c r="D785" s="182"/>
      <c r="E785" s="182"/>
      <c r="F785" s="182"/>
      <c r="G785" s="182"/>
      <c r="H785" s="182"/>
      <c r="I785" s="182"/>
      <c r="J785" s="181"/>
      <c r="K785" s="181"/>
      <c r="L785" s="183"/>
      <c r="M785" s="183"/>
      <c r="N785" s="183"/>
      <c r="O785" s="183"/>
      <c r="P785" s="183"/>
      <c r="Q785" s="183"/>
      <c r="R785" s="183"/>
      <c r="S785" s="91"/>
      <c r="T785" s="91"/>
      <c r="U785" s="182"/>
      <c r="V785" s="73"/>
      <c r="X785" s="91"/>
      <c r="Y785" s="181"/>
    </row>
    <row r="786" spans="1:25" x14ac:dyDescent="0.2">
      <c r="A786" s="181"/>
      <c r="B786" s="181"/>
      <c r="C786" s="194"/>
      <c r="D786" s="182"/>
      <c r="E786" s="182"/>
      <c r="F786" s="182"/>
      <c r="G786" s="182"/>
      <c r="H786" s="182"/>
      <c r="I786" s="182"/>
      <c r="J786" s="181"/>
      <c r="K786" s="181"/>
      <c r="L786" s="183"/>
      <c r="M786" s="183"/>
      <c r="N786" s="183"/>
      <c r="O786" s="183"/>
      <c r="P786" s="183"/>
      <c r="Q786" s="183"/>
      <c r="R786" s="183"/>
      <c r="S786" s="91"/>
      <c r="T786" s="91"/>
      <c r="U786" s="182"/>
      <c r="V786" s="73"/>
      <c r="X786" s="91"/>
      <c r="Y786" s="181"/>
    </row>
    <row r="787" spans="1:25" x14ac:dyDescent="0.2">
      <c r="A787" s="181"/>
      <c r="B787" s="181"/>
      <c r="C787" s="194"/>
      <c r="D787" s="182"/>
      <c r="E787" s="182"/>
      <c r="F787" s="182"/>
      <c r="G787" s="182"/>
      <c r="H787" s="182"/>
      <c r="I787" s="182"/>
      <c r="J787" s="181"/>
      <c r="K787" s="181"/>
      <c r="L787" s="183"/>
      <c r="M787" s="183"/>
      <c r="N787" s="183"/>
      <c r="O787" s="183"/>
      <c r="P787" s="183"/>
      <c r="Q787" s="183"/>
      <c r="R787" s="183"/>
      <c r="S787" s="91"/>
      <c r="T787" s="91"/>
      <c r="U787" s="182"/>
      <c r="V787" s="73"/>
      <c r="X787" s="91"/>
      <c r="Y787" s="181"/>
    </row>
    <row r="788" spans="1:25" x14ac:dyDescent="0.2">
      <c r="A788" s="181"/>
      <c r="B788" s="181"/>
      <c r="C788" s="194"/>
      <c r="D788" s="182"/>
      <c r="E788" s="182"/>
      <c r="F788" s="182"/>
      <c r="G788" s="182"/>
      <c r="H788" s="182"/>
      <c r="I788" s="182"/>
      <c r="J788" s="181"/>
      <c r="K788" s="181"/>
      <c r="L788" s="183"/>
      <c r="M788" s="183"/>
      <c r="N788" s="183"/>
      <c r="O788" s="183"/>
      <c r="P788" s="183"/>
      <c r="Q788" s="183"/>
      <c r="R788" s="183"/>
      <c r="S788" s="91"/>
      <c r="T788" s="91"/>
      <c r="U788" s="182"/>
      <c r="V788" s="73"/>
      <c r="X788" s="91"/>
      <c r="Y788" s="181"/>
    </row>
    <row r="789" spans="1:25" x14ac:dyDescent="0.2">
      <c r="A789" s="181"/>
      <c r="B789" s="181"/>
      <c r="C789" s="194"/>
      <c r="D789" s="182"/>
      <c r="E789" s="182"/>
      <c r="F789" s="182"/>
      <c r="G789" s="182"/>
      <c r="H789" s="182"/>
      <c r="I789" s="182"/>
      <c r="J789" s="181"/>
      <c r="K789" s="181"/>
      <c r="L789" s="183"/>
      <c r="M789" s="183"/>
      <c r="N789" s="183"/>
      <c r="O789" s="183"/>
      <c r="P789" s="183"/>
      <c r="Q789" s="183"/>
      <c r="R789" s="183"/>
      <c r="S789" s="91"/>
      <c r="T789" s="91"/>
      <c r="U789" s="182"/>
      <c r="V789" s="73"/>
      <c r="X789" s="91"/>
      <c r="Y789" s="181"/>
    </row>
    <row r="790" spans="1:25" x14ac:dyDescent="0.2">
      <c r="A790" s="181"/>
      <c r="B790" s="181"/>
      <c r="C790" s="194"/>
      <c r="D790" s="182"/>
      <c r="E790" s="182"/>
      <c r="F790" s="182"/>
      <c r="G790" s="182"/>
      <c r="H790" s="182"/>
      <c r="I790" s="182"/>
      <c r="J790" s="181"/>
      <c r="K790" s="181"/>
      <c r="L790" s="183"/>
      <c r="M790" s="183"/>
      <c r="N790" s="183"/>
      <c r="O790" s="183"/>
      <c r="P790" s="183"/>
      <c r="Q790" s="183"/>
      <c r="R790" s="183"/>
      <c r="S790" s="91"/>
      <c r="T790" s="91"/>
      <c r="U790" s="182"/>
      <c r="V790" s="73"/>
      <c r="X790" s="91"/>
      <c r="Y790" s="181"/>
    </row>
    <row r="791" spans="1:25" x14ac:dyDescent="0.2">
      <c r="A791" s="181"/>
      <c r="B791" s="181"/>
      <c r="C791" s="194"/>
      <c r="D791" s="182"/>
      <c r="E791" s="182"/>
      <c r="F791" s="182"/>
      <c r="G791" s="182"/>
      <c r="H791" s="182"/>
      <c r="I791" s="182"/>
      <c r="J791" s="181"/>
      <c r="K791" s="181"/>
      <c r="L791" s="183"/>
      <c r="M791" s="183"/>
      <c r="N791" s="183"/>
      <c r="O791" s="183"/>
      <c r="P791" s="183"/>
      <c r="Q791" s="183"/>
      <c r="R791" s="183"/>
      <c r="S791" s="91"/>
      <c r="T791" s="91"/>
      <c r="U791" s="182"/>
      <c r="V791" s="73"/>
      <c r="X791" s="91"/>
      <c r="Y791" s="181"/>
    </row>
    <row r="792" spans="1:25" x14ac:dyDescent="0.2">
      <c r="A792" s="181"/>
      <c r="B792" s="181"/>
      <c r="C792" s="194"/>
      <c r="D792" s="182"/>
      <c r="E792" s="182"/>
      <c r="F792" s="182"/>
      <c r="G792" s="182"/>
      <c r="H792" s="182"/>
      <c r="I792" s="182"/>
      <c r="J792" s="181"/>
      <c r="K792" s="181"/>
      <c r="L792" s="183"/>
      <c r="M792" s="183"/>
      <c r="N792" s="183"/>
      <c r="O792" s="183"/>
      <c r="P792" s="183"/>
      <c r="Q792" s="183"/>
      <c r="R792" s="183"/>
      <c r="S792" s="91"/>
      <c r="T792" s="91"/>
      <c r="U792" s="182"/>
      <c r="V792" s="73"/>
      <c r="X792" s="91"/>
      <c r="Y792" s="181"/>
    </row>
    <row r="793" spans="1:25" x14ac:dyDescent="0.2">
      <c r="A793" s="181"/>
      <c r="B793" s="181"/>
      <c r="C793" s="194"/>
      <c r="D793" s="182"/>
      <c r="E793" s="182"/>
      <c r="F793" s="182"/>
      <c r="G793" s="182"/>
      <c r="H793" s="182"/>
      <c r="I793" s="182"/>
      <c r="J793" s="181"/>
      <c r="K793" s="181"/>
      <c r="L793" s="183"/>
      <c r="M793" s="183"/>
      <c r="N793" s="183"/>
      <c r="O793" s="183"/>
      <c r="P793" s="183"/>
      <c r="Q793" s="183"/>
      <c r="R793" s="183"/>
      <c r="S793" s="91"/>
      <c r="T793" s="91"/>
      <c r="U793" s="182"/>
      <c r="V793" s="73"/>
      <c r="X793" s="91"/>
      <c r="Y793" s="181"/>
    </row>
    <row r="794" spans="1:25" x14ac:dyDescent="0.2">
      <c r="A794" s="181"/>
      <c r="B794" s="181"/>
      <c r="C794" s="194"/>
      <c r="D794" s="182"/>
      <c r="E794" s="182"/>
      <c r="F794" s="182"/>
      <c r="G794" s="182"/>
      <c r="H794" s="182"/>
      <c r="I794" s="182"/>
      <c r="J794" s="181"/>
      <c r="K794" s="181"/>
      <c r="L794" s="183"/>
      <c r="M794" s="183"/>
      <c r="N794" s="183"/>
      <c r="O794" s="183"/>
      <c r="P794" s="183"/>
      <c r="Q794" s="183"/>
      <c r="R794" s="183"/>
      <c r="S794" s="91"/>
      <c r="T794" s="91"/>
      <c r="U794" s="182"/>
      <c r="V794" s="73"/>
      <c r="X794" s="91"/>
      <c r="Y794" s="181"/>
    </row>
    <row r="795" spans="1:25" x14ac:dyDescent="0.2">
      <c r="A795" s="181"/>
      <c r="B795" s="181"/>
      <c r="C795" s="194"/>
      <c r="D795" s="182"/>
      <c r="E795" s="182"/>
      <c r="F795" s="182"/>
      <c r="G795" s="182"/>
      <c r="H795" s="182"/>
      <c r="I795" s="182"/>
      <c r="J795" s="181"/>
      <c r="K795" s="181"/>
      <c r="L795" s="183"/>
      <c r="M795" s="183"/>
      <c r="N795" s="183"/>
      <c r="O795" s="183"/>
      <c r="P795" s="183"/>
      <c r="Q795" s="183"/>
      <c r="R795" s="183"/>
      <c r="S795" s="91"/>
      <c r="T795" s="91"/>
      <c r="U795" s="182"/>
      <c r="V795" s="73"/>
      <c r="X795" s="91"/>
      <c r="Y795" s="181"/>
    </row>
    <row r="796" spans="1:25" x14ac:dyDescent="0.2">
      <c r="A796" s="181"/>
      <c r="B796" s="181"/>
      <c r="C796" s="194"/>
      <c r="D796" s="182"/>
      <c r="E796" s="182"/>
      <c r="F796" s="182"/>
      <c r="G796" s="182"/>
      <c r="H796" s="182"/>
      <c r="I796" s="182"/>
      <c r="J796" s="181"/>
      <c r="K796" s="181"/>
      <c r="L796" s="183"/>
      <c r="M796" s="183"/>
      <c r="N796" s="183"/>
      <c r="O796" s="183"/>
      <c r="P796" s="183"/>
      <c r="Q796" s="183"/>
      <c r="R796" s="183"/>
      <c r="S796" s="91"/>
      <c r="T796" s="91"/>
      <c r="U796" s="182"/>
      <c r="V796" s="73"/>
      <c r="X796" s="91"/>
      <c r="Y796" s="181"/>
    </row>
    <row r="797" spans="1:25" x14ac:dyDescent="0.2">
      <c r="A797" s="181"/>
      <c r="B797" s="181"/>
      <c r="C797" s="194"/>
      <c r="D797" s="182"/>
      <c r="E797" s="182"/>
      <c r="F797" s="182"/>
      <c r="G797" s="182"/>
      <c r="H797" s="182"/>
      <c r="I797" s="182"/>
      <c r="J797" s="181"/>
      <c r="K797" s="181"/>
      <c r="L797" s="183"/>
      <c r="M797" s="183"/>
      <c r="N797" s="183"/>
      <c r="O797" s="183"/>
      <c r="P797" s="183"/>
      <c r="Q797" s="183"/>
      <c r="R797" s="183"/>
      <c r="S797" s="91"/>
      <c r="T797" s="91"/>
      <c r="U797" s="182"/>
      <c r="V797" s="73"/>
      <c r="X797" s="91"/>
      <c r="Y797" s="181"/>
    </row>
    <row r="798" spans="1:25" x14ac:dyDescent="0.2">
      <c r="A798" s="181"/>
      <c r="B798" s="181"/>
      <c r="C798" s="194"/>
      <c r="D798" s="182"/>
      <c r="E798" s="182"/>
      <c r="F798" s="182"/>
      <c r="G798" s="182"/>
      <c r="H798" s="182"/>
      <c r="I798" s="182"/>
      <c r="J798" s="181"/>
      <c r="K798" s="181"/>
      <c r="L798" s="183"/>
      <c r="M798" s="183"/>
      <c r="N798" s="183"/>
      <c r="O798" s="183"/>
      <c r="P798" s="183"/>
      <c r="Q798" s="183"/>
      <c r="R798" s="183"/>
      <c r="S798" s="91"/>
      <c r="T798" s="91"/>
      <c r="U798" s="182"/>
      <c r="V798" s="73"/>
      <c r="X798" s="91"/>
      <c r="Y798" s="181"/>
    </row>
    <row r="799" spans="1:25" x14ac:dyDescent="0.2">
      <c r="A799" s="181"/>
      <c r="B799" s="181"/>
      <c r="C799" s="194"/>
      <c r="D799" s="182"/>
      <c r="E799" s="182"/>
      <c r="F799" s="182"/>
      <c r="G799" s="182"/>
      <c r="H799" s="182"/>
      <c r="I799" s="182"/>
      <c r="J799" s="181"/>
      <c r="K799" s="181"/>
      <c r="L799" s="183"/>
      <c r="M799" s="183"/>
      <c r="N799" s="183"/>
      <c r="O799" s="183"/>
      <c r="P799" s="183"/>
      <c r="Q799" s="183"/>
      <c r="R799" s="183"/>
      <c r="S799" s="91"/>
      <c r="T799" s="91"/>
      <c r="U799" s="182"/>
      <c r="V799" s="73"/>
      <c r="X799" s="91"/>
      <c r="Y799" s="181"/>
    </row>
    <row r="800" spans="1:25" x14ac:dyDescent="0.2">
      <c r="A800" s="181"/>
      <c r="B800" s="181"/>
      <c r="C800" s="194"/>
      <c r="D800" s="182"/>
      <c r="E800" s="182"/>
      <c r="F800" s="182"/>
      <c r="G800" s="182"/>
      <c r="H800" s="182"/>
      <c r="I800" s="182"/>
      <c r="J800" s="181"/>
      <c r="K800" s="181"/>
      <c r="L800" s="183"/>
      <c r="M800" s="183"/>
      <c r="N800" s="183"/>
      <c r="O800" s="183"/>
      <c r="P800" s="183"/>
      <c r="Q800" s="183"/>
      <c r="R800" s="183"/>
      <c r="S800" s="91"/>
      <c r="T800" s="91"/>
      <c r="U800" s="182"/>
      <c r="V800" s="73"/>
      <c r="X800" s="91"/>
      <c r="Y800" s="181"/>
    </row>
    <row r="801" spans="1:25" x14ac:dyDescent="0.2">
      <c r="A801" s="181"/>
      <c r="B801" s="181"/>
      <c r="C801" s="194"/>
      <c r="D801" s="182"/>
      <c r="E801" s="182"/>
      <c r="F801" s="182"/>
      <c r="G801" s="182"/>
      <c r="H801" s="182"/>
      <c r="I801" s="182"/>
      <c r="J801" s="181"/>
      <c r="K801" s="181"/>
      <c r="L801" s="183"/>
      <c r="M801" s="183"/>
      <c r="N801" s="183"/>
      <c r="O801" s="183"/>
      <c r="P801" s="183"/>
      <c r="Q801" s="183"/>
      <c r="R801" s="183"/>
      <c r="S801" s="91"/>
      <c r="T801" s="91"/>
      <c r="U801" s="182"/>
      <c r="V801" s="73"/>
      <c r="X801" s="91"/>
      <c r="Y801" s="181"/>
    </row>
    <row r="802" spans="1:25" x14ac:dyDescent="0.2">
      <c r="A802" s="181"/>
      <c r="B802" s="181"/>
      <c r="C802" s="194"/>
      <c r="D802" s="182"/>
      <c r="E802" s="182"/>
      <c r="F802" s="182"/>
      <c r="G802" s="182"/>
      <c r="H802" s="182"/>
      <c r="I802" s="182"/>
      <c r="J802" s="181"/>
      <c r="K802" s="181"/>
      <c r="L802" s="183"/>
      <c r="M802" s="183"/>
      <c r="N802" s="183"/>
      <c r="O802" s="183"/>
      <c r="P802" s="183"/>
      <c r="Q802" s="183"/>
      <c r="R802" s="183"/>
      <c r="S802" s="91"/>
      <c r="T802" s="91"/>
      <c r="U802" s="182"/>
      <c r="V802" s="73"/>
      <c r="X802" s="91"/>
      <c r="Y802" s="181"/>
    </row>
    <row r="803" spans="1:25" x14ac:dyDescent="0.2">
      <c r="A803" s="181"/>
      <c r="B803" s="181"/>
      <c r="C803" s="194"/>
      <c r="D803" s="182"/>
      <c r="E803" s="182"/>
      <c r="F803" s="182"/>
      <c r="G803" s="182"/>
      <c r="H803" s="182"/>
      <c r="I803" s="182"/>
      <c r="J803" s="181"/>
      <c r="K803" s="181"/>
      <c r="L803" s="183"/>
      <c r="M803" s="183"/>
      <c r="N803" s="183"/>
      <c r="O803" s="183"/>
      <c r="P803" s="183"/>
      <c r="Q803" s="183"/>
      <c r="R803" s="183"/>
      <c r="S803" s="91"/>
      <c r="T803" s="91"/>
      <c r="U803" s="182"/>
      <c r="V803" s="73"/>
      <c r="X803" s="91"/>
      <c r="Y803" s="181"/>
    </row>
    <row r="804" spans="1:25" x14ac:dyDescent="0.2">
      <c r="A804" s="181"/>
      <c r="B804" s="181"/>
      <c r="C804" s="194"/>
      <c r="D804" s="182"/>
      <c r="E804" s="182"/>
      <c r="F804" s="182"/>
      <c r="G804" s="182"/>
      <c r="H804" s="182"/>
      <c r="I804" s="182"/>
      <c r="J804" s="181"/>
      <c r="K804" s="181"/>
      <c r="L804" s="183"/>
      <c r="M804" s="183"/>
      <c r="N804" s="183"/>
      <c r="O804" s="183"/>
      <c r="P804" s="183"/>
      <c r="Q804" s="183"/>
      <c r="R804" s="183"/>
      <c r="S804" s="91"/>
      <c r="T804" s="91"/>
      <c r="U804" s="182"/>
      <c r="V804" s="73"/>
      <c r="X804" s="91"/>
      <c r="Y804" s="181"/>
    </row>
    <row r="805" spans="1:25" x14ac:dyDescent="0.2">
      <c r="A805" s="181"/>
      <c r="B805" s="181"/>
      <c r="C805" s="194"/>
      <c r="D805" s="182"/>
      <c r="E805" s="182"/>
      <c r="F805" s="182"/>
      <c r="G805" s="182"/>
      <c r="H805" s="182"/>
      <c r="I805" s="182"/>
      <c r="J805" s="181"/>
      <c r="K805" s="181"/>
      <c r="L805" s="183"/>
      <c r="M805" s="183"/>
      <c r="N805" s="183"/>
      <c r="O805" s="183"/>
      <c r="P805" s="183"/>
      <c r="Q805" s="183"/>
      <c r="R805" s="183"/>
      <c r="S805" s="91"/>
      <c r="T805" s="91"/>
      <c r="U805" s="182"/>
      <c r="V805" s="73"/>
      <c r="X805" s="91"/>
      <c r="Y805" s="181"/>
    </row>
    <row r="806" spans="1:25" x14ac:dyDescent="0.2">
      <c r="A806" s="181"/>
      <c r="B806" s="181"/>
      <c r="C806" s="194"/>
      <c r="D806" s="182"/>
      <c r="E806" s="182"/>
      <c r="F806" s="182"/>
      <c r="G806" s="182"/>
      <c r="H806" s="182"/>
      <c r="I806" s="182"/>
      <c r="J806" s="181"/>
      <c r="K806" s="181"/>
      <c r="L806" s="183"/>
      <c r="M806" s="183"/>
      <c r="N806" s="183"/>
      <c r="O806" s="183"/>
      <c r="P806" s="183"/>
      <c r="Q806" s="183"/>
      <c r="R806" s="183"/>
      <c r="S806" s="91"/>
      <c r="T806" s="91"/>
      <c r="U806" s="182"/>
      <c r="V806" s="73"/>
      <c r="X806" s="91"/>
      <c r="Y806" s="181"/>
    </row>
    <row r="807" spans="1:25" x14ac:dyDescent="0.2">
      <c r="A807" s="181"/>
      <c r="B807" s="181"/>
      <c r="C807" s="194"/>
      <c r="D807" s="182"/>
      <c r="E807" s="182"/>
      <c r="F807" s="182"/>
      <c r="G807" s="182"/>
      <c r="H807" s="182"/>
      <c r="I807" s="182"/>
      <c r="J807" s="181"/>
      <c r="K807" s="181"/>
      <c r="L807" s="183"/>
      <c r="M807" s="183"/>
      <c r="N807" s="183"/>
      <c r="O807" s="183"/>
      <c r="P807" s="183"/>
      <c r="Q807" s="183"/>
      <c r="R807" s="183"/>
      <c r="S807" s="91"/>
      <c r="T807" s="91"/>
      <c r="U807" s="182"/>
      <c r="V807" s="73"/>
      <c r="X807" s="91"/>
      <c r="Y807" s="181"/>
    </row>
    <row r="808" spans="1:25" x14ac:dyDescent="0.2">
      <c r="A808" s="181"/>
      <c r="B808" s="181"/>
      <c r="C808" s="194"/>
      <c r="D808" s="182"/>
      <c r="E808" s="182"/>
      <c r="F808" s="182"/>
      <c r="G808" s="182"/>
      <c r="H808" s="182"/>
      <c r="I808" s="182"/>
      <c r="J808" s="181"/>
      <c r="K808" s="181"/>
      <c r="L808" s="183"/>
      <c r="M808" s="183"/>
      <c r="N808" s="183"/>
      <c r="O808" s="183"/>
      <c r="P808" s="183"/>
      <c r="Q808" s="183"/>
      <c r="R808" s="183"/>
      <c r="S808" s="91"/>
      <c r="T808" s="91"/>
      <c r="U808" s="182"/>
      <c r="V808" s="73"/>
      <c r="X808" s="91"/>
      <c r="Y808" s="181"/>
    </row>
    <row r="809" spans="1:25" x14ac:dyDescent="0.2">
      <c r="A809" s="181"/>
      <c r="B809" s="181"/>
      <c r="C809" s="194"/>
      <c r="D809" s="182"/>
      <c r="E809" s="182"/>
      <c r="F809" s="182"/>
      <c r="G809" s="182"/>
      <c r="H809" s="182"/>
      <c r="I809" s="182"/>
      <c r="J809" s="181"/>
      <c r="K809" s="181"/>
      <c r="L809" s="183"/>
      <c r="M809" s="183"/>
      <c r="N809" s="183"/>
      <c r="O809" s="183"/>
      <c r="P809" s="183"/>
      <c r="Q809" s="183"/>
      <c r="R809" s="183"/>
      <c r="S809" s="91"/>
      <c r="T809" s="91"/>
      <c r="U809" s="182"/>
      <c r="V809" s="73"/>
      <c r="X809" s="91"/>
      <c r="Y809" s="181"/>
    </row>
    <row r="810" spans="1:25" x14ac:dyDescent="0.2">
      <c r="A810" s="181"/>
      <c r="B810" s="181"/>
      <c r="C810" s="194"/>
      <c r="D810" s="182"/>
      <c r="E810" s="182"/>
      <c r="F810" s="182"/>
      <c r="G810" s="182"/>
      <c r="H810" s="182"/>
      <c r="I810" s="182"/>
      <c r="J810" s="181"/>
      <c r="K810" s="181"/>
      <c r="L810" s="183"/>
      <c r="M810" s="183"/>
      <c r="N810" s="183"/>
      <c r="O810" s="183"/>
      <c r="P810" s="183"/>
      <c r="Q810" s="183"/>
      <c r="R810" s="183"/>
      <c r="S810" s="91"/>
      <c r="T810" s="91"/>
      <c r="U810" s="182"/>
      <c r="V810" s="73"/>
      <c r="X810" s="91"/>
      <c r="Y810" s="181"/>
    </row>
    <row r="811" spans="1:25" x14ac:dyDescent="0.2">
      <c r="A811" s="181"/>
      <c r="B811" s="181"/>
      <c r="C811" s="194"/>
      <c r="D811" s="182"/>
      <c r="E811" s="182"/>
      <c r="F811" s="182"/>
      <c r="G811" s="182"/>
      <c r="H811" s="182"/>
      <c r="I811" s="182"/>
      <c r="J811" s="181"/>
      <c r="K811" s="181"/>
      <c r="L811" s="183"/>
      <c r="M811" s="183"/>
      <c r="N811" s="183"/>
      <c r="O811" s="183"/>
      <c r="P811" s="183"/>
      <c r="Q811" s="183"/>
      <c r="R811" s="183"/>
      <c r="S811" s="91"/>
      <c r="T811" s="91"/>
      <c r="U811" s="182"/>
      <c r="V811" s="73"/>
      <c r="X811" s="91"/>
      <c r="Y811" s="181"/>
    </row>
    <row r="812" spans="1:25" x14ac:dyDescent="0.2">
      <c r="A812" s="181"/>
      <c r="B812" s="181"/>
      <c r="C812" s="194"/>
      <c r="D812" s="182"/>
      <c r="E812" s="182"/>
      <c r="F812" s="182"/>
      <c r="G812" s="182"/>
      <c r="H812" s="182"/>
      <c r="I812" s="182"/>
      <c r="J812" s="181"/>
      <c r="K812" s="181"/>
      <c r="L812" s="183"/>
      <c r="M812" s="183"/>
      <c r="N812" s="183"/>
      <c r="O812" s="183"/>
      <c r="P812" s="183"/>
      <c r="Q812" s="183"/>
      <c r="R812" s="183"/>
      <c r="S812" s="91"/>
      <c r="T812" s="91"/>
      <c r="U812" s="182"/>
      <c r="V812" s="73"/>
      <c r="X812" s="91"/>
      <c r="Y812" s="181"/>
    </row>
    <row r="813" spans="1:25" x14ac:dyDescent="0.2">
      <c r="A813" s="181"/>
      <c r="B813" s="181"/>
      <c r="C813" s="194"/>
      <c r="D813" s="182"/>
      <c r="E813" s="182"/>
      <c r="F813" s="182"/>
      <c r="G813" s="182"/>
      <c r="H813" s="182"/>
      <c r="I813" s="182"/>
      <c r="J813" s="181"/>
      <c r="K813" s="181"/>
      <c r="L813" s="183"/>
      <c r="M813" s="183"/>
      <c r="N813" s="183"/>
      <c r="O813" s="183"/>
      <c r="P813" s="183"/>
      <c r="Q813" s="183"/>
      <c r="R813" s="183"/>
      <c r="S813" s="91"/>
      <c r="T813" s="91"/>
      <c r="U813" s="182"/>
      <c r="V813" s="73"/>
      <c r="X813" s="91"/>
      <c r="Y813" s="181"/>
    </row>
    <row r="814" spans="1:25" x14ac:dyDescent="0.2">
      <c r="A814" s="181"/>
      <c r="B814" s="181"/>
      <c r="C814" s="194"/>
      <c r="D814" s="182"/>
      <c r="E814" s="182"/>
      <c r="F814" s="182"/>
      <c r="G814" s="182"/>
      <c r="H814" s="182"/>
      <c r="I814" s="182"/>
      <c r="J814" s="181"/>
      <c r="K814" s="181"/>
      <c r="L814" s="183"/>
      <c r="M814" s="183"/>
      <c r="N814" s="183"/>
      <c r="O814" s="183"/>
      <c r="P814" s="183"/>
      <c r="Q814" s="183"/>
      <c r="R814" s="183"/>
      <c r="S814" s="91"/>
      <c r="T814" s="91"/>
      <c r="U814" s="182"/>
      <c r="V814" s="73"/>
      <c r="X814" s="91"/>
      <c r="Y814" s="181"/>
    </row>
    <row r="815" spans="1:25" x14ac:dyDescent="0.2">
      <c r="A815" s="181"/>
      <c r="B815" s="181"/>
      <c r="C815" s="194"/>
      <c r="D815" s="182"/>
      <c r="E815" s="182"/>
      <c r="F815" s="182"/>
      <c r="G815" s="182"/>
      <c r="H815" s="182"/>
      <c r="I815" s="182"/>
      <c r="J815" s="181"/>
      <c r="K815" s="181"/>
      <c r="L815" s="183"/>
      <c r="M815" s="183"/>
      <c r="N815" s="183"/>
      <c r="O815" s="183"/>
      <c r="P815" s="183"/>
      <c r="Q815" s="183"/>
      <c r="R815" s="183"/>
      <c r="S815" s="91"/>
      <c r="T815" s="91"/>
      <c r="U815" s="182"/>
      <c r="V815" s="73"/>
      <c r="X815" s="91"/>
      <c r="Y815" s="181"/>
    </row>
    <row r="816" spans="1:25" x14ac:dyDescent="0.2">
      <c r="A816" s="181"/>
      <c r="B816" s="181"/>
      <c r="C816" s="194"/>
      <c r="D816" s="182"/>
      <c r="E816" s="182"/>
      <c r="F816" s="182"/>
      <c r="G816" s="182"/>
      <c r="H816" s="182"/>
      <c r="I816" s="182"/>
      <c r="J816" s="181"/>
      <c r="K816" s="181"/>
      <c r="L816" s="183"/>
      <c r="M816" s="183"/>
      <c r="N816" s="183"/>
      <c r="O816" s="183"/>
      <c r="P816" s="183"/>
      <c r="Q816" s="183"/>
      <c r="R816" s="183"/>
      <c r="S816" s="91"/>
      <c r="T816" s="91"/>
      <c r="U816" s="182"/>
      <c r="V816" s="73"/>
      <c r="X816" s="91"/>
      <c r="Y816" s="181"/>
    </row>
    <row r="817" spans="1:25" x14ac:dyDescent="0.2">
      <c r="A817" s="181"/>
      <c r="B817" s="181"/>
      <c r="C817" s="194"/>
      <c r="D817" s="182"/>
      <c r="E817" s="182"/>
      <c r="F817" s="182"/>
      <c r="G817" s="182"/>
      <c r="H817" s="182"/>
      <c r="I817" s="182"/>
      <c r="J817" s="181"/>
      <c r="K817" s="181"/>
      <c r="L817" s="183"/>
      <c r="M817" s="183"/>
      <c r="N817" s="183"/>
      <c r="O817" s="183"/>
      <c r="P817" s="183"/>
      <c r="Q817" s="183"/>
      <c r="R817" s="183"/>
      <c r="S817" s="91"/>
      <c r="T817" s="91"/>
      <c r="U817" s="182"/>
      <c r="V817" s="73"/>
      <c r="X817" s="91"/>
      <c r="Y817" s="181"/>
    </row>
    <row r="818" spans="1:25" x14ac:dyDescent="0.2">
      <c r="A818" s="181"/>
      <c r="B818" s="181"/>
      <c r="C818" s="194"/>
      <c r="D818" s="182"/>
      <c r="E818" s="182"/>
      <c r="F818" s="182"/>
      <c r="G818" s="182"/>
      <c r="H818" s="182"/>
      <c r="I818" s="182"/>
      <c r="J818" s="181"/>
      <c r="K818" s="181"/>
      <c r="L818" s="183"/>
      <c r="M818" s="183"/>
      <c r="N818" s="183"/>
      <c r="O818" s="183"/>
      <c r="P818" s="183"/>
      <c r="Q818" s="183"/>
      <c r="R818" s="183"/>
      <c r="S818" s="91"/>
      <c r="T818" s="91"/>
      <c r="U818" s="182"/>
      <c r="V818" s="73"/>
      <c r="X818" s="91"/>
      <c r="Y818" s="181"/>
    </row>
    <row r="819" spans="1:25" x14ac:dyDescent="0.2">
      <c r="A819" s="181"/>
      <c r="B819" s="181"/>
      <c r="C819" s="194"/>
      <c r="D819" s="182"/>
      <c r="E819" s="182"/>
      <c r="F819" s="182"/>
      <c r="G819" s="182"/>
      <c r="H819" s="182"/>
      <c r="I819" s="182"/>
      <c r="J819" s="181"/>
      <c r="K819" s="181"/>
      <c r="L819" s="183"/>
      <c r="M819" s="183"/>
      <c r="N819" s="183"/>
      <c r="O819" s="183"/>
      <c r="P819" s="183"/>
      <c r="Q819" s="183"/>
      <c r="R819" s="183"/>
      <c r="S819" s="91"/>
      <c r="T819" s="91"/>
      <c r="U819" s="182"/>
      <c r="V819" s="73"/>
      <c r="X819" s="91"/>
      <c r="Y819" s="181"/>
    </row>
    <row r="820" spans="1:25" x14ac:dyDescent="0.2">
      <c r="A820" s="181"/>
      <c r="B820" s="181"/>
      <c r="C820" s="194"/>
      <c r="D820" s="182"/>
      <c r="E820" s="182"/>
      <c r="F820" s="182"/>
      <c r="G820" s="182"/>
      <c r="H820" s="182"/>
      <c r="I820" s="182"/>
      <c r="J820" s="181"/>
      <c r="K820" s="181"/>
      <c r="L820" s="183"/>
      <c r="M820" s="183"/>
      <c r="N820" s="183"/>
      <c r="O820" s="183"/>
      <c r="P820" s="183"/>
      <c r="Q820" s="183"/>
      <c r="R820" s="183"/>
      <c r="S820" s="91"/>
      <c r="T820" s="91"/>
      <c r="U820" s="182"/>
      <c r="V820" s="73"/>
      <c r="X820" s="91"/>
      <c r="Y820" s="181"/>
    </row>
    <row r="821" spans="1:25" x14ac:dyDescent="0.2">
      <c r="A821" s="181"/>
      <c r="B821" s="181"/>
      <c r="C821" s="194"/>
      <c r="D821" s="182"/>
      <c r="E821" s="182"/>
      <c r="F821" s="182"/>
      <c r="G821" s="182"/>
      <c r="H821" s="182"/>
      <c r="I821" s="182"/>
      <c r="J821" s="181"/>
      <c r="K821" s="181"/>
      <c r="L821" s="183"/>
      <c r="M821" s="183"/>
      <c r="N821" s="183"/>
      <c r="O821" s="183"/>
      <c r="P821" s="183"/>
      <c r="Q821" s="183"/>
      <c r="R821" s="183"/>
      <c r="S821" s="91"/>
      <c r="T821" s="91"/>
      <c r="U821" s="182"/>
      <c r="V821" s="73"/>
      <c r="X821" s="91"/>
      <c r="Y821" s="181"/>
    </row>
    <row r="822" spans="1:25" x14ac:dyDescent="0.2">
      <c r="A822" s="181"/>
      <c r="B822" s="181"/>
      <c r="C822" s="194"/>
      <c r="D822" s="182"/>
      <c r="E822" s="182"/>
      <c r="F822" s="182"/>
      <c r="G822" s="182"/>
      <c r="H822" s="182"/>
      <c r="I822" s="182"/>
      <c r="J822" s="181"/>
      <c r="K822" s="181"/>
      <c r="L822" s="183"/>
      <c r="M822" s="183"/>
      <c r="N822" s="183"/>
      <c r="O822" s="183"/>
      <c r="P822" s="183"/>
      <c r="Q822" s="183"/>
      <c r="R822" s="183"/>
      <c r="S822" s="91"/>
      <c r="T822" s="91"/>
      <c r="U822" s="182"/>
      <c r="V822" s="73"/>
      <c r="X822" s="91"/>
      <c r="Y822" s="181"/>
    </row>
    <row r="823" spans="1:25" x14ac:dyDescent="0.2">
      <c r="A823" s="181"/>
      <c r="B823" s="181"/>
      <c r="C823" s="194"/>
      <c r="D823" s="182"/>
      <c r="E823" s="182"/>
      <c r="F823" s="182"/>
      <c r="G823" s="182"/>
      <c r="H823" s="182"/>
      <c r="I823" s="182"/>
      <c r="J823" s="181"/>
      <c r="K823" s="181"/>
      <c r="L823" s="183"/>
      <c r="M823" s="183"/>
      <c r="N823" s="183"/>
      <c r="O823" s="183"/>
      <c r="P823" s="183"/>
      <c r="Q823" s="183"/>
      <c r="R823" s="183"/>
      <c r="S823" s="91"/>
      <c r="T823" s="91"/>
      <c r="U823" s="182"/>
      <c r="V823" s="73"/>
      <c r="X823" s="91"/>
      <c r="Y823" s="181"/>
    </row>
    <row r="824" spans="1:25" x14ac:dyDescent="0.2">
      <c r="A824" s="181"/>
      <c r="B824" s="181"/>
      <c r="C824" s="194"/>
      <c r="D824" s="182"/>
      <c r="E824" s="182"/>
      <c r="F824" s="182"/>
      <c r="G824" s="182"/>
      <c r="H824" s="182"/>
      <c r="I824" s="182"/>
      <c r="J824" s="181"/>
      <c r="K824" s="181"/>
      <c r="L824" s="183"/>
      <c r="M824" s="183"/>
      <c r="N824" s="183"/>
      <c r="O824" s="183"/>
      <c r="P824" s="183"/>
      <c r="Q824" s="183"/>
      <c r="R824" s="183"/>
      <c r="S824" s="91"/>
      <c r="T824" s="91"/>
      <c r="U824" s="182"/>
      <c r="V824" s="73"/>
      <c r="X824" s="91"/>
      <c r="Y824" s="181"/>
    </row>
    <row r="825" spans="1:25" x14ac:dyDescent="0.2">
      <c r="A825" s="181"/>
      <c r="B825" s="181"/>
      <c r="C825" s="194"/>
      <c r="D825" s="182"/>
      <c r="E825" s="182"/>
      <c r="F825" s="182"/>
      <c r="G825" s="182"/>
      <c r="H825" s="182"/>
      <c r="I825" s="182"/>
      <c r="J825" s="181"/>
      <c r="K825" s="181"/>
      <c r="L825" s="183"/>
      <c r="M825" s="183"/>
      <c r="N825" s="183"/>
      <c r="O825" s="183"/>
      <c r="P825" s="183"/>
      <c r="Q825" s="183"/>
      <c r="R825" s="183"/>
      <c r="S825" s="91"/>
      <c r="T825" s="91"/>
      <c r="U825" s="182"/>
      <c r="V825" s="73"/>
      <c r="X825" s="91"/>
      <c r="Y825" s="181"/>
    </row>
    <row r="826" spans="1:25" x14ac:dyDescent="0.2">
      <c r="A826" s="181"/>
      <c r="B826" s="181"/>
      <c r="C826" s="194"/>
      <c r="D826" s="182"/>
      <c r="E826" s="182"/>
      <c r="F826" s="182"/>
      <c r="G826" s="182"/>
      <c r="H826" s="182"/>
      <c r="I826" s="182"/>
      <c r="J826" s="181"/>
      <c r="K826" s="181"/>
      <c r="L826" s="183"/>
      <c r="M826" s="183"/>
      <c r="N826" s="183"/>
      <c r="O826" s="183"/>
      <c r="P826" s="183"/>
      <c r="Q826" s="183"/>
      <c r="R826" s="183"/>
      <c r="S826" s="91"/>
      <c r="T826" s="91"/>
      <c r="U826" s="182"/>
      <c r="V826" s="73"/>
      <c r="X826" s="91"/>
      <c r="Y826" s="181"/>
    </row>
    <row r="827" spans="1:25" x14ac:dyDescent="0.2">
      <c r="A827" s="181"/>
      <c r="B827" s="181"/>
      <c r="C827" s="194"/>
      <c r="D827" s="182"/>
      <c r="E827" s="182"/>
      <c r="F827" s="182"/>
      <c r="G827" s="182"/>
      <c r="H827" s="182"/>
      <c r="I827" s="182"/>
      <c r="J827" s="181"/>
      <c r="K827" s="181"/>
      <c r="L827" s="183"/>
      <c r="M827" s="183"/>
      <c r="N827" s="183"/>
      <c r="O827" s="183"/>
      <c r="P827" s="183"/>
      <c r="Q827" s="183"/>
      <c r="R827" s="183"/>
      <c r="S827" s="91"/>
      <c r="T827" s="91"/>
      <c r="U827" s="182"/>
      <c r="V827" s="73"/>
      <c r="X827" s="91"/>
      <c r="Y827" s="181"/>
    </row>
    <row r="828" spans="1:25" x14ac:dyDescent="0.2">
      <c r="A828" s="181"/>
      <c r="B828" s="181"/>
      <c r="C828" s="194"/>
      <c r="D828" s="182"/>
      <c r="E828" s="182"/>
      <c r="F828" s="182"/>
      <c r="G828" s="182"/>
      <c r="H828" s="182"/>
      <c r="I828" s="182"/>
      <c r="J828" s="181"/>
      <c r="K828" s="181"/>
      <c r="L828" s="183"/>
      <c r="M828" s="183"/>
      <c r="N828" s="183"/>
      <c r="O828" s="183"/>
      <c r="P828" s="183"/>
      <c r="Q828" s="183"/>
      <c r="R828" s="183"/>
      <c r="S828" s="91"/>
      <c r="T828" s="91"/>
      <c r="U828" s="182"/>
      <c r="V828" s="73"/>
      <c r="X828" s="91"/>
      <c r="Y828" s="181"/>
    </row>
    <row r="829" spans="1:25" x14ac:dyDescent="0.2">
      <c r="A829" s="181"/>
      <c r="B829" s="181"/>
      <c r="C829" s="194"/>
      <c r="D829" s="182"/>
      <c r="E829" s="182"/>
      <c r="F829" s="182"/>
      <c r="G829" s="182"/>
      <c r="H829" s="182"/>
      <c r="I829" s="182"/>
      <c r="J829" s="181"/>
      <c r="K829" s="181"/>
      <c r="L829" s="183"/>
      <c r="M829" s="183"/>
      <c r="N829" s="183"/>
      <c r="O829" s="183"/>
      <c r="P829" s="183"/>
      <c r="Q829" s="183"/>
      <c r="R829" s="183"/>
      <c r="S829" s="91"/>
      <c r="T829" s="91"/>
      <c r="U829" s="182"/>
      <c r="V829" s="73"/>
      <c r="X829" s="91"/>
      <c r="Y829" s="181"/>
    </row>
    <row r="830" spans="1:25" x14ac:dyDescent="0.2">
      <c r="A830" s="181"/>
      <c r="B830" s="181"/>
      <c r="C830" s="194"/>
      <c r="D830" s="182"/>
      <c r="E830" s="182"/>
      <c r="F830" s="182"/>
      <c r="G830" s="182"/>
      <c r="H830" s="182"/>
      <c r="I830" s="182"/>
      <c r="J830" s="181"/>
      <c r="K830" s="181"/>
      <c r="L830" s="183"/>
      <c r="M830" s="183"/>
      <c r="N830" s="183"/>
      <c r="O830" s="183"/>
      <c r="P830" s="183"/>
      <c r="Q830" s="183"/>
      <c r="R830" s="183"/>
      <c r="S830" s="91"/>
      <c r="T830" s="91"/>
      <c r="U830" s="182"/>
      <c r="V830" s="73"/>
      <c r="X830" s="91"/>
      <c r="Y830" s="181"/>
    </row>
    <row r="831" spans="1:25" x14ac:dyDescent="0.2">
      <c r="A831" s="181"/>
      <c r="B831" s="181"/>
      <c r="C831" s="194"/>
      <c r="D831" s="182"/>
      <c r="E831" s="182"/>
      <c r="F831" s="182"/>
      <c r="G831" s="182"/>
      <c r="H831" s="182"/>
      <c r="I831" s="182"/>
      <c r="J831" s="181"/>
      <c r="K831" s="181"/>
      <c r="L831" s="183"/>
      <c r="M831" s="183"/>
      <c r="N831" s="183"/>
      <c r="O831" s="183"/>
      <c r="P831" s="183"/>
      <c r="Q831" s="183"/>
      <c r="R831" s="183"/>
      <c r="S831" s="91"/>
      <c r="T831" s="91"/>
      <c r="U831" s="182"/>
      <c r="V831" s="73"/>
      <c r="X831" s="91"/>
      <c r="Y831" s="181"/>
    </row>
    <row r="832" spans="1:25" x14ac:dyDescent="0.2">
      <c r="A832" s="181"/>
      <c r="B832" s="181"/>
      <c r="C832" s="194"/>
      <c r="D832" s="182"/>
      <c r="E832" s="182"/>
      <c r="F832" s="182"/>
      <c r="G832" s="182"/>
      <c r="H832" s="182"/>
      <c r="I832" s="182"/>
      <c r="J832" s="181"/>
      <c r="K832" s="181"/>
      <c r="L832" s="183"/>
      <c r="M832" s="183"/>
      <c r="N832" s="183"/>
      <c r="O832" s="183"/>
      <c r="P832" s="183"/>
      <c r="Q832" s="183"/>
      <c r="R832" s="183"/>
      <c r="S832" s="91"/>
      <c r="T832" s="91"/>
      <c r="U832" s="182"/>
      <c r="V832" s="73"/>
      <c r="X832" s="91"/>
      <c r="Y832" s="181"/>
    </row>
    <row r="833" spans="1:25" x14ac:dyDescent="0.2">
      <c r="A833" s="181"/>
      <c r="B833" s="181"/>
      <c r="C833" s="194"/>
      <c r="D833" s="182"/>
      <c r="E833" s="182"/>
      <c r="F833" s="182"/>
      <c r="G833" s="182"/>
      <c r="H833" s="182"/>
      <c r="I833" s="182"/>
      <c r="J833" s="181"/>
      <c r="K833" s="181"/>
      <c r="L833" s="183"/>
      <c r="M833" s="183"/>
      <c r="N833" s="183"/>
      <c r="O833" s="183"/>
      <c r="P833" s="183"/>
      <c r="Q833" s="183"/>
      <c r="R833" s="183"/>
      <c r="S833" s="91"/>
      <c r="T833" s="91"/>
      <c r="U833" s="182"/>
      <c r="V833" s="73"/>
      <c r="X833" s="91"/>
      <c r="Y833" s="181"/>
    </row>
    <row r="834" spans="1:25" x14ac:dyDescent="0.2">
      <c r="A834" s="181"/>
      <c r="B834" s="181"/>
      <c r="C834" s="194"/>
      <c r="D834" s="182"/>
      <c r="E834" s="182"/>
      <c r="F834" s="182"/>
      <c r="G834" s="182"/>
      <c r="H834" s="182"/>
      <c r="I834" s="182"/>
      <c r="J834" s="181"/>
      <c r="K834" s="181"/>
      <c r="L834" s="183"/>
      <c r="M834" s="183"/>
      <c r="N834" s="183"/>
      <c r="O834" s="183"/>
      <c r="P834" s="183"/>
      <c r="Q834" s="183"/>
      <c r="R834" s="183"/>
      <c r="S834" s="91"/>
      <c r="T834" s="91"/>
      <c r="U834" s="182"/>
      <c r="V834" s="73"/>
      <c r="X834" s="91"/>
      <c r="Y834" s="181"/>
    </row>
    <row r="835" spans="1:25" x14ac:dyDescent="0.2">
      <c r="A835" s="181"/>
      <c r="B835" s="181"/>
      <c r="C835" s="194"/>
      <c r="D835" s="182"/>
      <c r="E835" s="182"/>
      <c r="F835" s="182"/>
      <c r="G835" s="182"/>
      <c r="H835" s="182"/>
      <c r="I835" s="182"/>
      <c r="J835" s="181"/>
      <c r="K835" s="181"/>
      <c r="L835" s="183"/>
      <c r="M835" s="183"/>
      <c r="N835" s="183"/>
      <c r="O835" s="183"/>
      <c r="P835" s="183"/>
      <c r="Q835" s="183"/>
      <c r="R835" s="183"/>
      <c r="S835" s="91"/>
      <c r="T835" s="91"/>
      <c r="U835" s="182"/>
      <c r="V835" s="73"/>
      <c r="X835" s="91"/>
      <c r="Y835" s="181"/>
    </row>
    <row r="836" spans="1:25" x14ac:dyDescent="0.2">
      <c r="A836" s="181"/>
      <c r="B836" s="181"/>
      <c r="C836" s="194"/>
      <c r="D836" s="182"/>
      <c r="E836" s="182"/>
      <c r="F836" s="182"/>
      <c r="G836" s="182"/>
      <c r="H836" s="182"/>
      <c r="I836" s="182"/>
      <c r="J836" s="181"/>
      <c r="K836" s="181"/>
      <c r="L836" s="183"/>
      <c r="M836" s="183"/>
      <c r="N836" s="183"/>
      <c r="O836" s="183"/>
      <c r="P836" s="183"/>
      <c r="Q836" s="183"/>
      <c r="R836" s="183"/>
      <c r="S836" s="91"/>
      <c r="T836" s="91"/>
      <c r="U836" s="182"/>
      <c r="V836" s="73"/>
      <c r="X836" s="91"/>
      <c r="Y836" s="181"/>
    </row>
    <row r="837" spans="1:25" x14ac:dyDescent="0.2">
      <c r="A837" s="181"/>
      <c r="B837" s="181"/>
      <c r="C837" s="194"/>
      <c r="D837" s="182"/>
      <c r="E837" s="182"/>
      <c r="F837" s="182"/>
      <c r="G837" s="182"/>
      <c r="H837" s="182"/>
      <c r="I837" s="182"/>
      <c r="J837" s="181"/>
      <c r="K837" s="181"/>
      <c r="L837" s="183"/>
      <c r="M837" s="183"/>
      <c r="N837" s="183"/>
      <c r="O837" s="183"/>
      <c r="P837" s="183"/>
      <c r="Q837" s="183"/>
      <c r="R837" s="183"/>
      <c r="S837" s="91"/>
      <c r="T837" s="91"/>
      <c r="U837" s="182"/>
      <c r="V837" s="73"/>
      <c r="X837" s="91"/>
      <c r="Y837" s="181"/>
    </row>
    <row r="838" spans="1:25" x14ac:dyDescent="0.2">
      <c r="A838" s="181"/>
      <c r="B838" s="181"/>
      <c r="C838" s="194"/>
      <c r="D838" s="182"/>
      <c r="E838" s="182"/>
      <c r="F838" s="182"/>
      <c r="G838" s="182"/>
      <c r="H838" s="182"/>
      <c r="I838" s="182"/>
      <c r="J838" s="181"/>
      <c r="K838" s="181"/>
      <c r="L838" s="183"/>
      <c r="M838" s="183"/>
      <c r="N838" s="183"/>
      <c r="O838" s="183"/>
      <c r="P838" s="183"/>
      <c r="Q838" s="183"/>
      <c r="R838" s="183"/>
      <c r="S838" s="91"/>
      <c r="T838" s="91"/>
      <c r="U838" s="182"/>
      <c r="V838" s="73"/>
      <c r="X838" s="91"/>
      <c r="Y838" s="181"/>
    </row>
    <row r="839" spans="1:25" x14ac:dyDescent="0.2">
      <c r="A839" s="181"/>
      <c r="B839" s="181"/>
      <c r="C839" s="194"/>
      <c r="D839" s="182"/>
      <c r="E839" s="182"/>
      <c r="F839" s="182"/>
      <c r="G839" s="182"/>
      <c r="H839" s="182"/>
      <c r="I839" s="182"/>
      <c r="J839" s="181"/>
      <c r="K839" s="181"/>
      <c r="L839" s="183"/>
      <c r="M839" s="183"/>
      <c r="N839" s="183"/>
      <c r="O839" s="183"/>
      <c r="P839" s="183"/>
      <c r="Q839" s="183"/>
      <c r="R839" s="183"/>
      <c r="S839" s="91"/>
      <c r="T839" s="91"/>
      <c r="U839" s="182"/>
      <c r="V839" s="73"/>
      <c r="X839" s="91"/>
      <c r="Y839" s="181"/>
    </row>
    <row r="840" spans="1:25" x14ac:dyDescent="0.2">
      <c r="A840" s="181"/>
      <c r="B840" s="181"/>
      <c r="C840" s="194"/>
      <c r="D840" s="182"/>
      <c r="E840" s="182"/>
      <c r="F840" s="182"/>
      <c r="G840" s="182"/>
      <c r="H840" s="182"/>
      <c r="I840" s="182"/>
      <c r="J840" s="181"/>
      <c r="K840" s="181"/>
      <c r="L840" s="183"/>
      <c r="M840" s="183"/>
      <c r="N840" s="183"/>
      <c r="O840" s="183"/>
      <c r="P840" s="183"/>
      <c r="Q840" s="183"/>
      <c r="R840" s="183"/>
      <c r="S840" s="91"/>
      <c r="T840" s="91"/>
      <c r="U840" s="182"/>
      <c r="V840" s="73"/>
      <c r="X840" s="91"/>
      <c r="Y840" s="181"/>
    </row>
    <row r="841" spans="1:25" x14ac:dyDescent="0.2">
      <c r="A841" s="181"/>
      <c r="B841" s="181"/>
      <c r="C841" s="194"/>
      <c r="D841" s="182"/>
      <c r="E841" s="182"/>
      <c r="F841" s="182"/>
      <c r="G841" s="182"/>
      <c r="H841" s="182"/>
      <c r="I841" s="182"/>
      <c r="J841" s="181"/>
      <c r="K841" s="181"/>
      <c r="L841" s="183"/>
      <c r="M841" s="183"/>
      <c r="N841" s="183"/>
      <c r="O841" s="183"/>
      <c r="P841" s="183"/>
      <c r="Q841" s="183"/>
      <c r="R841" s="183"/>
      <c r="S841" s="91"/>
      <c r="T841" s="91"/>
      <c r="U841" s="182"/>
      <c r="V841" s="73"/>
      <c r="X841" s="91"/>
      <c r="Y841" s="181"/>
    </row>
    <row r="842" spans="1:25" x14ac:dyDescent="0.2">
      <c r="A842" s="181"/>
      <c r="B842" s="181"/>
      <c r="C842" s="194"/>
      <c r="D842" s="182"/>
      <c r="E842" s="182"/>
      <c r="F842" s="182"/>
      <c r="G842" s="182"/>
      <c r="H842" s="182"/>
      <c r="I842" s="182"/>
      <c r="J842" s="181"/>
      <c r="K842" s="181"/>
      <c r="L842" s="183"/>
      <c r="M842" s="183"/>
      <c r="N842" s="183"/>
      <c r="O842" s="183"/>
      <c r="P842" s="183"/>
      <c r="Q842" s="183"/>
      <c r="R842" s="183"/>
      <c r="S842" s="91"/>
      <c r="T842" s="91"/>
      <c r="U842" s="182"/>
      <c r="V842" s="73"/>
      <c r="X842" s="91"/>
      <c r="Y842" s="181"/>
    </row>
    <row r="843" spans="1:25" x14ac:dyDescent="0.2">
      <c r="A843" s="181"/>
      <c r="B843" s="181"/>
      <c r="C843" s="194"/>
      <c r="D843" s="182"/>
      <c r="E843" s="182"/>
      <c r="F843" s="182"/>
      <c r="G843" s="182"/>
      <c r="H843" s="182"/>
      <c r="I843" s="182"/>
      <c r="J843" s="181"/>
      <c r="K843" s="181"/>
      <c r="L843" s="183"/>
      <c r="M843" s="183"/>
      <c r="N843" s="183"/>
      <c r="O843" s="183"/>
      <c r="P843" s="183"/>
      <c r="Q843" s="183"/>
      <c r="R843" s="183"/>
      <c r="S843" s="91"/>
      <c r="T843" s="91"/>
      <c r="U843" s="182"/>
      <c r="V843" s="73"/>
      <c r="X843" s="91"/>
      <c r="Y843" s="181"/>
    </row>
    <row r="844" spans="1:25" x14ac:dyDescent="0.2">
      <c r="A844" s="181"/>
      <c r="B844" s="181"/>
      <c r="C844" s="194"/>
      <c r="D844" s="182"/>
      <c r="E844" s="182"/>
      <c r="F844" s="182"/>
      <c r="G844" s="182"/>
      <c r="H844" s="182"/>
      <c r="I844" s="182"/>
      <c r="J844" s="181"/>
      <c r="K844" s="181"/>
      <c r="L844" s="183"/>
      <c r="M844" s="183"/>
      <c r="N844" s="183"/>
      <c r="O844" s="183"/>
      <c r="P844" s="183"/>
      <c r="Q844" s="183"/>
      <c r="R844" s="183"/>
      <c r="S844" s="91"/>
      <c r="T844" s="91"/>
      <c r="U844" s="182"/>
      <c r="V844" s="73"/>
      <c r="X844" s="91"/>
      <c r="Y844" s="181"/>
    </row>
    <row r="845" spans="1:25" x14ac:dyDescent="0.2">
      <c r="A845" s="181"/>
      <c r="B845" s="181"/>
      <c r="C845" s="194"/>
      <c r="D845" s="182"/>
      <c r="E845" s="182"/>
      <c r="F845" s="182"/>
      <c r="G845" s="182"/>
      <c r="H845" s="182"/>
      <c r="I845" s="182"/>
      <c r="J845" s="181"/>
      <c r="K845" s="181"/>
      <c r="L845" s="183"/>
      <c r="M845" s="183"/>
      <c r="N845" s="183"/>
      <c r="O845" s="183"/>
      <c r="P845" s="183"/>
      <c r="Q845" s="183"/>
      <c r="R845" s="183"/>
      <c r="S845" s="91"/>
      <c r="T845" s="91"/>
      <c r="U845" s="182"/>
      <c r="V845" s="73"/>
      <c r="X845" s="91"/>
      <c r="Y845" s="181"/>
    </row>
    <row r="846" spans="1:25" x14ac:dyDescent="0.2">
      <c r="A846" s="181"/>
      <c r="B846" s="181"/>
      <c r="C846" s="194"/>
      <c r="D846" s="182"/>
      <c r="E846" s="182"/>
      <c r="F846" s="182"/>
      <c r="G846" s="182"/>
      <c r="H846" s="182"/>
      <c r="I846" s="182"/>
      <c r="J846" s="181"/>
      <c r="K846" s="181"/>
      <c r="L846" s="183"/>
      <c r="M846" s="183"/>
      <c r="N846" s="183"/>
      <c r="O846" s="183"/>
      <c r="P846" s="183"/>
      <c r="Q846" s="183"/>
      <c r="R846" s="183"/>
      <c r="S846" s="91"/>
      <c r="T846" s="91"/>
      <c r="U846" s="182"/>
      <c r="V846" s="73"/>
      <c r="X846" s="91"/>
      <c r="Y846" s="181"/>
    </row>
    <row r="847" spans="1:25" x14ac:dyDescent="0.2">
      <c r="A847" s="181"/>
      <c r="B847" s="181"/>
      <c r="C847" s="194"/>
      <c r="D847" s="182"/>
      <c r="E847" s="182"/>
      <c r="F847" s="182"/>
      <c r="G847" s="182"/>
      <c r="H847" s="182"/>
      <c r="I847" s="182"/>
      <c r="J847" s="181"/>
      <c r="K847" s="181"/>
      <c r="L847" s="183"/>
      <c r="M847" s="183"/>
      <c r="N847" s="183"/>
      <c r="O847" s="183"/>
      <c r="P847" s="183"/>
      <c r="Q847" s="183"/>
      <c r="R847" s="183"/>
      <c r="S847" s="91"/>
      <c r="T847" s="91"/>
      <c r="U847" s="182"/>
      <c r="V847" s="73"/>
      <c r="X847" s="91"/>
      <c r="Y847" s="181"/>
    </row>
    <row r="848" spans="1:25" x14ac:dyDescent="0.2">
      <c r="A848" s="181"/>
      <c r="B848" s="181"/>
      <c r="C848" s="194"/>
      <c r="D848" s="182"/>
      <c r="E848" s="182"/>
      <c r="F848" s="182"/>
      <c r="G848" s="182"/>
      <c r="H848" s="182"/>
      <c r="I848" s="182"/>
      <c r="J848" s="181"/>
      <c r="K848" s="181"/>
      <c r="L848" s="183"/>
      <c r="M848" s="183"/>
      <c r="N848" s="183"/>
      <c r="O848" s="183"/>
      <c r="P848" s="183"/>
      <c r="Q848" s="183"/>
      <c r="R848" s="183"/>
      <c r="S848" s="91"/>
      <c r="T848" s="91"/>
      <c r="U848" s="182"/>
      <c r="V848" s="73"/>
      <c r="X848" s="91"/>
      <c r="Y848" s="181"/>
    </row>
    <row r="849" spans="1:25" x14ac:dyDescent="0.2">
      <c r="A849" s="181"/>
      <c r="B849" s="181"/>
      <c r="C849" s="194"/>
      <c r="D849" s="182"/>
      <c r="E849" s="182"/>
      <c r="F849" s="182"/>
      <c r="G849" s="182"/>
      <c r="H849" s="182"/>
      <c r="I849" s="182"/>
      <c r="J849" s="181"/>
      <c r="K849" s="181"/>
      <c r="L849" s="183"/>
      <c r="M849" s="183"/>
      <c r="N849" s="183"/>
      <c r="O849" s="183"/>
      <c r="P849" s="183"/>
      <c r="Q849" s="183"/>
      <c r="R849" s="183"/>
      <c r="S849" s="91"/>
      <c r="T849" s="91"/>
      <c r="U849" s="182"/>
      <c r="V849" s="73"/>
      <c r="X849" s="91"/>
      <c r="Y849" s="181"/>
    </row>
    <row r="850" spans="1:25" x14ac:dyDescent="0.2">
      <c r="A850" s="181"/>
      <c r="B850" s="181"/>
      <c r="C850" s="194"/>
      <c r="D850" s="182"/>
      <c r="E850" s="182"/>
      <c r="F850" s="182"/>
      <c r="G850" s="182"/>
      <c r="H850" s="182"/>
      <c r="I850" s="182"/>
      <c r="J850" s="181"/>
      <c r="K850" s="181"/>
      <c r="L850" s="183"/>
      <c r="M850" s="183"/>
      <c r="N850" s="183"/>
      <c r="O850" s="183"/>
      <c r="P850" s="183"/>
      <c r="Q850" s="183"/>
      <c r="R850" s="183"/>
      <c r="S850" s="91"/>
      <c r="T850" s="91"/>
      <c r="U850" s="182"/>
      <c r="V850" s="73"/>
      <c r="X850" s="91"/>
      <c r="Y850" s="181"/>
    </row>
    <row r="851" spans="1:25" x14ac:dyDescent="0.2">
      <c r="A851" s="181"/>
      <c r="B851" s="181"/>
      <c r="C851" s="194"/>
      <c r="D851" s="182"/>
      <c r="E851" s="182"/>
      <c r="F851" s="182"/>
      <c r="G851" s="182"/>
      <c r="H851" s="182"/>
      <c r="I851" s="182"/>
      <c r="J851" s="181"/>
      <c r="K851" s="181"/>
      <c r="L851" s="183"/>
      <c r="M851" s="183"/>
      <c r="N851" s="183"/>
      <c r="O851" s="183"/>
      <c r="P851" s="183"/>
      <c r="Q851" s="183"/>
      <c r="R851" s="183"/>
      <c r="S851" s="91"/>
      <c r="T851" s="91"/>
      <c r="U851" s="182"/>
      <c r="V851" s="73"/>
      <c r="X851" s="91"/>
      <c r="Y851" s="181"/>
    </row>
    <row r="852" spans="1:25" x14ac:dyDescent="0.2">
      <c r="A852" s="181"/>
      <c r="B852" s="181"/>
      <c r="C852" s="194"/>
      <c r="D852" s="182"/>
      <c r="E852" s="182"/>
      <c r="F852" s="182"/>
      <c r="G852" s="182"/>
      <c r="H852" s="182"/>
      <c r="I852" s="182"/>
      <c r="J852" s="181"/>
      <c r="K852" s="181"/>
      <c r="L852" s="183"/>
      <c r="M852" s="183"/>
      <c r="N852" s="183"/>
      <c r="O852" s="183"/>
      <c r="P852" s="183"/>
      <c r="Q852" s="183"/>
      <c r="R852" s="183"/>
      <c r="S852" s="91"/>
      <c r="T852" s="91"/>
      <c r="U852" s="182"/>
      <c r="V852" s="73"/>
      <c r="X852" s="91"/>
      <c r="Y852" s="181"/>
    </row>
    <row r="853" spans="1:25" x14ac:dyDescent="0.2">
      <c r="A853" s="181"/>
      <c r="B853" s="181"/>
      <c r="C853" s="194"/>
      <c r="D853" s="182"/>
      <c r="E853" s="182"/>
      <c r="F853" s="182"/>
      <c r="G853" s="182"/>
      <c r="H853" s="182"/>
      <c r="I853" s="182"/>
      <c r="J853" s="181"/>
      <c r="K853" s="181"/>
      <c r="L853" s="183"/>
      <c r="M853" s="183"/>
      <c r="N853" s="183"/>
      <c r="O853" s="183"/>
      <c r="P853" s="183"/>
      <c r="Q853" s="183"/>
      <c r="R853" s="183"/>
      <c r="S853" s="91"/>
      <c r="T853" s="91"/>
      <c r="U853" s="182"/>
      <c r="V853" s="73"/>
      <c r="X853" s="91"/>
      <c r="Y853" s="181"/>
    </row>
    <row r="854" spans="1:25" x14ac:dyDescent="0.2">
      <c r="A854" s="181"/>
      <c r="B854" s="181"/>
      <c r="C854" s="194"/>
      <c r="D854" s="182"/>
      <c r="E854" s="182"/>
      <c r="F854" s="182"/>
      <c r="G854" s="182"/>
      <c r="H854" s="182"/>
      <c r="I854" s="182"/>
      <c r="J854" s="181"/>
      <c r="K854" s="181"/>
      <c r="L854" s="183"/>
      <c r="M854" s="183"/>
      <c r="N854" s="183"/>
      <c r="O854" s="183"/>
      <c r="P854" s="183"/>
      <c r="Q854" s="183"/>
      <c r="R854" s="183"/>
      <c r="S854" s="91"/>
      <c r="T854" s="91"/>
      <c r="U854" s="182"/>
      <c r="V854" s="73"/>
      <c r="X854" s="91"/>
      <c r="Y854" s="181"/>
    </row>
    <row r="855" spans="1:25" x14ac:dyDescent="0.2">
      <c r="A855" s="181"/>
      <c r="B855" s="181"/>
      <c r="C855" s="194"/>
      <c r="D855" s="182"/>
      <c r="E855" s="182"/>
      <c r="F855" s="182"/>
      <c r="G855" s="182"/>
      <c r="H855" s="182"/>
      <c r="I855" s="182"/>
      <c r="J855" s="181"/>
      <c r="K855" s="181"/>
      <c r="L855" s="183"/>
      <c r="M855" s="183"/>
      <c r="N855" s="183"/>
      <c r="O855" s="183"/>
      <c r="P855" s="183"/>
      <c r="Q855" s="183"/>
      <c r="R855" s="183"/>
      <c r="S855" s="91"/>
      <c r="T855" s="91"/>
      <c r="U855" s="182"/>
      <c r="V855" s="73"/>
      <c r="X855" s="91"/>
      <c r="Y855" s="181"/>
    </row>
    <row r="856" spans="1:25" x14ac:dyDescent="0.2">
      <c r="A856" s="181"/>
      <c r="B856" s="181"/>
      <c r="C856" s="194"/>
      <c r="D856" s="182"/>
      <c r="E856" s="182"/>
      <c r="F856" s="182"/>
      <c r="G856" s="182"/>
      <c r="H856" s="182"/>
      <c r="I856" s="182"/>
      <c r="J856" s="181"/>
      <c r="K856" s="181"/>
      <c r="L856" s="183"/>
      <c r="M856" s="183"/>
      <c r="N856" s="183"/>
      <c r="O856" s="183"/>
      <c r="P856" s="183"/>
      <c r="Q856" s="183"/>
      <c r="R856" s="183"/>
      <c r="S856" s="91"/>
      <c r="T856" s="91"/>
      <c r="U856" s="182"/>
      <c r="V856" s="73"/>
      <c r="X856" s="91"/>
      <c r="Y856" s="181"/>
    </row>
    <row r="857" spans="1:25" x14ac:dyDescent="0.2">
      <c r="A857" s="181"/>
      <c r="B857" s="181"/>
      <c r="C857" s="194"/>
      <c r="D857" s="182"/>
      <c r="E857" s="182"/>
      <c r="F857" s="182"/>
      <c r="G857" s="182"/>
      <c r="H857" s="182"/>
      <c r="I857" s="182"/>
      <c r="J857" s="181"/>
      <c r="K857" s="181"/>
      <c r="L857" s="183"/>
      <c r="M857" s="183"/>
      <c r="N857" s="183"/>
      <c r="O857" s="183"/>
      <c r="P857" s="183"/>
      <c r="Q857" s="183"/>
      <c r="R857" s="183"/>
      <c r="S857" s="91"/>
      <c r="T857" s="91"/>
      <c r="U857" s="182"/>
      <c r="V857" s="73"/>
      <c r="X857" s="91"/>
      <c r="Y857" s="181"/>
    </row>
    <row r="858" spans="1:25" x14ac:dyDescent="0.2">
      <c r="A858" s="181"/>
      <c r="B858" s="181"/>
      <c r="C858" s="194"/>
      <c r="D858" s="182"/>
      <c r="E858" s="182"/>
      <c r="F858" s="182"/>
      <c r="G858" s="182"/>
      <c r="H858" s="182"/>
      <c r="I858" s="182"/>
      <c r="J858" s="181"/>
      <c r="K858" s="181"/>
      <c r="L858" s="183"/>
      <c r="M858" s="183"/>
      <c r="N858" s="183"/>
      <c r="O858" s="183"/>
      <c r="P858" s="183"/>
      <c r="Q858" s="183"/>
      <c r="R858" s="183"/>
      <c r="S858" s="91"/>
      <c r="T858" s="91"/>
      <c r="U858" s="182"/>
      <c r="V858" s="73"/>
      <c r="X858" s="91"/>
      <c r="Y858" s="181"/>
    </row>
    <row r="859" spans="1:25" x14ac:dyDescent="0.2">
      <c r="A859" s="181"/>
      <c r="B859" s="181"/>
      <c r="C859" s="194"/>
      <c r="D859" s="182"/>
      <c r="E859" s="182"/>
      <c r="F859" s="182"/>
      <c r="G859" s="182"/>
      <c r="H859" s="182"/>
      <c r="I859" s="182"/>
      <c r="J859" s="181"/>
      <c r="K859" s="181"/>
      <c r="L859" s="183"/>
      <c r="M859" s="183"/>
      <c r="N859" s="183"/>
      <c r="O859" s="183"/>
      <c r="P859" s="183"/>
      <c r="Q859" s="183"/>
      <c r="R859" s="183"/>
      <c r="S859" s="91"/>
      <c r="T859" s="91"/>
      <c r="U859" s="182"/>
      <c r="V859" s="73"/>
      <c r="X859" s="91"/>
      <c r="Y859" s="181"/>
    </row>
    <row r="860" spans="1:25" x14ac:dyDescent="0.2">
      <c r="A860" s="181"/>
      <c r="B860" s="181"/>
      <c r="C860" s="194"/>
      <c r="D860" s="182"/>
      <c r="E860" s="182"/>
      <c r="F860" s="182"/>
      <c r="G860" s="182"/>
      <c r="H860" s="182"/>
      <c r="I860" s="182"/>
      <c r="J860" s="181"/>
      <c r="K860" s="181"/>
      <c r="L860" s="183"/>
      <c r="M860" s="183"/>
      <c r="N860" s="183"/>
      <c r="O860" s="183"/>
      <c r="P860" s="183"/>
      <c r="Q860" s="183"/>
      <c r="R860" s="183"/>
      <c r="S860" s="91"/>
      <c r="T860" s="91"/>
      <c r="U860" s="182"/>
      <c r="V860" s="73"/>
      <c r="X860" s="91"/>
      <c r="Y860" s="181"/>
    </row>
    <row r="861" spans="1:25" x14ac:dyDescent="0.2">
      <c r="A861" s="181"/>
      <c r="B861" s="181"/>
      <c r="C861" s="194"/>
      <c r="D861" s="182"/>
      <c r="E861" s="182"/>
      <c r="F861" s="182"/>
      <c r="G861" s="182"/>
      <c r="H861" s="182"/>
      <c r="I861" s="182"/>
      <c r="J861" s="181"/>
      <c r="K861" s="181"/>
      <c r="L861" s="183"/>
      <c r="M861" s="183"/>
      <c r="N861" s="183"/>
      <c r="O861" s="183"/>
      <c r="P861" s="183"/>
      <c r="Q861" s="183"/>
      <c r="R861" s="183"/>
      <c r="S861" s="91"/>
      <c r="T861" s="91"/>
      <c r="U861" s="182"/>
      <c r="V861" s="73"/>
      <c r="X861" s="91"/>
      <c r="Y861" s="181"/>
    </row>
    <row r="862" spans="1:25" x14ac:dyDescent="0.2">
      <c r="A862" s="181"/>
      <c r="B862" s="181"/>
      <c r="C862" s="194"/>
      <c r="D862" s="182"/>
      <c r="E862" s="182"/>
      <c r="F862" s="182"/>
      <c r="G862" s="182"/>
      <c r="H862" s="182"/>
      <c r="I862" s="182"/>
      <c r="J862" s="181"/>
      <c r="K862" s="181"/>
      <c r="L862" s="183"/>
      <c r="M862" s="183"/>
      <c r="N862" s="183"/>
      <c r="O862" s="183"/>
      <c r="P862" s="183"/>
      <c r="Q862" s="183"/>
      <c r="R862" s="183"/>
      <c r="S862" s="91"/>
      <c r="T862" s="91"/>
      <c r="U862" s="182"/>
      <c r="V862" s="73"/>
      <c r="X862" s="91"/>
      <c r="Y862" s="181"/>
    </row>
    <row r="863" spans="1:25" x14ac:dyDescent="0.2">
      <c r="A863" s="181"/>
      <c r="B863" s="181"/>
      <c r="C863" s="194"/>
      <c r="D863" s="182"/>
      <c r="E863" s="182"/>
      <c r="F863" s="182"/>
      <c r="G863" s="182"/>
      <c r="H863" s="182"/>
      <c r="I863" s="182"/>
      <c r="J863" s="181"/>
      <c r="K863" s="181"/>
      <c r="L863" s="183"/>
      <c r="M863" s="183"/>
      <c r="N863" s="183"/>
      <c r="O863" s="183"/>
      <c r="P863" s="183"/>
      <c r="Q863" s="183"/>
      <c r="R863" s="183"/>
      <c r="S863" s="91"/>
      <c r="T863" s="91"/>
      <c r="U863" s="182"/>
      <c r="V863" s="73"/>
      <c r="X863" s="91"/>
      <c r="Y863" s="181"/>
    </row>
    <row r="864" spans="1:25" x14ac:dyDescent="0.2">
      <c r="A864" s="181"/>
      <c r="B864" s="181"/>
      <c r="C864" s="194"/>
      <c r="D864" s="182"/>
      <c r="E864" s="182"/>
      <c r="F864" s="182"/>
      <c r="G864" s="182"/>
      <c r="H864" s="182"/>
      <c r="I864" s="182"/>
      <c r="J864" s="181"/>
      <c r="K864" s="181"/>
      <c r="L864" s="183"/>
      <c r="M864" s="183"/>
      <c r="N864" s="183"/>
      <c r="O864" s="183"/>
      <c r="P864" s="183"/>
      <c r="Q864" s="183"/>
      <c r="R864" s="183"/>
      <c r="S864" s="91"/>
      <c r="T864" s="91"/>
      <c r="U864" s="182"/>
      <c r="V864" s="73"/>
      <c r="X864" s="91"/>
      <c r="Y864" s="181"/>
    </row>
    <row r="865" spans="1:25" x14ac:dyDescent="0.2">
      <c r="A865" s="181"/>
      <c r="B865" s="181"/>
      <c r="C865" s="194"/>
      <c r="D865" s="182"/>
      <c r="E865" s="182"/>
      <c r="F865" s="182"/>
      <c r="G865" s="182"/>
      <c r="H865" s="182"/>
      <c r="I865" s="182"/>
      <c r="J865" s="181"/>
      <c r="K865" s="181"/>
      <c r="L865" s="183"/>
      <c r="M865" s="183"/>
      <c r="N865" s="183"/>
      <c r="O865" s="183"/>
      <c r="P865" s="183"/>
      <c r="Q865" s="183"/>
      <c r="R865" s="183"/>
      <c r="S865" s="91"/>
      <c r="T865" s="91"/>
      <c r="U865" s="182"/>
      <c r="V865" s="73"/>
      <c r="X865" s="91"/>
      <c r="Y865" s="181"/>
    </row>
    <row r="866" spans="1:25" x14ac:dyDescent="0.2">
      <c r="A866" s="181"/>
      <c r="B866" s="181"/>
      <c r="C866" s="194"/>
      <c r="D866" s="182"/>
      <c r="E866" s="182"/>
      <c r="F866" s="182"/>
      <c r="G866" s="182"/>
      <c r="H866" s="182"/>
      <c r="I866" s="182"/>
      <c r="J866" s="181"/>
      <c r="K866" s="181"/>
      <c r="L866" s="183"/>
      <c r="M866" s="183"/>
      <c r="N866" s="183"/>
      <c r="O866" s="183"/>
      <c r="P866" s="183"/>
      <c r="Q866" s="183"/>
      <c r="R866" s="183"/>
      <c r="S866" s="91"/>
      <c r="T866" s="91"/>
      <c r="U866" s="182"/>
      <c r="V866" s="73"/>
      <c r="X866" s="91"/>
      <c r="Y866" s="181"/>
    </row>
    <row r="867" spans="1:25" x14ac:dyDescent="0.2">
      <c r="A867" s="181"/>
      <c r="B867" s="181"/>
      <c r="C867" s="194"/>
      <c r="D867" s="182"/>
      <c r="E867" s="182"/>
      <c r="F867" s="182"/>
      <c r="G867" s="182"/>
      <c r="H867" s="182"/>
      <c r="I867" s="182"/>
      <c r="J867" s="181"/>
      <c r="K867" s="181"/>
      <c r="L867" s="183"/>
      <c r="M867" s="183"/>
      <c r="N867" s="183"/>
      <c r="O867" s="183"/>
      <c r="P867" s="183"/>
      <c r="Q867" s="183"/>
      <c r="R867" s="183"/>
      <c r="S867" s="91"/>
      <c r="T867" s="91"/>
      <c r="U867" s="182"/>
      <c r="V867" s="73"/>
      <c r="X867" s="91"/>
      <c r="Y867" s="181"/>
    </row>
    <row r="868" spans="1:25" x14ac:dyDescent="0.2">
      <c r="A868" s="181"/>
      <c r="B868" s="181"/>
      <c r="C868" s="194"/>
      <c r="D868" s="182"/>
      <c r="E868" s="182"/>
      <c r="F868" s="182"/>
      <c r="G868" s="182"/>
      <c r="H868" s="182"/>
      <c r="I868" s="182"/>
      <c r="J868" s="181"/>
      <c r="K868" s="181"/>
      <c r="L868" s="183"/>
      <c r="M868" s="183"/>
      <c r="N868" s="183"/>
      <c r="O868" s="183"/>
      <c r="P868" s="183"/>
      <c r="Q868" s="183"/>
      <c r="R868" s="183"/>
      <c r="S868" s="91"/>
      <c r="T868" s="91"/>
      <c r="U868" s="182"/>
      <c r="V868" s="73"/>
      <c r="X868" s="91"/>
      <c r="Y868" s="181"/>
    </row>
    <row r="869" spans="1:25" x14ac:dyDescent="0.2">
      <c r="A869" s="181"/>
      <c r="B869" s="181"/>
      <c r="C869" s="194"/>
      <c r="D869" s="182"/>
      <c r="E869" s="182"/>
      <c r="F869" s="182"/>
      <c r="G869" s="182"/>
      <c r="H869" s="182"/>
      <c r="I869" s="182"/>
      <c r="J869" s="181"/>
      <c r="K869" s="181"/>
      <c r="L869" s="183"/>
      <c r="M869" s="183"/>
      <c r="N869" s="183"/>
      <c r="O869" s="183"/>
      <c r="P869" s="183"/>
      <c r="Q869" s="183"/>
      <c r="R869" s="183"/>
      <c r="S869" s="91"/>
      <c r="T869" s="91"/>
      <c r="U869" s="182"/>
      <c r="V869" s="73"/>
      <c r="X869" s="91"/>
      <c r="Y869" s="181"/>
    </row>
    <row r="870" spans="1:25" x14ac:dyDescent="0.2">
      <c r="A870" s="181"/>
      <c r="B870" s="181"/>
      <c r="C870" s="194"/>
      <c r="D870" s="182"/>
      <c r="E870" s="182"/>
      <c r="F870" s="182"/>
      <c r="G870" s="182"/>
      <c r="H870" s="182"/>
      <c r="I870" s="182"/>
      <c r="J870" s="181"/>
      <c r="K870" s="181"/>
      <c r="L870" s="183"/>
      <c r="M870" s="183"/>
      <c r="N870" s="183"/>
      <c r="O870" s="183"/>
      <c r="P870" s="183"/>
      <c r="Q870" s="183"/>
      <c r="R870" s="183"/>
      <c r="S870" s="91"/>
      <c r="T870" s="91"/>
      <c r="U870" s="182"/>
      <c r="V870" s="73"/>
      <c r="X870" s="91"/>
      <c r="Y870" s="181"/>
    </row>
    <row r="871" spans="1:25" x14ac:dyDescent="0.2">
      <c r="A871" s="181"/>
      <c r="B871" s="181"/>
      <c r="C871" s="194"/>
      <c r="D871" s="182"/>
      <c r="E871" s="182"/>
      <c r="F871" s="182"/>
      <c r="G871" s="182"/>
      <c r="H871" s="182"/>
      <c r="I871" s="182"/>
      <c r="J871" s="181"/>
      <c r="K871" s="181"/>
      <c r="L871" s="183"/>
      <c r="M871" s="183"/>
      <c r="N871" s="183"/>
      <c r="O871" s="183"/>
      <c r="P871" s="183"/>
      <c r="Q871" s="183"/>
      <c r="R871" s="183"/>
      <c r="S871" s="91"/>
      <c r="T871" s="91"/>
      <c r="U871" s="182"/>
      <c r="V871" s="73"/>
      <c r="X871" s="91"/>
      <c r="Y871" s="181"/>
    </row>
    <row r="872" spans="1:25" x14ac:dyDescent="0.2">
      <c r="A872" s="181"/>
      <c r="B872" s="181"/>
      <c r="C872" s="194"/>
      <c r="D872" s="182"/>
      <c r="E872" s="182"/>
      <c r="F872" s="182"/>
      <c r="G872" s="182"/>
      <c r="H872" s="182"/>
      <c r="I872" s="182"/>
      <c r="J872" s="181"/>
      <c r="K872" s="181"/>
      <c r="L872" s="183"/>
      <c r="M872" s="183"/>
      <c r="N872" s="183"/>
      <c r="O872" s="183"/>
      <c r="P872" s="183"/>
      <c r="Q872" s="183"/>
      <c r="R872" s="183"/>
      <c r="S872" s="91"/>
      <c r="T872" s="91"/>
      <c r="U872" s="182"/>
      <c r="V872" s="73"/>
      <c r="X872" s="91"/>
      <c r="Y872" s="181"/>
    </row>
    <row r="873" spans="1:25" x14ac:dyDescent="0.2">
      <c r="A873" s="181"/>
      <c r="B873" s="181"/>
      <c r="C873" s="194"/>
      <c r="D873" s="182"/>
      <c r="E873" s="182"/>
      <c r="F873" s="182"/>
      <c r="G873" s="182"/>
      <c r="H873" s="182"/>
      <c r="I873" s="182"/>
      <c r="J873" s="181"/>
      <c r="K873" s="181"/>
      <c r="L873" s="183"/>
      <c r="M873" s="183"/>
      <c r="N873" s="183"/>
      <c r="O873" s="183"/>
      <c r="P873" s="183"/>
      <c r="Q873" s="183"/>
      <c r="R873" s="183"/>
      <c r="S873" s="91"/>
      <c r="T873" s="91"/>
      <c r="U873" s="182"/>
      <c r="V873" s="73"/>
      <c r="X873" s="91"/>
      <c r="Y873" s="181"/>
    </row>
    <row r="874" spans="1:25" x14ac:dyDescent="0.2">
      <c r="A874" s="181"/>
      <c r="B874" s="181"/>
      <c r="C874" s="194"/>
      <c r="D874" s="182"/>
      <c r="E874" s="182"/>
      <c r="F874" s="182"/>
      <c r="G874" s="182"/>
      <c r="H874" s="182"/>
      <c r="I874" s="182"/>
      <c r="J874" s="181"/>
      <c r="K874" s="181"/>
      <c r="L874" s="183"/>
      <c r="M874" s="183"/>
      <c r="N874" s="183"/>
      <c r="O874" s="183"/>
      <c r="P874" s="183"/>
      <c r="Q874" s="183"/>
      <c r="R874" s="183"/>
      <c r="S874" s="91"/>
      <c r="T874" s="91"/>
      <c r="U874" s="182"/>
      <c r="V874" s="73"/>
      <c r="X874" s="91"/>
      <c r="Y874" s="181"/>
    </row>
    <row r="875" spans="1:25" x14ac:dyDescent="0.2">
      <c r="A875" s="181"/>
      <c r="B875" s="181"/>
      <c r="C875" s="194"/>
      <c r="D875" s="182"/>
      <c r="E875" s="182"/>
      <c r="F875" s="182"/>
      <c r="G875" s="182"/>
      <c r="H875" s="182"/>
      <c r="I875" s="182"/>
      <c r="J875" s="181"/>
      <c r="K875" s="181"/>
      <c r="L875" s="183"/>
      <c r="M875" s="183"/>
      <c r="N875" s="183"/>
      <c r="O875" s="183"/>
      <c r="P875" s="183"/>
      <c r="Q875" s="183"/>
      <c r="R875" s="183"/>
      <c r="S875" s="91"/>
      <c r="T875" s="91"/>
      <c r="U875" s="182"/>
      <c r="V875" s="73"/>
      <c r="X875" s="91"/>
      <c r="Y875" s="181"/>
    </row>
    <row r="876" spans="1:25" x14ac:dyDescent="0.2">
      <c r="A876" s="181"/>
      <c r="B876" s="181"/>
      <c r="C876" s="194"/>
      <c r="D876" s="182"/>
      <c r="E876" s="182"/>
      <c r="F876" s="182"/>
      <c r="G876" s="182"/>
      <c r="H876" s="182"/>
      <c r="I876" s="182"/>
      <c r="J876" s="181"/>
      <c r="K876" s="181"/>
      <c r="L876" s="183"/>
      <c r="M876" s="183"/>
      <c r="N876" s="183"/>
      <c r="O876" s="183"/>
      <c r="P876" s="183"/>
      <c r="Q876" s="183"/>
      <c r="R876" s="183"/>
      <c r="S876" s="91"/>
      <c r="T876" s="91"/>
      <c r="U876" s="182"/>
      <c r="V876" s="73"/>
      <c r="X876" s="91"/>
      <c r="Y876" s="181"/>
    </row>
    <row r="877" spans="1:25" x14ac:dyDescent="0.2">
      <c r="A877" s="181"/>
      <c r="B877" s="181"/>
      <c r="C877" s="194"/>
      <c r="D877" s="182"/>
      <c r="E877" s="182"/>
      <c r="F877" s="182"/>
      <c r="G877" s="182"/>
      <c r="H877" s="182"/>
      <c r="I877" s="182"/>
      <c r="J877" s="181"/>
      <c r="K877" s="181"/>
      <c r="L877" s="183"/>
      <c r="M877" s="183"/>
      <c r="N877" s="183"/>
      <c r="O877" s="183"/>
      <c r="P877" s="183"/>
      <c r="Q877" s="183"/>
      <c r="R877" s="183"/>
      <c r="S877" s="91"/>
      <c r="T877" s="91"/>
      <c r="U877" s="182"/>
      <c r="V877" s="73"/>
      <c r="X877" s="91"/>
      <c r="Y877" s="181"/>
    </row>
    <row r="878" spans="1:25" x14ac:dyDescent="0.2">
      <c r="A878" s="181"/>
      <c r="B878" s="181"/>
      <c r="C878" s="194"/>
      <c r="D878" s="182"/>
      <c r="E878" s="182"/>
      <c r="F878" s="182"/>
      <c r="G878" s="182"/>
      <c r="H878" s="182"/>
      <c r="I878" s="182"/>
      <c r="J878" s="181"/>
      <c r="K878" s="181"/>
      <c r="L878" s="183"/>
      <c r="M878" s="183"/>
      <c r="N878" s="183"/>
      <c r="O878" s="183"/>
      <c r="P878" s="183"/>
      <c r="Q878" s="183"/>
      <c r="R878" s="183"/>
      <c r="S878" s="91"/>
      <c r="T878" s="91"/>
      <c r="U878" s="182"/>
      <c r="V878" s="73"/>
      <c r="X878" s="91"/>
      <c r="Y878" s="181"/>
    </row>
    <row r="879" spans="1:25" x14ac:dyDescent="0.2">
      <c r="A879" s="181"/>
      <c r="B879" s="181"/>
      <c r="C879" s="194"/>
      <c r="D879" s="182"/>
      <c r="E879" s="182"/>
      <c r="F879" s="182"/>
      <c r="G879" s="182"/>
      <c r="H879" s="182"/>
      <c r="I879" s="182"/>
      <c r="J879" s="181"/>
      <c r="K879" s="181"/>
      <c r="L879" s="183"/>
      <c r="M879" s="183"/>
      <c r="N879" s="183"/>
      <c r="O879" s="183"/>
      <c r="P879" s="183"/>
      <c r="Q879" s="183"/>
      <c r="R879" s="183"/>
      <c r="S879" s="91"/>
      <c r="T879" s="91"/>
      <c r="U879" s="182"/>
      <c r="V879" s="73"/>
      <c r="X879" s="91"/>
      <c r="Y879" s="181"/>
    </row>
    <row r="880" spans="1:25" x14ac:dyDescent="0.2">
      <c r="A880" s="181"/>
      <c r="B880" s="181"/>
      <c r="C880" s="194"/>
      <c r="D880" s="182"/>
      <c r="E880" s="182"/>
      <c r="F880" s="182"/>
      <c r="G880" s="182"/>
      <c r="H880" s="182"/>
      <c r="I880" s="182"/>
      <c r="J880" s="181"/>
      <c r="K880" s="181"/>
      <c r="L880" s="183"/>
      <c r="M880" s="183"/>
      <c r="N880" s="183"/>
      <c r="O880" s="183"/>
      <c r="P880" s="183"/>
      <c r="Q880" s="183"/>
      <c r="R880" s="183"/>
      <c r="S880" s="91"/>
      <c r="T880" s="91"/>
      <c r="U880" s="182"/>
      <c r="V880" s="73"/>
      <c r="X880" s="91"/>
      <c r="Y880" s="181"/>
    </row>
    <row r="881" spans="1:25" x14ac:dyDescent="0.2">
      <c r="A881" s="181"/>
      <c r="B881" s="181"/>
      <c r="C881" s="194"/>
      <c r="D881" s="182"/>
      <c r="E881" s="182"/>
      <c r="F881" s="182"/>
      <c r="G881" s="182"/>
      <c r="H881" s="182"/>
      <c r="I881" s="182"/>
      <c r="J881" s="181"/>
      <c r="K881" s="181"/>
      <c r="L881" s="183"/>
      <c r="M881" s="183"/>
      <c r="N881" s="183"/>
      <c r="O881" s="183"/>
      <c r="P881" s="183"/>
      <c r="Q881" s="183"/>
      <c r="R881" s="183"/>
      <c r="S881" s="91"/>
      <c r="T881" s="91"/>
      <c r="U881" s="182"/>
      <c r="V881" s="73"/>
      <c r="X881" s="91"/>
      <c r="Y881" s="181"/>
    </row>
    <row r="882" spans="1:25" x14ac:dyDescent="0.2">
      <c r="A882" s="181"/>
      <c r="B882" s="181"/>
      <c r="C882" s="194"/>
      <c r="D882" s="182"/>
      <c r="E882" s="182"/>
      <c r="F882" s="182"/>
      <c r="G882" s="182"/>
      <c r="H882" s="182"/>
      <c r="I882" s="182"/>
      <c r="J882" s="181"/>
      <c r="K882" s="181"/>
      <c r="L882" s="183"/>
      <c r="M882" s="183"/>
      <c r="N882" s="183"/>
      <c r="O882" s="183"/>
      <c r="P882" s="183"/>
      <c r="Q882" s="183"/>
      <c r="R882" s="183"/>
      <c r="S882" s="91"/>
      <c r="T882" s="91"/>
      <c r="U882" s="182"/>
      <c r="V882" s="73"/>
      <c r="X882" s="91"/>
      <c r="Y882" s="181"/>
    </row>
    <row r="883" spans="1:25" x14ac:dyDescent="0.2">
      <c r="A883" s="181"/>
      <c r="B883" s="181"/>
      <c r="C883" s="194"/>
      <c r="D883" s="182"/>
      <c r="E883" s="182"/>
      <c r="F883" s="182"/>
      <c r="G883" s="182"/>
      <c r="H883" s="182"/>
      <c r="I883" s="182"/>
      <c r="J883" s="181"/>
      <c r="K883" s="181"/>
      <c r="L883" s="183"/>
      <c r="M883" s="183"/>
      <c r="N883" s="183"/>
      <c r="O883" s="183"/>
      <c r="P883" s="183"/>
      <c r="Q883" s="183"/>
      <c r="R883" s="183"/>
      <c r="S883" s="91"/>
      <c r="T883" s="91"/>
      <c r="U883" s="182"/>
      <c r="V883" s="73"/>
      <c r="X883" s="91"/>
      <c r="Y883" s="181"/>
    </row>
    <row r="884" spans="1:25" x14ac:dyDescent="0.2">
      <c r="A884" s="181"/>
      <c r="B884" s="181"/>
      <c r="C884" s="194"/>
      <c r="D884" s="182"/>
      <c r="E884" s="182"/>
      <c r="F884" s="182"/>
      <c r="G884" s="182"/>
      <c r="H884" s="182"/>
      <c r="I884" s="182"/>
      <c r="J884" s="181"/>
      <c r="K884" s="181"/>
      <c r="L884" s="183"/>
      <c r="M884" s="183"/>
      <c r="N884" s="183"/>
      <c r="O884" s="183"/>
      <c r="P884" s="183"/>
      <c r="Q884" s="183"/>
      <c r="R884" s="183"/>
      <c r="S884" s="91"/>
      <c r="T884" s="91"/>
      <c r="U884" s="182"/>
      <c r="V884" s="73"/>
      <c r="X884" s="91"/>
      <c r="Y884" s="181"/>
    </row>
    <row r="885" spans="1:25" x14ac:dyDescent="0.2">
      <c r="A885" s="181"/>
      <c r="B885" s="181"/>
      <c r="C885" s="194"/>
      <c r="D885" s="182"/>
      <c r="E885" s="182"/>
      <c r="F885" s="182"/>
      <c r="G885" s="182"/>
      <c r="H885" s="182"/>
      <c r="I885" s="182"/>
      <c r="J885" s="181"/>
      <c r="K885" s="181"/>
      <c r="L885" s="183"/>
      <c r="M885" s="183"/>
      <c r="N885" s="183"/>
      <c r="O885" s="183"/>
      <c r="P885" s="183"/>
      <c r="Q885" s="183"/>
      <c r="R885" s="183"/>
      <c r="S885" s="91"/>
      <c r="T885" s="91"/>
      <c r="U885" s="182"/>
      <c r="V885" s="73"/>
      <c r="X885" s="91"/>
      <c r="Y885" s="181"/>
    </row>
    <row r="886" spans="1:25" x14ac:dyDescent="0.2">
      <c r="A886" s="181"/>
      <c r="B886" s="181"/>
      <c r="C886" s="194"/>
      <c r="D886" s="182"/>
      <c r="E886" s="182"/>
      <c r="F886" s="182"/>
      <c r="G886" s="182"/>
      <c r="H886" s="182"/>
      <c r="I886" s="182"/>
      <c r="J886" s="181"/>
      <c r="K886" s="181"/>
      <c r="L886" s="183"/>
      <c r="M886" s="183"/>
      <c r="N886" s="183"/>
      <c r="O886" s="183"/>
      <c r="P886" s="183"/>
      <c r="Q886" s="183"/>
      <c r="R886" s="183"/>
      <c r="S886" s="91"/>
      <c r="T886" s="91"/>
      <c r="U886" s="182"/>
      <c r="V886" s="73"/>
      <c r="X886" s="91"/>
      <c r="Y886" s="181"/>
    </row>
    <row r="887" spans="1:25" x14ac:dyDescent="0.2">
      <c r="A887" s="181"/>
      <c r="B887" s="181"/>
      <c r="C887" s="194"/>
      <c r="D887" s="182"/>
      <c r="E887" s="182"/>
      <c r="F887" s="182"/>
      <c r="G887" s="182"/>
      <c r="H887" s="182"/>
      <c r="I887" s="182"/>
      <c r="J887" s="181"/>
      <c r="K887" s="181"/>
      <c r="L887" s="183"/>
      <c r="M887" s="183"/>
      <c r="N887" s="183"/>
      <c r="O887" s="183"/>
      <c r="P887" s="183"/>
      <c r="Q887" s="183"/>
      <c r="R887" s="183"/>
      <c r="S887" s="91"/>
      <c r="T887" s="91"/>
      <c r="U887" s="182"/>
      <c r="V887" s="73"/>
      <c r="X887" s="91"/>
      <c r="Y887" s="181"/>
    </row>
    <row r="888" spans="1:25" x14ac:dyDescent="0.2">
      <c r="A888" s="181"/>
      <c r="B888" s="181"/>
      <c r="C888" s="194"/>
      <c r="D888" s="182"/>
      <c r="E888" s="182"/>
      <c r="F888" s="182"/>
      <c r="G888" s="182"/>
      <c r="H888" s="182"/>
      <c r="I888" s="182"/>
      <c r="J888" s="181"/>
      <c r="K888" s="181"/>
      <c r="L888" s="183"/>
      <c r="M888" s="183"/>
      <c r="N888" s="183"/>
      <c r="O888" s="183"/>
      <c r="P888" s="183"/>
      <c r="Q888" s="183"/>
      <c r="R888" s="183"/>
      <c r="S888" s="91"/>
      <c r="T888" s="91"/>
      <c r="U888" s="182"/>
      <c r="V888" s="73"/>
      <c r="X888" s="91"/>
      <c r="Y888" s="181"/>
    </row>
    <row r="889" spans="1:25" x14ac:dyDescent="0.2">
      <c r="A889" s="181"/>
      <c r="B889" s="181"/>
      <c r="C889" s="194"/>
      <c r="D889" s="182"/>
      <c r="E889" s="182"/>
      <c r="F889" s="182"/>
      <c r="G889" s="182"/>
      <c r="H889" s="182"/>
      <c r="I889" s="182"/>
      <c r="J889" s="181"/>
      <c r="K889" s="181"/>
      <c r="L889" s="183"/>
      <c r="M889" s="183"/>
      <c r="N889" s="183"/>
      <c r="O889" s="183"/>
      <c r="P889" s="183"/>
      <c r="Q889" s="183"/>
      <c r="R889" s="183"/>
      <c r="S889" s="91"/>
      <c r="T889" s="91"/>
      <c r="U889" s="182"/>
      <c r="V889" s="73"/>
      <c r="X889" s="91"/>
      <c r="Y889" s="181"/>
    </row>
    <row r="890" spans="1:25" x14ac:dyDescent="0.2">
      <c r="A890" s="181"/>
      <c r="B890" s="181"/>
      <c r="C890" s="194"/>
      <c r="D890" s="182"/>
      <c r="E890" s="182"/>
      <c r="F890" s="182"/>
      <c r="G890" s="182"/>
      <c r="H890" s="182"/>
      <c r="I890" s="182"/>
      <c r="J890" s="181"/>
      <c r="K890" s="181"/>
      <c r="L890" s="183"/>
      <c r="M890" s="183"/>
      <c r="N890" s="183"/>
      <c r="O890" s="183"/>
      <c r="P890" s="183"/>
      <c r="Q890" s="183"/>
      <c r="R890" s="183"/>
      <c r="S890" s="91"/>
      <c r="T890" s="91"/>
      <c r="U890" s="182"/>
      <c r="V890" s="73"/>
      <c r="X890" s="91"/>
      <c r="Y890" s="181"/>
    </row>
    <row r="891" spans="1:25" x14ac:dyDescent="0.2">
      <c r="A891" s="181"/>
      <c r="B891" s="181"/>
      <c r="C891" s="194"/>
      <c r="D891" s="182"/>
      <c r="E891" s="182"/>
      <c r="F891" s="182"/>
      <c r="G891" s="182"/>
      <c r="H891" s="182"/>
      <c r="I891" s="182"/>
      <c r="J891" s="181"/>
      <c r="K891" s="181"/>
      <c r="L891" s="183"/>
      <c r="M891" s="183"/>
      <c r="N891" s="183"/>
      <c r="O891" s="183"/>
      <c r="P891" s="183"/>
      <c r="Q891" s="183"/>
      <c r="R891" s="183"/>
      <c r="S891" s="91"/>
      <c r="T891" s="91"/>
      <c r="U891" s="182"/>
      <c r="V891" s="73"/>
      <c r="X891" s="91"/>
      <c r="Y891" s="181"/>
    </row>
    <row r="892" spans="1:25" x14ac:dyDescent="0.2">
      <c r="A892" s="181"/>
      <c r="B892" s="181"/>
      <c r="C892" s="194"/>
      <c r="D892" s="182"/>
      <c r="E892" s="182"/>
      <c r="F892" s="182"/>
      <c r="G892" s="182"/>
      <c r="H892" s="182"/>
      <c r="I892" s="182"/>
      <c r="J892" s="181"/>
      <c r="K892" s="181"/>
      <c r="L892" s="183"/>
      <c r="M892" s="183"/>
      <c r="N892" s="183"/>
      <c r="O892" s="183"/>
      <c r="P892" s="183"/>
      <c r="Q892" s="183"/>
      <c r="R892" s="183"/>
      <c r="S892" s="91"/>
      <c r="T892" s="91"/>
      <c r="U892" s="182"/>
      <c r="V892" s="73"/>
      <c r="X892" s="91"/>
      <c r="Y892" s="181"/>
    </row>
    <row r="893" spans="1:25" x14ac:dyDescent="0.2">
      <c r="A893" s="181"/>
      <c r="B893" s="181"/>
      <c r="C893" s="194"/>
      <c r="D893" s="182"/>
      <c r="E893" s="182"/>
      <c r="F893" s="182"/>
      <c r="G893" s="182"/>
      <c r="H893" s="182"/>
      <c r="I893" s="182"/>
      <c r="J893" s="181"/>
      <c r="K893" s="181"/>
      <c r="L893" s="183"/>
      <c r="M893" s="183"/>
      <c r="N893" s="183"/>
      <c r="O893" s="183"/>
      <c r="P893" s="183"/>
      <c r="Q893" s="183"/>
      <c r="R893" s="183"/>
      <c r="S893" s="91"/>
      <c r="T893" s="91"/>
      <c r="U893" s="182"/>
      <c r="V893" s="73"/>
      <c r="X893" s="91"/>
      <c r="Y893" s="181"/>
    </row>
    <row r="894" spans="1:25" x14ac:dyDescent="0.2">
      <c r="A894" s="181"/>
      <c r="B894" s="181"/>
      <c r="C894" s="194"/>
      <c r="D894" s="182"/>
      <c r="E894" s="182"/>
      <c r="F894" s="182"/>
      <c r="G894" s="182"/>
      <c r="H894" s="182"/>
      <c r="I894" s="182"/>
      <c r="J894" s="181"/>
      <c r="K894" s="181"/>
      <c r="L894" s="183"/>
      <c r="M894" s="183"/>
      <c r="N894" s="183"/>
      <c r="O894" s="183"/>
      <c r="P894" s="183"/>
      <c r="Q894" s="183"/>
      <c r="R894" s="183"/>
      <c r="S894" s="91"/>
      <c r="T894" s="91"/>
      <c r="U894" s="182"/>
      <c r="V894" s="73"/>
      <c r="X894" s="91"/>
      <c r="Y894" s="181"/>
    </row>
    <row r="895" spans="1:25" x14ac:dyDescent="0.2">
      <c r="A895" s="181"/>
      <c r="B895" s="181"/>
      <c r="C895" s="194"/>
      <c r="D895" s="182"/>
      <c r="E895" s="182"/>
      <c r="F895" s="182"/>
      <c r="G895" s="182"/>
      <c r="H895" s="182"/>
      <c r="I895" s="182"/>
      <c r="J895" s="181"/>
      <c r="K895" s="181"/>
      <c r="L895" s="183"/>
      <c r="M895" s="183"/>
      <c r="N895" s="183"/>
      <c r="O895" s="183"/>
      <c r="P895" s="183"/>
      <c r="Q895" s="183"/>
      <c r="R895" s="183"/>
      <c r="S895" s="91"/>
      <c r="T895" s="91"/>
      <c r="U895" s="182"/>
      <c r="V895" s="73"/>
      <c r="X895" s="91"/>
      <c r="Y895" s="181"/>
    </row>
    <row r="896" spans="1:25" x14ac:dyDescent="0.2">
      <c r="A896" s="181"/>
      <c r="B896" s="181"/>
      <c r="C896" s="194"/>
      <c r="D896" s="182"/>
      <c r="E896" s="182"/>
      <c r="F896" s="182"/>
      <c r="G896" s="182"/>
      <c r="H896" s="182"/>
      <c r="I896" s="182"/>
      <c r="J896" s="181"/>
      <c r="K896" s="181"/>
      <c r="L896" s="183"/>
      <c r="M896" s="183"/>
      <c r="N896" s="183"/>
      <c r="O896" s="183"/>
      <c r="P896" s="183"/>
      <c r="Q896" s="183"/>
      <c r="R896" s="183"/>
      <c r="S896" s="91"/>
      <c r="T896" s="91"/>
      <c r="U896" s="182"/>
      <c r="V896" s="73"/>
      <c r="X896" s="91"/>
      <c r="Y896" s="181"/>
    </row>
    <row r="897" spans="1:25" x14ac:dyDescent="0.2">
      <c r="A897" s="181"/>
      <c r="B897" s="181"/>
      <c r="C897" s="194"/>
      <c r="D897" s="182"/>
      <c r="E897" s="182"/>
      <c r="F897" s="182"/>
      <c r="G897" s="182"/>
      <c r="H897" s="182"/>
      <c r="I897" s="182"/>
      <c r="J897" s="181"/>
      <c r="K897" s="181"/>
      <c r="L897" s="183"/>
      <c r="M897" s="183"/>
      <c r="N897" s="183"/>
      <c r="O897" s="183"/>
      <c r="P897" s="183"/>
      <c r="Q897" s="183"/>
      <c r="R897" s="183"/>
      <c r="S897" s="91"/>
      <c r="T897" s="91"/>
      <c r="U897" s="182"/>
      <c r="V897" s="73"/>
      <c r="X897" s="91"/>
      <c r="Y897" s="181"/>
    </row>
    <row r="898" spans="1:25" x14ac:dyDescent="0.2">
      <c r="A898" s="181"/>
      <c r="B898" s="181"/>
      <c r="C898" s="194"/>
      <c r="D898" s="182"/>
      <c r="E898" s="182"/>
      <c r="F898" s="182"/>
      <c r="G898" s="182"/>
      <c r="H898" s="182"/>
      <c r="I898" s="182"/>
      <c r="J898" s="181"/>
      <c r="K898" s="181"/>
      <c r="L898" s="183"/>
      <c r="M898" s="183"/>
      <c r="N898" s="183"/>
      <c r="O898" s="183"/>
      <c r="P898" s="183"/>
      <c r="Q898" s="183"/>
      <c r="R898" s="183"/>
      <c r="S898" s="91"/>
      <c r="T898" s="91"/>
      <c r="U898" s="182"/>
      <c r="V898" s="73"/>
      <c r="X898" s="91"/>
      <c r="Y898" s="181"/>
    </row>
    <row r="899" spans="1:25" x14ac:dyDescent="0.2">
      <c r="A899" s="181"/>
      <c r="B899" s="181"/>
      <c r="C899" s="194"/>
      <c r="D899" s="182"/>
      <c r="E899" s="182"/>
      <c r="F899" s="182"/>
      <c r="G899" s="182"/>
      <c r="H899" s="182"/>
      <c r="I899" s="182"/>
      <c r="J899" s="181"/>
      <c r="K899" s="181"/>
      <c r="L899" s="183"/>
      <c r="M899" s="183"/>
      <c r="N899" s="183"/>
      <c r="O899" s="183"/>
      <c r="P899" s="183"/>
      <c r="Q899" s="183"/>
      <c r="R899" s="183"/>
      <c r="S899" s="91"/>
      <c r="T899" s="91"/>
      <c r="U899" s="182"/>
      <c r="V899" s="73"/>
      <c r="X899" s="91"/>
      <c r="Y899" s="181"/>
    </row>
    <row r="900" spans="1:25" x14ac:dyDescent="0.2">
      <c r="A900" s="181"/>
      <c r="B900" s="181"/>
      <c r="C900" s="194"/>
      <c r="D900" s="182"/>
      <c r="E900" s="182"/>
      <c r="F900" s="182"/>
      <c r="G900" s="182"/>
      <c r="H900" s="182"/>
      <c r="I900" s="182"/>
      <c r="J900" s="181"/>
      <c r="K900" s="181"/>
      <c r="L900" s="183"/>
      <c r="M900" s="183"/>
      <c r="N900" s="183"/>
      <c r="O900" s="183"/>
      <c r="P900" s="183"/>
      <c r="Q900" s="183"/>
      <c r="R900" s="183"/>
      <c r="S900" s="91"/>
      <c r="T900" s="91"/>
      <c r="U900" s="182"/>
      <c r="V900" s="73"/>
      <c r="X900" s="91"/>
      <c r="Y900" s="181"/>
    </row>
    <row r="901" spans="1:25" x14ac:dyDescent="0.2">
      <c r="A901" s="181"/>
      <c r="B901" s="181"/>
      <c r="C901" s="194"/>
      <c r="D901" s="182"/>
      <c r="E901" s="182"/>
      <c r="F901" s="182"/>
      <c r="G901" s="182"/>
      <c r="H901" s="182"/>
      <c r="I901" s="182"/>
      <c r="J901" s="181"/>
      <c r="K901" s="181"/>
      <c r="L901" s="183"/>
      <c r="M901" s="183"/>
      <c r="N901" s="183"/>
      <c r="O901" s="183"/>
      <c r="P901" s="183"/>
      <c r="Q901" s="183"/>
      <c r="R901" s="183"/>
      <c r="S901" s="91"/>
      <c r="T901" s="91"/>
      <c r="U901" s="182"/>
      <c r="V901" s="73"/>
      <c r="X901" s="91"/>
      <c r="Y901" s="181"/>
    </row>
    <row r="902" spans="1:25" x14ac:dyDescent="0.2">
      <c r="A902" s="181"/>
      <c r="B902" s="181"/>
      <c r="C902" s="194"/>
      <c r="D902" s="182"/>
      <c r="E902" s="182"/>
      <c r="F902" s="182"/>
      <c r="G902" s="182"/>
      <c r="H902" s="182"/>
      <c r="I902" s="182"/>
      <c r="J902" s="181"/>
      <c r="K902" s="181"/>
      <c r="L902" s="183"/>
      <c r="M902" s="183"/>
      <c r="N902" s="183"/>
      <c r="O902" s="183"/>
      <c r="P902" s="183"/>
      <c r="Q902" s="183"/>
      <c r="R902" s="183"/>
      <c r="S902" s="91"/>
      <c r="T902" s="91"/>
      <c r="U902" s="182"/>
      <c r="V902" s="73"/>
      <c r="X902" s="91"/>
      <c r="Y902" s="181"/>
    </row>
    <row r="903" spans="1:25" x14ac:dyDescent="0.2">
      <c r="A903" s="181"/>
      <c r="B903" s="181"/>
      <c r="C903" s="194"/>
      <c r="D903" s="182"/>
      <c r="E903" s="182"/>
      <c r="F903" s="182"/>
      <c r="G903" s="182"/>
      <c r="H903" s="182"/>
      <c r="I903" s="182"/>
      <c r="J903" s="181"/>
      <c r="K903" s="181"/>
      <c r="L903" s="183"/>
      <c r="M903" s="183"/>
      <c r="N903" s="183"/>
      <c r="O903" s="183"/>
      <c r="P903" s="183"/>
      <c r="Q903" s="183"/>
      <c r="R903" s="183"/>
      <c r="S903" s="91"/>
      <c r="T903" s="91"/>
      <c r="U903" s="182"/>
      <c r="V903" s="73"/>
      <c r="X903" s="91"/>
      <c r="Y903" s="181"/>
    </row>
    <row r="904" spans="1:25" x14ac:dyDescent="0.2">
      <c r="A904" s="181"/>
      <c r="B904" s="181"/>
      <c r="C904" s="194"/>
      <c r="D904" s="182"/>
      <c r="E904" s="182"/>
      <c r="F904" s="182"/>
      <c r="G904" s="182"/>
      <c r="H904" s="182"/>
      <c r="I904" s="182"/>
      <c r="J904" s="181"/>
      <c r="K904" s="181"/>
      <c r="L904" s="183"/>
      <c r="M904" s="183"/>
      <c r="N904" s="183"/>
      <c r="O904" s="183"/>
      <c r="P904" s="183"/>
      <c r="Q904" s="183"/>
      <c r="R904" s="183"/>
      <c r="S904" s="91"/>
      <c r="T904" s="91"/>
      <c r="U904" s="182"/>
      <c r="V904" s="73"/>
      <c r="X904" s="91"/>
      <c r="Y904" s="181"/>
    </row>
    <row r="905" spans="1:25" x14ac:dyDescent="0.2">
      <c r="A905" s="181"/>
      <c r="B905" s="181"/>
      <c r="C905" s="194"/>
      <c r="D905" s="182"/>
      <c r="E905" s="182"/>
      <c r="F905" s="182"/>
      <c r="G905" s="182"/>
      <c r="H905" s="182"/>
      <c r="I905" s="182"/>
      <c r="J905" s="181"/>
      <c r="K905" s="181"/>
      <c r="L905" s="183"/>
      <c r="M905" s="183"/>
      <c r="N905" s="183"/>
      <c r="O905" s="183"/>
      <c r="P905" s="183"/>
      <c r="Q905" s="183"/>
      <c r="R905" s="183"/>
      <c r="S905" s="91"/>
      <c r="T905" s="91"/>
      <c r="U905" s="182"/>
      <c r="V905" s="73"/>
      <c r="X905" s="91"/>
      <c r="Y905" s="181"/>
    </row>
    <row r="906" spans="1:25" x14ac:dyDescent="0.2">
      <c r="A906" s="181"/>
      <c r="B906" s="181"/>
      <c r="C906" s="194"/>
      <c r="D906" s="182"/>
      <c r="E906" s="182"/>
      <c r="F906" s="182"/>
      <c r="G906" s="182"/>
      <c r="H906" s="182"/>
      <c r="I906" s="182"/>
      <c r="J906" s="181"/>
      <c r="K906" s="181"/>
      <c r="L906" s="183"/>
      <c r="M906" s="183"/>
      <c r="N906" s="183"/>
      <c r="O906" s="183"/>
      <c r="P906" s="183"/>
      <c r="Q906" s="183"/>
      <c r="R906" s="183"/>
      <c r="S906" s="91"/>
      <c r="T906" s="91"/>
      <c r="U906" s="182"/>
      <c r="V906" s="73"/>
      <c r="X906" s="91"/>
      <c r="Y906" s="181"/>
    </row>
    <row r="907" spans="1:25" x14ac:dyDescent="0.2">
      <c r="A907" s="181"/>
      <c r="B907" s="181"/>
      <c r="C907" s="194"/>
      <c r="D907" s="182"/>
      <c r="E907" s="182"/>
      <c r="F907" s="182"/>
      <c r="G907" s="182"/>
      <c r="H907" s="182"/>
      <c r="I907" s="182"/>
      <c r="J907" s="181"/>
      <c r="K907" s="181"/>
      <c r="L907" s="183"/>
      <c r="M907" s="183"/>
      <c r="N907" s="183"/>
      <c r="O907" s="183"/>
      <c r="P907" s="183"/>
      <c r="Q907" s="183"/>
      <c r="R907" s="183"/>
      <c r="S907" s="91"/>
      <c r="T907" s="91"/>
      <c r="U907" s="182"/>
      <c r="V907" s="73"/>
      <c r="X907" s="91"/>
      <c r="Y907" s="181"/>
    </row>
    <row r="908" spans="1:25" x14ac:dyDescent="0.2">
      <c r="A908" s="181"/>
      <c r="B908" s="181"/>
      <c r="C908" s="194"/>
      <c r="D908" s="182"/>
      <c r="E908" s="182"/>
      <c r="F908" s="182"/>
      <c r="G908" s="182"/>
      <c r="H908" s="182"/>
      <c r="I908" s="182"/>
      <c r="J908" s="181"/>
      <c r="K908" s="181"/>
      <c r="L908" s="183"/>
      <c r="M908" s="183"/>
      <c r="N908" s="183"/>
      <c r="O908" s="183"/>
      <c r="P908" s="183"/>
      <c r="Q908" s="183"/>
      <c r="R908" s="183"/>
      <c r="S908" s="91"/>
      <c r="T908" s="91"/>
      <c r="U908" s="182"/>
      <c r="V908" s="73"/>
      <c r="X908" s="91"/>
      <c r="Y908" s="181"/>
    </row>
    <row r="909" spans="1:25" x14ac:dyDescent="0.2">
      <c r="A909" s="181"/>
      <c r="B909" s="181"/>
      <c r="C909" s="194"/>
      <c r="D909" s="182"/>
      <c r="E909" s="182"/>
      <c r="F909" s="182"/>
      <c r="G909" s="182"/>
      <c r="H909" s="182"/>
      <c r="I909" s="182"/>
      <c r="J909" s="181"/>
      <c r="K909" s="181"/>
      <c r="L909" s="183"/>
      <c r="M909" s="183"/>
      <c r="N909" s="183"/>
      <c r="O909" s="183"/>
      <c r="P909" s="183"/>
      <c r="Q909" s="183"/>
      <c r="R909" s="183"/>
      <c r="S909" s="91"/>
      <c r="T909" s="91"/>
      <c r="U909" s="182"/>
      <c r="V909" s="73"/>
      <c r="X909" s="91"/>
      <c r="Y909" s="181"/>
    </row>
    <row r="910" spans="1:25" x14ac:dyDescent="0.2">
      <c r="A910" s="181"/>
      <c r="B910" s="181"/>
      <c r="C910" s="194"/>
      <c r="D910" s="182"/>
      <c r="E910" s="182"/>
      <c r="F910" s="182"/>
      <c r="G910" s="182"/>
      <c r="H910" s="182"/>
      <c r="I910" s="182"/>
      <c r="J910" s="181"/>
      <c r="K910" s="181"/>
      <c r="L910" s="183"/>
      <c r="M910" s="183"/>
      <c r="N910" s="183"/>
      <c r="O910" s="183"/>
      <c r="P910" s="183"/>
      <c r="Q910" s="183"/>
      <c r="R910" s="183"/>
      <c r="S910" s="91"/>
      <c r="T910" s="91"/>
      <c r="U910" s="182"/>
      <c r="V910" s="73"/>
      <c r="X910" s="91"/>
      <c r="Y910" s="181"/>
    </row>
    <row r="911" spans="1:25" x14ac:dyDescent="0.2">
      <c r="A911" s="181"/>
      <c r="B911" s="181"/>
      <c r="C911" s="194"/>
      <c r="D911" s="182"/>
      <c r="E911" s="182"/>
      <c r="F911" s="182"/>
      <c r="G911" s="182"/>
      <c r="H911" s="182"/>
      <c r="I911" s="182"/>
      <c r="J911" s="181"/>
      <c r="K911" s="181"/>
      <c r="L911" s="183"/>
      <c r="M911" s="183"/>
      <c r="N911" s="183"/>
      <c r="O911" s="183"/>
      <c r="P911" s="183"/>
      <c r="Q911" s="183"/>
      <c r="R911" s="183"/>
      <c r="S911" s="91"/>
      <c r="T911" s="91"/>
      <c r="U911" s="182"/>
      <c r="V911" s="73"/>
      <c r="X911" s="91"/>
      <c r="Y911" s="181"/>
    </row>
    <row r="912" spans="1:25" x14ac:dyDescent="0.2">
      <c r="A912" s="181"/>
      <c r="B912" s="181"/>
      <c r="C912" s="194"/>
      <c r="D912" s="182"/>
      <c r="E912" s="182"/>
      <c r="F912" s="182"/>
      <c r="G912" s="182"/>
      <c r="H912" s="182"/>
      <c r="I912" s="182"/>
      <c r="J912" s="181"/>
      <c r="K912" s="181"/>
      <c r="L912" s="183"/>
      <c r="M912" s="183"/>
      <c r="N912" s="183"/>
      <c r="O912" s="183"/>
      <c r="P912" s="183"/>
      <c r="Q912" s="183"/>
      <c r="R912" s="183"/>
      <c r="S912" s="91"/>
      <c r="T912" s="91"/>
      <c r="U912" s="182"/>
      <c r="V912" s="73"/>
      <c r="X912" s="91"/>
      <c r="Y912" s="181"/>
    </row>
    <row r="913" spans="1:25" x14ac:dyDescent="0.2">
      <c r="A913" s="181"/>
      <c r="B913" s="181"/>
      <c r="C913" s="194"/>
      <c r="D913" s="182"/>
      <c r="E913" s="182"/>
      <c r="F913" s="182"/>
      <c r="G913" s="182"/>
      <c r="H913" s="182"/>
      <c r="I913" s="182"/>
      <c r="J913" s="181"/>
      <c r="K913" s="181"/>
      <c r="L913" s="183"/>
      <c r="M913" s="183"/>
      <c r="N913" s="183"/>
      <c r="O913" s="183"/>
      <c r="P913" s="183"/>
      <c r="Q913" s="183"/>
      <c r="R913" s="183"/>
      <c r="S913" s="91"/>
      <c r="T913" s="91"/>
      <c r="U913" s="182"/>
      <c r="V913" s="73"/>
      <c r="X913" s="91"/>
      <c r="Y913" s="181"/>
    </row>
    <row r="914" spans="1:25" x14ac:dyDescent="0.2">
      <c r="A914" s="181"/>
      <c r="B914" s="181"/>
      <c r="C914" s="194"/>
      <c r="D914" s="182"/>
      <c r="E914" s="182"/>
      <c r="F914" s="182"/>
      <c r="G914" s="182"/>
      <c r="H914" s="182"/>
      <c r="I914" s="182"/>
      <c r="J914" s="181"/>
      <c r="K914" s="181"/>
      <c r="L914" s="183"/>
      <c r="M914" s="183"/>
      <c r="N914" s="183"/>
      <c r="O914" s="183"/>
      <c r="P914" s="183"/>
      <c r="Q914" s="183"/>
      <c r="R914" s="183"/>
      <c r="S914" s="91"/>
      <c r="T914" s="91"/>
      <c r="U914" s="182"/>
      <c r="V914" s="73"/>
      <c r="X914" s="91"/>
      <c r="Y914" s="181"/>
    </row>
    <row r="915" spans="1:25" x14ac:dyDescent="0.2">
      <c r="A915" s="181"/>
      <c r="B915" s="181"/>
      <c r="C915" s="194"/>
      <c r="D915" s="182"/>
      <c r="E915" s="182"/>
      <c r="F915" s="182"/>
      <c r="G915" s="182"/>
      <c r="H915" s="182"/>
      <c r="I915" s="182"/>
      <c r="J915" s="181"/>
      <c r="K915" s="181"/>
      <c r="L915" s="183"/>
      <c r="M915" s="183"/>
      <c r="N915" s="183"/>
      <c r="O915" s="183"/>
      <c r="P915" s="183"/>
      <c r="Q915" s="183"/>
      <c r="R915" s="183"/>
      <c r="S915" s="91"/>
      <c r="T915" s="91"/>
      <c r="U915" s="182"/>
      <c r="V915" s="73"/>
      <c r="X915" s="91"/>
      <c r="Y915" s="181"/>
    </row>
    <row r="916" spans="1:25" x14ac:dyDescent="0.2">
      <c r="A916" s="181"/>
      <c r="B916" s="181"/>
      <c r="C916" s="194"/>
      <c r="D916" s="182"/>
      <c r="E916" s="182"/>
      <c r="F916" s="182"/>
      <c r="G916" s="182"/>
      <c r="H916" s="182"/>
      <c r="I916" s="182"/>
      <c r="J916" s="181"/>
      <c r="K916" s="181"/>
      <c r="L916" s="183"/>
      <c r="M916" s="183"/>
      <c r="N916" s="183"/>
      <c r="O916" s="183"/>
      <c r="P916" s="183"/>
      <c r="Q916" s="183"/>
      <c r="R916" s="183"/>
      <c r="S916" s="91"/>
      <c r="T916" s="91"/>
      <c r="U916" s="182"/>
      <c r="V916" s="73"/>
      <c r="X916" s="91"/>
      <c r="Y916" s="181"/>
    </row>
    <row r="917" spans="1:25" x14ac:dyDescent="0.2">
      <c r="A917" s="181"/>
      <c r="B917" s="181"/>
      <c r="C917" s="194"/>
      <c r="D917" s="182"/>
      <c r="E917" s="182"/>
      <c r="F917" s="182"/>
      <c r="G917" s="182"/>
      <c r="H917" s="182"/>
      <c r="I917" s="182"/>
      <c r="J917" s="181"/>
      <c r="K917" s="181"/>
      <c r="L917" s="183"/>
      <c r="M917" s="183"/>
      <c r="N917" s="183"/>
      <c r="O917" s="183"/>
      <c r="P917" s="183"/>
      <c r="Q917" s="183"/>
      <c r="R917" s="183"/>
      <c r="S917" s="91"/>
      <c r="T917" s="91"/>
      <c r="U917" s="182"/>
      <c r="V917" s="73"/>
      <c r="X917" s="91"/>
      <c r="Y917" s="181"/>
    </row>
    <row r="918" spans="1:25" x14ac:dyDescent="0.2">
      <c r="A918" s="181"/>
      <c r="B918" s="181"/>
      <c r="C918" s="194"/>
      <c r="D918" s="182"/>
      <c r="E918" s="182"/>
      <c r="F918" s="182"/>
      <c r="G918" s="182"/>
      <c r="H918" s="182"/>
      <c r="I918" s="182"/>
      <c r="J918" s="181"/>
      <c r="K918" s="181"/>
      <c r="L918" s="183"/>
      <c r="M918" s="183"/>
      <c r="N918" s="183"/>
      <c r="O918" s="183"/>
      <c r="P918" s="183"/>
      <c r="Q918" s="183"/>
      <c r="R918" s="183"/>
      <c r="S918" s="91"/>
      <c r="T918" s="91"/>
      <c r="U918" s="182"/>
      <c r="V918" s="73"/>
      <c r="X918" s="91"/>
      <c r="Y918" s="181"/>
    </row>
    <row r="919" spans="1:25" x14ac:dyDescent="0.2">
      <c r="A919" s="181"/>
      <c r="B919" s="181"/>
      <c r="C919" s="194"/>
      <c r="D919" s="182"/>
      <c r="E919" s="182"/>
      <c r="F919" s="182"/>
      <c r="G919" s="182"/>
      <c r="H919" s="182"/>
      <c r="I919" s="182"/>
      <c r="J919" s="181"/>
      <c r="K919" s="181"/>
      <c r="L919" s="183"/>
      <c r="M919" s="183"/>
      <c r="N919" s="183"/>
      <c r="O919" s="183"/>
      <c r="P919" s="183"/>
      <c r="Q919" s="183"/>
      <c r="R919" s="183"/>
      <c r="S919" s="91"/>
      <c r="T919" s="91"/>
      <c r="U919" s="182"/>
      <c r="V919" s="73"/>
      <c r="X919" s="91"/>
      <c r="Y919" s="181"/>
    </row>
    <row r="920" spans="1:25" x14ac:dyDescent="0.2">
      <c r="A920" s="181"/>
      <c r="B920" s="181"/>
      <c r="C920" s="194"/>
      <c r="D920" s="182"/>
      <c r="E920" s="182"/>
      <c r="F920" s="182"/>
      <c r="G920" s="182"/>
      <c r="H920" s="182"/>
      <c r="I920" s="182"/>
      <c r="J920" s="181"/>
      <c r="K920" s="181"/>
      <c r="L920" s="183"/>
      <c r="M920" s="183"/>
      <c r="N920" s="183"/>
      <c r="O920" s="183"/>
      <c r="P920" s="183"/>
      <c r="Q920" s="183"/>
      <c r="R920" s="183"/>
      <c r="S920" s="91"/>
      <c r="T920" s="91"/>
      <c r="U920" s="182"/>
      <c r="V920" s="73"/>
      <c r="X920" s="91"/>
      <c r="Y920" s="181"/>
    </row>
    <row r="921" spans="1:25" x14ac:dyDescent="0.2">
      <c r="A921" s="181"/>
      <c r="B921" s="181"/>
      <c r="C921" s="194"/>
      <c r="D921" s="182"/>
      <c r="E921" s="182"/>
      <c r="F921" s="182"/>
      <c r="G921" s="182"/>
      <c r="H921" s="182"/>
      <c r="I921" s="182"/>
      <c r="J921" s="181"/>
      <c r="K921" s="181"/>
      <c r="L921" s="183"/>
      <c r="M921" s="183"/>
      <c r="N921" s="183"/>
      <c r="O921" s="183"/>
      <c r="P921" s="183"/>
      <c r="Q921" s="183"/>
      <c r="R921" s="183"/>
      <c r="S921" s="91"/>
      <c r="T921" s="91"/>
      <c r="U921" s="182"/>
      <c r="V921" s="73"/>
      <c r="X921" s="91"/>
      <c r="Y921" s="181"/>
    </row>
    <row r="922" spans="1:25" x14ac:dyDescent="0.2">
      <c r="A922" s="181"/>
      <c r="B922" s="181"/>
      <c r="C922" s="194"/>
      <c r="D922" s="182"/>
      <c r="E922" s="182"/>
      <c r="F922" s="182"/>
      <c r="G922" s="182"/>
      <c r="H922" s="182"/>
      <c r="I922" s="182"/>
      <c r="J922" s="181"/>
      <c r="K922" s="181"/>
      <c r="L922" s="183"/>
      <c r="M922" s="183"/>
      <c r="N922" s="183"/>
      <c r="O922" s="183"/>
      <c r="P922" s="183"/>
      <c r="Q922" s="183"/>
      <c r="R922" s="183"/>
      <c r="S922" s="91"/>
      <c r="T922" s="91"/>
      <c r="U922" s="182"/>
      <c r="V922" s="73"/>
      <c r="X922" s="91"/>
      <c r="Y922" s="181"/>
    </row>
    <row r="923" spans="1:25" x14ac:dyDescent="0.2">
      <c r="A923" s="181"/>
      <c r="B923" s="181"/>
      <c r="C923" s="194"/>
      <c r="D923" s="182"/>
      <c r="E923" s="182"/>
      <c r="F923" s="182"/>
      <c r="G923" s="182"/>
      <c r="H923" s="182"/>
      <c r="I923" s="182"/>
      <c r="J923" s="181"/>
      <c r="K923" s="181"/>
      <c r="L923" s="183"/>
      <c r="M923" s="183"/>
      <c r="N923" s="183"/>
      <c r="O923" s="183"/>
      <c r="P923" s="183"/>
      <c r="Q923" s="183"/>
      <c r="R923" s="183"/>
      <c r="S923" s="91"/>
      <c r="T923" s="91"/>
      <c r="U923" s="182"/>
      <c r="V923" s="73"/>
      <c r="X923" s="91"/>
      <c r="Y923" s="181"/>
    </row>
    <row r="924" spans="1:25" x14ac:dyDescent="0.2">
      <c r="A924" s="181"/>
      <c r="B924" s="181"/>
      <c r="C924" s="194"/>
      <c r="D924" s="182"/>
      <c r="E924" s="182"/>
      <c r="F924" s="182"/>
      <c r="G924" s="182"/>
      <c r="H924" s="182"/>
      <c r="I924" s="182"/>
      <c r="J924" s="181"/>
      <c r="K924" s="181"/>
      <c r="L924" s="183"/>
      <c r="M924" s="183"/>
      <c r="N924" s="183"/>
      <c r="O924" s="183"/>
      <c r="P924" s="183"/>
      <c r="Q924" s="183"/>
      <c r="R924" s="183"/>
      <c r="S924" s="91"/>
      <c r="T924" s="91"/>
      <c r="U924" s="182"/>
      <c r="V924" s="73"/>
      <c r="X924" s="91"/>
      <c r="Y924" s="181"/>
    </row>
    <row r="925" spans="1:25" x14ac:dyDescent="0.2">
      <c r="A925" s="181"/>
      <c r="B925" s="181"/>
      <c r="C925" s="194"/>
      <c r="D925" s="182"/>
      <c r="E925" s="182"/>
      <c r="F925" s="182"/>
      <c r="G925" s="182"/>
      <c r="H925" s="182"/>
      <c r="I925" s="182"/>
      <c r="J925" s="181"/>
      <c r="K925" s="181"/>
      <c r="L925" s="183"/>
      <c r="M925" s="183"/>
      <c r="N925" s="183"/>
      <c r="O925" s="183"/>
      <c r="P925" s="183"/>
      <c r="Q925" s="183"/>
      <c r="R925" s="183"/>
      <c r="S925" s="91"/>
      <c r="T925" s="91"/>
      <c r="U925" s="182"/>
      <c r="V925" s="73"/>
      <c r="X925" s="91"/>
      <c r="Y925" s="181"/>
    </row>
    <row r="926" spans="1:25" x14ac:dyDescent="0.2">
      <c r="A926" s="181"/>
      <c r="B926" s="181"/>
      <c r="C926" s="194"/>
      <c r="D926" s="182"/>
      <c r="E926" s="182"/>
      <c r="F926" s="182"/>
      <c r="G926" s="182"/>
      <c r="H926" s="182"/>
      <c r="I926" s="182"/>
      <c r="J926" s="181"/>
      <c r="K926" s="181"/>
      <c r="L926" s="183"/>
      <c r="M926" s="183"/>
      <c r="N926" s="183"/>
      <c r="O926" s="183"/>
      <c r="P926" s="183"/>
      <c r="Q926" s="183"/>
      <c r="R926" s="183"/>
      <c r="S926" s="91"/>
      <c r="T926" s="91"/>
      <c r="U926" s="182"/>
      <c r="V926" s="73"/>
      <c r="X926" s="91"/>
      <c r="Y926" s="181"/>
    </row>
    <row r="927" spans="1:25" x14ac:dyDescent="0.2">
      <c r="A927" s="181"/>
      <c r="B927" s="181"/>
      <c r="C927" s="194"/>
      <c r="D927" s="182"/>
      <c r="E927" s="182"/>
      <c r="F927" s="182"/>
      <c r="G927" s="182"/>
      <c r="H927" s="182"/>
      <c r="I927" s="182"/>
      <c r="J927" s="181"/>
      <c r="K927" s="181"/>
      <c r="L927" s="183"/>
      <c r="M927" s="183"/>
      <c r="N927" s="183"/>
      <c r="O927" s="183"/>
      <c r="P927" s="183"/>
      <c r="Q927" s="183"/>
      <c r="R927" s="183"/>
      <c r="S927" s="91"/>
      <c r="T927" s="91"/>
      <c r="U927" s="182"/>
      <c r="V927" s="73"/>
      <c r="X927" s="91"/>
      <c r="Y927" s="181"/>
    </row>
    <row r="928" spans="1:25" x14ac:dyDescent="0.2">
      <c r="A928" s="181"/>
      <c r="B928" s="181"/>
      <c r="C928" s="194"/>
      <c r="D928" s="182"/>
      <c r="E928" s="182"/>
      <c r="F928" s="182"/>
      <c r="G928" s="182"/>
      <c r="H928" s="182"/>
      <c r="I928" s="182"/>
      <c r="J928" s="181"/>
      <c r="K928" s="181"/>
      <c r="L928" s="183"/>
      <c r="M928" s="183"/>
      <c r="N928" s="183"/>
      <c r="O928" s="183"/>
      <c r="P928" s="183"/>
      <c r="Q928" s="183"/>
      <c r="R928" s="183"/>
      <c r="S928" s="91"/>
      <c r="T928" s="91"/>
      <c r="U928" s="182"/>
      <c r="V928" s="73"/>
      <c r="X928" s="91"/>
      <c r="Y928" s="181"/>
    </row>
    <row r="929" spans="1:25" x14ac:dyDescent="0.2">
      <c r="A929" s="181"/>
      <c r="B929" s="181"/>
      <c r="C929" s="194"/>
      <c r="D929" s="182"/>
      <c r="E929" s="182"/>
      <c r="F929" s="182"/>
      <c r="G929" s="182"/>
      <c r="H929" s="182"/>
      <c r="I929" s="182"/>
      <c r="J929" s="181"/>
      <c r="K929" s="181"/>
      <c r="L929" s="183"/>
      <c r="M929" s="183"/>
      <c r="N929" s="183"/>
      <c r="O929" s="183"/>
      <c r="P929" s="183"/>
      <c r="Q929" s="183"/>
      <c r="R929" s="183"/>
      <c r="S929" s="91"/>
      <c r="T929" s="91"/>
      <c r="U929" s="182"/>
      <c r="V929" s="73"/>
      <c r="X929" s="91"/>
      <c r="Y929" s="181"/>
    </row>
    <row r="930" spans="1:25" x14ac:dyDescent="0.2">
      <c r="A930" s="181"/>
      <c r="B930" s="181"/>
      <c r="C930" s="194"/>
      <c r="D930" s="182"/>
      <c r="E930" s="182"/>
      <c r="F930" s="182"/>
      <c r="G930" s="182"/>
      <c r="H930" s="182"/>
      <c r="I930" s="182"/>
      <c r="J930" s="181"/>
      <c r="K930" s="181"/>
      <c r="L930" s="183"/>
      <c r="M930" s="183"/>
      <c r="N930" s="183"/>
      <c r="O930" s="183"/>
      <c r="P930" s="183"/>
      <c r="Q930" s="183"/>
      <c r="R930" s="183"/>
      <c r="S930" s="91"/>
      <c r="T930" s="91"/>
      <c r="U930" s="182"/>
      <c r="V930" s="73"/>
      <c r="X930" s="91"/>
      <c r="Y930" s="181"/>
    </row>
    <row r="931" spans="1:25" x14ac:dyDescent="0.2">
      <c r="A931" s="181"/>
      <c r="B931" s="181"/>
      <c r="C931" s="194"/>
      <c r="D931" s="182"/>
      <c r="E931" s="182"/>
      <c r="F931" s="182"/>
      <c r="G931" s="182"/>
      <c r="H931" s="182"/>
      <c r="I931" s="182"/>
      <c r="J931" s="181"/>
      <c r="K931" s="181"/>
      <c r="L931" s="183"/>
      <c r="M931" s="183"/>
      <c r="N931" s="183"/>
      <c r="O931" s="183"/>
      <c r="P931" s="183"/>
      <c r="Q931" s="183"/>
      <c r="R931" s="183"/>
      <c r="S931" s="91"/>
      <c r="T931" s="91"/>
      <c r="U931" s="182"/>
      <c r="V931" s="73"/>
      <c r="X931" s="91"/>
      <c r="Y931" s="181"/>
    </row>
    <row r="932" spans="1:25" x14ac:dyDescent="0.2">
      <c r="A932" s="181"/>
      <c r="B932" s="181"/>
      <c r="C932" s="194"/>
      <c r="D932" s="182"/>
      <c r="E932" s="182"/>
      <c r="F932" s="182"/>
      <c r="G932" s="182"/>
      <c r="H932" s="182"/>
      <c r="I932" s="182"/>
      <c r="J932" s="181"/>
      <c r="K932" s="181"/>
      <c r="L932" s="183"/>
      <c r="M932" s="183"/>
      <c r="N932" s="183"/>
      <c r="O932" s="183"/>
      <c r="P932" s="183"/>
      <c r="Q932" s="183"/>
      <c r="R932" s="183"/>
      <c r="S932" s="91"/>
      <c r="T932" s="91"/>
      <c r="U932" s="182"/>
      <c r="V932" s="73"/>
      <c r="X932" s="91"/>
      <c r="Y932" s="181"/>
    </row>
    <row r="933" spans="1:25" x14ac:dyDescent="0.2">
      <c r="A933" s="181"/>
      <c r="B933" s="181"/>
      <c r="C933" s="194"/>
      <c r="D933" s="182"/>
      <c r="E933" s="182"/>
      <c r="F933" s="182"/>
      <c r="G933" s="182"/>
      <c r="H933" s="182"/>
      <c r="I933" s="182"/>
      <c r="J933" s="181"/>
      <c r="K933" s="181"/>
      <c r="L933" s="183"/>
      <c r="M933" s="183"/>
      <c r="N933" s="183"/>
      <c r="O933" s="183"/>
      <c r="P933" s="183"/>
      <c r="Q933" s="183"/>
      <c r="R933" s="183"/>
      <c r="S933" s="91"/>
      <c r="T933" s="91"/>
      <c r="U933" s="182"/>
      <c r="V933" s="73"/>
      <c r="X933" s="91"/>
      <c r="Y933" s="181"/>
    </row>
    <row r="934" spans="1:25" x14ac:dyDescent="0.2">
      <c r="A934" s="181"/>
      <c r="B934" s="181"/>
      <c r="C934" s="194"/>
      <c r="D934" s="182"/>
      <c r="E934" s="182"/>
      <c r="F934" s="182"/>
      <c r="G934" s="182"/>
      <c r="H934" s="182"/>
      <c r="I934" s="182"/>
      <c r="J934" s="181"/>
      <c r="K934" s="181"/>
      <c r="L934" s="183"/>
      <c r="M934" s="183"/>
      <c r="N934" s="183"/>
      <c r="O934" s="183"/>
      <c r="P934" s="183"/>
      <c r="Q934" s="183"/>
      <c r="R934" s="183"/>
      <c r="S934" s="91"/>
      <c r="T934" s="91"/>
      <c r="U934" s="182"/>
      <c r="V934" s="73"/>
      <c r="X934" s="91"/>
      <c r="Y934" s="181"/>
    </row>
    <row r="935" spans="1:25" x14ac:dyDescent="0.2">
      <c r="A935" s="181"/>
      <c r="B935" s="181"/>
      <c r="C935" s="194"/>
      <c r="D935" s="182"/>
      <c r="E935" s="182"/>
      <c r="F935" s="182"/>
      <c r="G935" s="182"/>
      <c r="H935" s="182"/>
      <c r="I935" s="182"/>
      <c r="J935" s="181"/>
      <c r="K935" s="181"/>
      <c r="L935" s="183"/>
      <c r="M935" s="183"/>
      <c r="N935" s="183"/>
      <c r="O935" s="183"/>
      <c r="P935" s="183"/>
      <c r="Q935" s="183"/>
      <c r="R935" s="183"/>
      <c r="S935" s="91"/>
      <c r="T935" s="91"/>
      <c r="U935" s="182"/>
      <c r="V935" s="73"/>
      <c r="X935" s="91"/>
      <c r="Y935" s="181"/>
    </row>
    <row r="936" spans="1:25" x14ac:dyDescent="0.2">
      <c r="A936" s="181"/>
      <c r="B936" s="181"/>
      <c r="C936" s="194"/>
      <c r="D936" s="182"/>
      <c r="E936" s="182"/>
      <c r="F936" s="182"/>
      <c r="G936" s="182"/>
      <c r="H936" s="182"/>
      <c r="I936" s="182"/>
      <c r="J936" s="181"/>
      <c r="K936" s="181"/>
      <c r="L936" s="183"/>
      <c r="M936" s="183"/>
      <c r="N936" s="183"/>
      <c r="O936" s="183"/>
      <c r="P936" s="183"/>
      <c r="Q936" s="183"/>
      <c r="R936" s="183"/>
      <c r="S936" s="91"/>
      <c r="T936" s="91"/>
      <c r="U936" s="182"/>
      <c r="V936" s="73"/>
      <c r="X936" s="91"/>
      <c r="Y936" s="181"/>
    </row>
    <row r="937" spans="1:25" x14ac:dyDescent="0.2">
      <c r="A937" s="181"/>
      <c r="B937" s="181"/>
      <c r="C937" s="194"/>
      <c r="D937" s="182"/>
      <c r="E937" s="182"/>
      <c r="F937" s="182"/>
      <c r="G937" s="182"/>
      <c r="H937" s="182"/>
      <c r="I937" s="182"/>
      <c r="J937" s="181"/>
      <c r="K937" s="181"/>
      <c r="L937" s="183"/>
      <c r="M937" s="183"/>
      <c r="N937" s="183"/>
      <c r="O937" s="183"/>
      <c r="P937" s="183"/>
      <c r="Q937" s="183"/>
      <c r="R937" s="183"/>
      <c r="S937" s="91"/>
      <c r="T937" s="91"/>
      <c r="U937" s="182"/>
      <c r="V937" s="73"/>
      <c r="X937" s="91"/>
      <c r="Y937" s="181"/>
    </row>
    <row r="938" spans="1:25" x14ac:dyDescent="0.2">
      <c r="A938" s="181"/>
      <c r="B938" s="181"/>
      <c r="C938" s="194"/>
      <c r="D938" s="182"/>
      <c r="E938" s="182"/>
      <c r="F938" s="182"/>
      <c r="G938" s="182"/>
      <c r="H938" s="182"/>
      <c r="I938" s="182"/>
      <c r="J938" s="181"/>
      <c r="K938" s="181"/>
      <c r="L938" s="183"/>
      <c r="M938" s="183"/>
      <c r="N938" s="183"/>
      <c r="O938" s="183"/>
      <c r="P938" s="183"/>
      <c r="Q938" s="183"/>
      <c r="R938" s="183"/>
      <c r="S938" s="91"/>
      <c r="T938" s="91"/>
      <c r="U938" s="182"/>
      <c r="V938" s="73"/>
      <c r="X938" s="91"/>
      <c r="Y938" s="181"/>
    </row>
    <row r="939" spans="1:25" x14ac:dyDescent="0.2">
      <c r="A939" s="181"/>
      <c r="B939" s="181"/>
      <c r="C939" s="194"/>
      <c r="D939" s="182"/>
      <c r="E939" s="182"/>
      <c r="F939" s="182"/>
      <c r="G939" s="182"/>
      <c r="H939" s="182"/>
      <c r="I939" s="182"/>
      <c r="J939" s="181"/>
      <c r="K939" s="181"/>
      <c r="L939" s="183"/>
      <c r="M939" s="183"/>
      <c r="N939" s="183"/>
      <c r="O939" s="183"/>
      <c r="P939" s="183"/>
      <c r="Q939" s="183"/>
      <c r="R939" s="183"/>
      <c r="S939" s="91"/>
      <c r="T939" s="91"/>
      <c r="U939" s="182"/>
      <c r="V939" s="73"/>
      <c r="X939" s="91"/>
      <c r="Y939" s="181"/>
    </row>
    <row r="940" spans="1:25" x14ac:dyDescent="0.2">
      <c r="A940" s="181"/>
      <c r="B940" s="181"/>
      <c r="C940" s="194"/>
      <c r="D940" s="182"/>
      <c r="E940" s="182"/>
      <c r="F940" s="182"/>
      <c r="G940" s="182"/>
      <c r="H940" s="182"/>
      <c r="I940" s="182"/>
      <c r="J940" s="181"/>
      <c r="K940" s="181"/>
      <c r="L940" s="183"/>
      <c r="M940" s="183"/>
      <c r="N940" s="183"/>
      <c r="O940" s="183"/>
      <c r="P940" s="183"/>
      <c r="Q940" s="183"/>
      <c r="R940" s="183"/>
      <c r="S940" s="91"/>
      <c r="T940" s="91"/>
      <c r="U940" s="182"/>
      <c r="V940" s="73"/>
      <c r="X940" s="91"/>
      <c r="Y940" s="181"/>
    </row>
    <row r="941" spans="1:25" x14ac:dyDescent="0.2">
      <c r="A941" s="181"/>
      <c r="B941" s="181"/>
      <c r="C941" s="194"/>
      <c r="D941" s="182"/>
      <c r="E941" s="182"/>
      <c r="F941" s="182"/>
      <c r="G941" s="182"/>
      <c r="H941" s="182"/>
      <c r="I941" s="182"/>
      <c r="J941" s="181"/>
      <c r="K941" s="181"/>
      <c r="L941" s="183"/>
      <c r="M941" s="183"/>
      <c r="N941" s="183"/>
      <c r="O941" s="183"/>
      <c r="P941" s="183"/>
      <c r="Q941" s="183"/>
      <c r="R941" s="183"/>
      <c r="S941" s="91"/>
      <c r="T941" s="91"/>
      <c r="U941" s="182"/>
      <c r="V941" s="73"/>
      <c r="X941" s="91"/>
      <c r="Y941" s="181"/>
    </row>
    <row r="942" spans="1:25" x14ac:dyDescent="0.2">
      <c r="A942" s="181"/>
      <c r="B942" s="181"/>
      <c r="C942" s="194"/>
      <c r="D942" s="182"/>
      <c r="E942" s="182"/>
      <c r="F942" s="182"/>
      <c r="G942" s="182"/>
      <c r="H942" s="182"/>
      <c r="I942" s="182"/>
      <c r="J942" s="181"/>
      <c r="K942" s="181"/>
      <c r="L942" s="183"/>
      <c r="M942" s="183"/>
      <c r="N942" s="183"/>
      <c r="O942" s="183"/>
      <c r="P942" s="183"/>
      <c r="Q942" s="183"/>
      <c r="R942" s="183"/>
      <c r="S942" s="91"/>
      <c r="T942" s="91"/>
      <c r="U942" s="182"/>
      <c r="V942" s="73"/>
      <c r="X942" s="91"/>
      <c r="Y942" s="181"/>
    </row>
    <row r="943" spans="1:25" x14ac:dyDescent="0.2">
      <c r="A943" s="181"/>
      <c r="B943" s="181"/>
      <c r="C943" s="194"/>
      <c r="D943" s="182"/>
      <c r="E943" s="182"/>
      <c r="F943" s="182"/>
      <c r="G943" s="182"/>
      <c r="H943" s="182"/>
      <c r="I943" s="182"/>
      <c r="J943" s="181"/>
      <c r="K943" s="181"/>
      <c r="L943" s="183"/>
      <c r="M943" s="183"/>
      <c r="N943" s="183"/>
      <c r="O943" s="183"/>
      <c r="P943" s="183"/>
      <c r="Q943" s="183"/>
      <c r="R943" s="183"/>
      <c r="S943" s="91"/>
      <c r="T943" s="91"/>
      <c r="U943" s="182"/>
      <c r="V943" s="73"/>
      <c r="X943" s="91"/>
      <c r="Y943" s="181"/>
    </row>
    <row r="944" spans="1:25" x14ac:dyDescent="0.2">
      <c r="A944" s="181"/>
      <c r="B944" s="181"/>
      <c r="C944" s="194"/>
      <c r="D944" s="182"/>
      <c r="E944" s="182"/>
      <c r="F944" s="182"/>
      <c r="G944" s="182"/>
      <c r="H944" s="182"/>
      <c r="I944" s="182"/>
      <c r="J944" s="181"/>
      <c r="K944" s="181"/>
      <c r="L944" s="183"/>
      <c r="M944" s="183"/>
      <c r="N944" s="183"/>
      <c r="O944" s="183"/>
      <c r="P944" s="183"/>
      <c r="Q944" s="183"/>
      <c r="R944" s="183"/>
      <c r="S944" s="91"/>
      <c r="T944" s="91"/>
      <c r="U944" s="182"/>
      <c r="V944" s="73"/>
      <c r="X944" s="91"/>
      <c r="Y944" s="181"/>
    </row>
    <row r="945" spans="1:25" x14ac:dyDescent="0.2">
      <c r="A945" s="181"/>
      <c r="B945" s="181"/>
      <c r="C945" s="194"/>
      <c r="D945" s="182"/>
      <c r="E945" s="182"/>
      <c r="F945" s="182"/>
      <c r="G945" s="182"/>
      <c r="H945" s="182"/>
      <c r="I945" s="182"/>
      <c r="J945" s="181"/>
      <c r="K945" s="181"/>
      <c r="L945" s="183"/>
      <c r="M945" s="183"/>
      <c r="N945" s="183"/>
      <c r="O945" s="183"/>
      <c r="P945" s="183"/>
      <c r="Q945" s="183"/>
      <c r="R945" s="183"/>
      <c r="S945" s="91"/>
      <c r="T945" s="91"/>
      <c r="U945" s="182"/>
      <c r="V945" s="73"/>
      <c r="X945" s="91"/>
      <c r="Y945" s="181"/>
    </row>
    <row r="946" spans="1:25" x14ac:dyDescent="0.2">
      <c r="A946" s="181"/>
      <c r="B946" s="181"/>
      <c r="C946" s="194"/>
      <c r="D946" s="182"/>
      <c r="E946" s="182"/>
      <c r="F946" s="182"/>
      <c r="G946" s="182"/>
      <c r="H946" s="182"/>
      <c r="I946" s="182"/>
      <c r="J946" s="181"/>
      <c r="K946" s="181"/>
      <c r="L946" s="183"/>
      <c r="M946" s="183"/>
      <c r="N946" s="183"/>
      <c r="O946" s="183"/>
      <c r="P946" s="183"/>
      <c r="Q946" s="183"/>
      <c r="R946" s="183"/>
      <c r="S946" s="91"/>
      <c r="T946" s="91"/>
      <c r="U946" s="182"/>
      <c r="V946" s="73"/>
      <c r="X946" s="91"/>
      <c r="Y946" s="181"/>
    </row>
    <row r="947" spans="1:25" x14ac:dyDescent="0.2">
      <c r="A947" s="181"/>
      <c r="B947" s="181"/>
      <c r="C947" s="194"/>
      <c r="D947" s="182"/>
      <c r="E947" s="182"/>
      <c r="F947" s="182"/>
      <c r="G947" s="182"/>
      <c r="H947" s="182"/>
      <c r="I947" s="182"/>
      <c r="J947" s="181"/>
      <c r="K947" s="181"/>
      <c r="L947" s="183"/>
      <c r="M947" s="183"/>
      <c r="N947" s="183"/>
      <c r="O947" s="183"/>
      <c r="P947" s="183"/>
      <c r="Q947" s="183"/>
      <c r="R947" s="183"/>
      <c r="S947" s="91"/>
      <c r="T947" s="91"/>
      <c r="U947" s="182"/>
      <c r="V947" s="73"/>
      <c r="X947" s="91"/>
      <c r="Y947" s="181"/>
    </row>
    <row r="948" spans="1:25" x14ac:dyDescent="0.2">
      <c r="A948" s="181"/>
      <c r="B948" s="181"/>
      <c r="C948" s="194"/>
      <c r="D948" s="182"/>
      <c r="E948" s="182"/>
      <c r="F948" s="182"/>
      <c r="G948" s="182"/>
      <c r="H948" s="182"/>
      <c r="I948" s="182"/>
      <c r="J948" s="181"/>
      <c r="K948" s="181"/>
      <c r="L948" s="183"/>
      <c r="M948" s="183"/>
      <c r="N948" s="183"/>
      <c r="O948" s="183"/>
      <c r="P948" s="183"/>
      <c r="Q948" s="183"/>
      <c r="R948" s="183"/>
      <c r="S948" s="91"/>
      <c r="T948" s="91"/>
      <c r="U948" s="182"/>
      <c r="V948" s="73"/>
      <c r="X948" s="91"/>
      <c r="Y948" s="181"/>
    </row>
    <row r="949" spans="1:25" x14ac:dyDescent="0.2">
      <c r="A949" s="181"/>
      <c r="B949" s="181"/>
      <c r="C949" s="194"/>
      <c r="D949" s="182"/>
      <c r="E949" s="182"/>
      <c r="F949" s="182"/>
      <c r="G949" s="182"/>
      <c r="H949" s="182"/>
      <c r="I949" s="182"/>
      <c r="J949" s="181"/>
      <c r="K949" s="181"/>
      <c r="L949" s="183"/>
      <c r="M949" s="183"/>
      <c r="N949" s="183"/>
      <c r="O949" s="183"/>
      <c r="P949" s="183"/>
      <c r="Q949" s="183"/>
      <c r="R949" s="183"/>
      <c r="S949" s="91"/>
      <c r="T949" s="91"/>
      <c r="U949" s="182"/>
      <c r="V949" s="73"/>
      <c r="X949" s="91"/>
      <c r="Y949" s="181"/>
    </row>
    <row r="950" spans="1:25" x14ac:dyDescent="0.2">
      <c r="A950" s="181"/>
      <c r="B950" s="181"/>
      <c r="C950" s="194"/>
      <c r="D950" s="182"/>
      <c r="E950" s="182"/>
      <c r="F950" s="182"/>
      <c r="G950" s="182"/>
      <c r="H950" s="182"/>
      <c r="I950" s="182"/>
      <c r="J950" s="181"/>
      <c r="K950" s="181"/>
      <c r="L950" s="183"/>
      <c r="M950" s="183"/>
      <c r="N950" s="183"/>
      <c r="O950" s="183"/>
      <c r="P950" s="183"/>
      <c r="Q950" s="183"/>
      <c r="R950" s="183"/>
      <c r="S950" s="91"/>
      <c r="T950" s="91"/>
      <c r="U950" s="182"/>
      <c r="V950" s="73"/>
      <c r="X950" s="91"/>
      <c r="Y950" s="181"/>
    </row>
    <row r="951" spans="1:25" x14ac:dyDescent="0.2">
      <c r="A951" s="181"/>
      <c r="B951" s="181"/>
      <c r="C951" s="194"/>
      <c r="D951" s="182"/>
      <c r="E951" s="182"/>
      <c r="F951" s="182"/>
      <c r="G951" s="182"/>
      <c r="H951" s="182"/>
      <c r="I951" s="182"/>
      <c r="J951" s="181"/>
      <c r="K951" s="181"/>
      <c r="L951" s="183"/>
      <c r="M951" s="183"/>
      <c r="N951" s="183"/>
      <c r="O951" s="183"/>
      <c r="P951" s="183"/>
      <c r="Q951" s="183"/>
      <c r="R951" s="183"/>
      <c r="S951" s="91"/>
      <c r="T951" s="91"/>
      <c r="U951" s="182"/>
      <c r="V951" s="73"/>
      <c r="X951" s="91"/>
      <c r="Y951" s="181"/>
    </row>
    <row r="952" spans="1:25" x14ac:dyDescent="0.2">
      <c r="A952" s="181"/>
      <c r="B952" s="181"/>
      <c r="C952" s="194"/>
      <c r="D952" s="182"/>
      <c r="E952" s="182"/>
      <c r="F952" s="182"/>
      <c r="G952" s="182"/>
      <c r="H952" s="182"/>
      <c r="I952" s="182"/>
      <c r="J952" s="181"/>
      <c r="K952" s="181"/>
      <c r="L952" s="183"/>
      <c r="M952" s="183"/>
      <c r="N952" s="183"/>
      <c r="O952" s="183"/>
      <c r="P952" s="183"/>
      <c r="Q952" s="183"/>
      <c r="R952" s="183"/>
      <c r="S952" s="91"/>
      <c r="T952" s="91"/>
      <c r="U952" s="182"/>
      <c r="V952" s="73"/>
      <c r="X952" s="91"/>
      <c r="Y952" s="181"/>
    </row>
    <row r="953" spans="1:25" x14ac:dyDescent="0.2">
      <c r="A953" s="181"/>
      <c r="B953" s="181"/>
      <c r="C953" s="194"/>
      <c r="D953" s="182"/>
      <c r="E953" s="182"/>
      <c r="F953" s="182"/>
      <c r="G953" s="182"/>
      <c r="H953" s="182"/>
      <c r="I953" s="182"/>
      <c r="J953" s="181"/>
      <c r="K953" s="181"/>
      <c r="L953" s="183"/>
      <c r="M953" s="183"/>
      <c r="N953" s="183"/>
      <c r="O953" s="183"/>
      <c r="P953" s="183"/>
      <c r="Q953" s="183"/>
      <c r="R953" s="183"/>
      <c r="S953" s="91"/>
      <c r="T953" s="91"/>
      <c r="U953" s="182"/>
      <c r="V953" s="73"/>
      <c r="X953" s="91"/>
      <c r="Y953" s="181"/>
    </row>
    <row r="954" spans="1:25" x14ac:dyDescent="0.2">
      <c r="A954" s="181"/>
      <c r="B954" s="181"/>
      <c r="C954" s="194"/>
      <c r="D954" s="182"/>
      <c r="E954" s="182"/>
      <c r="F954" s="182"/>
      <c r="G954" s="182"/>
      <c r="H954" s="182"/>
      <c r="I954" s="182"/>
      <c r="J954" s="181"/>
      <c r="K954" s="181"/>
      <c r="L954" s="183"/>
      <c r="M954" s="183"/>
      <c r="N954" s="183"/>
      <c r="O954" s="183"/>
      <c r="P954" s="183"/>
      <c r="Q954" s="183"/>
      <c r="R954" s="183"/>
      <c r="S954" s="91"/>
      <c r="T954" s="91"/>
      <c r="U954" s="182"/>
      <c r="V954" s="73"/>
      <c r="X954" s="91"/>
      <c r="Y954" s="181"/>
    </row>
    <row r="955" spans="1:25" x14ac:dyDescent="0.2">
      <c r="A955" s="181"/>
      <c r="B955" s="181"/>
      <c r="C955" s="194"/>
      <c r="D955" s="182"/>
      <c r="E955" s="182"/>
      <c r="F955" s="182"/>
      <c r="G955" s="182"/>
      <c r="H955" s="182"/>
      <c r="I955" s="182"/>
      <c r="J955" s="181"/>
      <c r="K955" s="181"/>
      <c r="L955" s="183"/>
      <c r="M955" s="183"/>
      <c r="N955" s="183"/>
      <c r="O955" s="183"/>
      <c r="P955" s="183"/>
      <c r="Q955" s="183"/>
      <c r="R955" s="183"/>
      <c r="S955" s="91"/>
      <c r="T955" s="91"/>
      <c r="U955" s="182"/>
      <c r="V955" s="73"/>
      <c r="X955" s="91"/>
      <c r="Y955" s="181"/>
    </row>
    <row r="956" spans="1:25" x14ac:dyDescent="0.2">
      <c r="A956" s="181"/>
      <c r="B956" s="181"/>
      <c r="C956" s="194"/>
      <c r="D956" s="182"/>
      <c r="E956" s="182"/>
      <c r="F956" s="182"/>
      <c r="G956" s="182"/>
      <c r="H956" s="182"/>
      <c r="I956" s="182"/>
      <c r="J956" s="181"/>
      <c r="K956" s="181"/>
      <c r="L956" s="183"/>
      <c r="M956" s="183"/>
      <c r="N956" s="183"/>
      <c r="O956" s="183"/>
      <c r="P956" s="183"/>
      <c r="Q956" s="183"/>
      <c r="R956" s="183"/>
      <c r="S956" s="91"/>
      <c r="T956" s="91"/>
      <c r="U956" s="182"/>
      <c r="V956" s="73"/>
      <c r="X956" s="91"/>
      <c r="Y956" s="181"/>
    </row>
    <row r="957" spans="1:25" x14ac:dyDescent="0.2">
      <c r="A957" s="181"/>
      <c r="B957" s="181"/>
      <c r="C957" s="194"/>
      <c r="D957" s="182"/>
      <c r="E957" s="182"/>
      <c r="F957" s="182"/>
      <c r="G957" s="182"/>
      <c r="H957" s="182"/>
      <c r="I957" s="182"/>
      <c r="J957" s="181"/>
      <c r="K957" s="181"/>
      <c r="L957" s="183"/>
      <c r="M957" s="183"/>
      <c r="N957" s="183"/>
      <c r="O957" s="183"/>
      <c r="P957" s="183"/>
      <c r="Q957" s="183"/>
      <c r="R957" s="183"/>
      <c r="S957" s="91"/>
      <c r="T957" s="91"/>
      <c r="U957" s="182"/>
      <c r="V957" s="73"/>
      <c r="X957" s="91"/>
      <c r="Y957" s="181"/>
    </row>
    <row r="958" spans="1:25" x14ac:dyDescent="0.2">
      <c r="A958" s="181"/>
      <c r="B958" s="181"/>
      <c r="C958" s="194"/>
      <c r="D958" s="182"/>
      <c r="E958" s="182"/>
      <c r="F958" s="182"/>
      <c r="G958" s="182"/>
      <c r="H958" s="182"/>
      <c r="I958" s="182"/>
      <c r="J958" s="181"/>
      <c r="K958" s="181"/>
      <c r="L958" s="183"/>
      <c r="M958" s="183"/>
      <c r="N958" s="183"/>
      <c r="O958" s="183"/>
      <c r="P958" s="183"/>
      <c r="Q958" s="183"/>
      <c r="R958" s="183"/>
      <c r="S958" s="91"/>
      <c r="T958" s="91"/>
      <c r="U958" s="182"/>
      <c r="V958" s="73"/>
      <c r="X958" s="91"/>
      <c r="Y958" s="181"/>
    </row>
    <row r="959" spans="1:25" x14ac:dyDescent="0.2">
      <c r="A959" s="181"/>
      <c r="B959" s="181"/>
      <c r="C959" s="194"/>
      <c r="D959" s="182"/>
      <c r="E959" s="182"/>
      <c r="F959" s="182"/>
      <c r="G959" s="182"/>
      <c r="H959" s="182"/>
      <c r="I959" s="182"/>
      <c r="J959" s="181"/>
      <c r="K959" s="181"/>
      <c r="L959" s="183"/>
      <c r="M959" s="183"/>
      <c r="N959" s="183"/>
      <c r="O959" s="183"/>
      <c r="P959" s="183"/>
      <c r="Q959" s="183"/>
      <c r="R959" s="183"/>
      <c r="S959" s="91"/>
      <c r="T959" s="91"/>
      <c r="U959" s="182"/>
      <c r="V959" s="73"/>
      <c r="X959" s="91"/>
      <c r="Y959" s="181"/>
    </row>
    <row r="960" spans="1:25" x14ac:dyDescent="0.2">
      <c r="A960" s="181"/>
      <c r="B960" s="181"/>
      <c r="C960" s="194"/>
      <c r="D960" s="182"/>
      <c r="E960" s="182"/>
      <c r="F960" s="182"/>
      <c r="G960" s="182"/>
      <c r="H960" s="182"/>
      <c r="I960" s="182"/>
      <c r="J960" s="181"/>
      <c r="K960" s="181"/>
      <c r="L960" s="183"/>
      <c r="M960" s="183"/>
      <c r="N960" s="183"/>
      <c r="O960" s="183"/>
      <c r="P960" s="183"/>
      <c r="Q960" s="183"/>
      <c r="R960" s="183"/>
      <c r="S960" s="91"/>
      <c r="T960" s="91"/>
      <c r="U960" s="182"/>
      <c r="V960" s="73"/>
      <c r="X960" s="91"/>
      <c r="Y960" s="181"/>
    </row>
    <row r="961" spans="1:25" x14ac:dyDescent="0.2">
      <c r="A961" s="181"/>
      <c r="B961" s="181"/>
      <c r="C961" s="194"/>
      <c r="D961" s="182"/>
      <c r="E961" s="182"/>
      <c r="F961" s="182"/>
      <c r="G961" s="182"/>
      <c r="H961" s="182"/>
      <c r="I961" s="182"/>
      <c r="J961" s="181"/>
      <c r="K961" s="181"/>
      <c r="L961" s="183"/>
      <c r="M961" s="183"/>
      <c r="N961" s="183"/>
      <c r="O961" s="183"/>
      <c r="P961" s="183"/>
      <c r="Q961" s="183"/>
      <c r="R961" s="183"/>
      <c r="S961" s="91"/>
      <c r="T961" s="91"/>
      <c r="U961" s="182"/>
      <c r="V961" s="73"/>
      <c r="X961" s="91"/>
      <c r="Y961" s="181"/>
    </row>
    <row r="962" spans="1:25" x14ac:dyDescent="0.2">
      <c r="A962" s="181"/>
      <c r="B962" s="181"/>
      <c r="C962" s="194"/>
      <c r="D962" s="182"/>
      <c r="E962" s="182"/>
      <c r="F962" s="182"/>
      <c r="G962" s="182"/>
      <c r="H962" s="182"/>
      <c r="I962" s="182"/>
      <c r="J962" s="181"/>
      <c r="K962" s="181"/>
      <c r="L962" s="183"/>
      <c r="M962" s="183"/>
      <c r="N962" s="183"/>
      <c r="O962" s="183"/>
      <c r="P962" s="183"/>
      <c r="Q962" s="183"/>
      <c r="R962" s="183"/>
      <c r="S962" s="91"/>
      <c r="T962" s="91"/>
      <c r="U962" s="182"/>
      <c r="V962" s="73"/>
      <c r="X962" s="91"/>
      <c r="Y962" s="181"/>
    </row>
    <row r="963" spans="1:25" x14ac:dyDescent="0.2">
      <c r="A963" s="181"/>
      <c r="B963" s="181"/>
      <c r="C963" s="194"/>
      <c r="D963" s="182"/>
      <c r="E963" s="182"/>
      <c r="F963" s="182"/>
      <c r="G963" s="182"/>
      <c r="H963" s="182"/>
      <c r="I963" s="182"/>
      <c r="J963" s="181"/>
      <c r="K963" s="181"/>
      <c r="L963" s="183"/>
      <c r="M963" s="183"/>
      <c r="N963" s="183"/>
      <c r="O963" s="183"/>
      <c r="P963" s="183"/>
      <c r="Q963" s="183"/>
      <c r="R963" s="183"/>
      <c r="S963" s="91"/>
      <c r="T963" s="91"/>
      <c r="U963" s="182"/>
      <c r="V963" s="73"/>
      <c r="X963" s="91"/>
      <c r="Y963" s="181"/>
    </row>
    <row r="964" spans="1:25" x14ac:dyDescent="0.2">
      <c r="A964" s="181"/>
      <c r="B964" s="181"/>
      <c r="C964" s="194"/>
      <c r="D964" s="182"/>
      <c r="E964" s="182"/>
      <c r="F964" s="182"/>
      <c r="G964" s="182"/>
      <c r="H964" s="182"/>
      <c r="I964" s="182"/>
      <c r="J964" s="181"/>
      <c r="K964" s="181"/>
      <c r="L964" s="183"/>
      <c r="M964" s="183"/>
      <c r="N964" s="183"/>
      <c r="O964" s="183"/>
      <c r="P964" s="183"/>
      <c r="Q964" s="183"/>
      <c r="R964" s="183"/>
      <c r="S964" s="91"/>
      <c r="T964" s="91"/>
      <c r="U964" s="182"/>
      <c r="V964" s="73"/>
      <c r="X964" s="91"/>
      <c r="Y964" s="181"/>
    </row>
    <row r="965" spans="1:25" x14ac:dyDescent="0.2">
      <c r="A965" s="181"/>
      <c r="B965" s="181"/>
      <c r="C965" s="194"/>
      <c r="D965" s="182"/>
      <c r="E965" s="182"/>
      <c r="F965" s="182"/>
      <c r="G965" s="182"/>
      <c r="H965" s="182"/>
      <c r="I965" s="182"/>
      <c r="J965" s="181"/>
      <c r="K965" s="181"/>
      <c r="L965" s="183"/>
      <c r="M965" s="183"/>
      <c r="N965" s="183"/>
      <c r="O965" s="183"/>
      <c r="P965" s="183"/>
      <c r="Q965" s="183"/>
      <c r="R965" s="183"/>
      <c r="S965" s="91"/>
      <c r="T965" s="91"/>
      <c r="U965" s="182"/>
      <c r="V965" s="73"/>
      <c r="X965" s="91"/>
      <c r="Y965" s="181"/>
    </row>
    <row r="966" spans="1:25" x14ac:dyDescent="0.2">
      <c r="A966" s="181"/>
      <c r="B966" s="181"/>
      <c r="C966" s="194"/>
      <c r="D966" s="182"/>
      <c r="E966" s="182"/>
      <c r="F966" s="182"/>
      <c r="G966" s="182"/>
      <c r="H966" s="182"/>
      <c r="I966" s="182"/>
      <c r="J966" s="181"/>
      <c r="K966" s="181"/>
      <c r="L966" s="183"/>
      <c r="M966" s="183"/>
      <c r="N966" s="183"/>
      <c r="O966" s="183"/>
      <c r="P966" s="183"/>
      <c r="Q966" s="183"/>
      <c r="R966" s="183"/>
      <c r="S966" s="91"/>
      <c r="T966" s="91"/>
      <c r="U966" s="182"/>
      <c r="V966" s="73"/>
      <c r="X966" s="91"/>
      <c r="Y966" s="181"/>
    </row>
    <row r="967" spans="1:25" x14ac:dyDescent="0.2">
      <c r="A967" s="181"/>
      <c r="B967" s="181"/>
      <c r="C967" s="194"/>
      <c r="D967" s="182"/>
      <c r="E967" s="182"/>
      <c r="F967" s="182"/>
      <c r="G967" s="182"/>
      <c r="H967" s="182"/>
      <c r="I967" s="182"/>
      <c r="J967" s="181"/>
      <c r="K967" s="181"/>
      <c r="L967" s="183"/>
      <c r="M967" s="183"/>
      <c r="N967" s="183"/>
      <c r="O967" s="183"/>
      <c r="P967" s="183"/>
      <c r="Q967" s="183"/>
      <c r="R967" s="183"/>
      <c r="S967" s="91"/>
      <c r="T967" s="91"/>
      <c r="U967" s="182"/>
      <c r="V967" s="73"/>
      <c r="X967" s="91"/>
      <c r="Y967" s="181"/>
    </row>
    <row r="968" spans="1:25" x14ac:dyDescent="0.2">
      <c r="A968" s="181"/>
      <c r="B968" s="181"/>
      <c r="C968" s="194"/>
      <c r="D968" s="182"/>
      <c r="E968" s="182"/>
      <c r="F968" s="182"/>
      <c r="G968" s="182"/>
      <c r="H968" s="182"/>
      <c r="I968" s="182"/>
      <c r="J968" s="181"/>
      <c r="K968" s="181"/>
      <c r="L968" s="183"/>
      <c r="M968" s="183"/>
      <c r="N968" s="183"/>
      <c r="O968" s="183"/>
      <c r="P968" s="183"/>
      <c r="Q968" s="183"/>
      <c r="R968" s="183"/>
      <c r="S968" s="91"/>
      <c r="T968" s="91"/>
      <c r="U968" s="182"/>
      <c r="V968" s="73"/>
      <c r="X968" s="91"/>
      <c r="Y968" s="181"/>
    </row>
    <row r="969" spans="1:25" x14ac:dyDescent="0.2">
      <c r="A969" s="181"/>
      <c r="B969" s="181"/>
      <c r="C969" s="194"/>
      <c r="D969" s="182"/>
      <c r="E969" s="182"/>
      <c r="F969" s="182"/>
      <c r="G969" s="182"/>
      <c r="H969" s="182"/>
      <c r="I969" s="182"/>
      <c r="J969" s="181"/>
      <c r="K969" s="181"/>
      <c r="L969" s="183"/>
      <c r="M969" s="183"/>
      <c r="N969" s="183"/>
      <c r="O969" s="183"/>
      <c r="P969" s="183"/>
      <c r="Q969" s="183"/>
      <c r="R969" s="183"/>
      <c r="S969" s="91"/>
      <c r="T969" s="91"/>
      <c r="U969" s="182"/>
      <c r="V969" s="73"/>
      <c r="X969" s="91"/>
      <c r="Y969" s="181"/>
    </row>
    <row r="970" spans="1:25" x14ac:dyDescent="0.2">
      <c r="A970" s="181"/>
      <c r="B970" s="181"/>
      <c r="C970" s="194"/>
      <c r="D970" s="182"/>
      <c r="E970" s="182"/>
      <c r="F970" s="182"/>
      <c r="G970" s="182"/>
      <c r="H970" s="182"/>
      <c r="I970" s="182"/>
      <c r="J970" s="181"/>
      <c r="K970" s="181"/>
      <c r="L970" s="183"/>
      <c r="M970" s="183"/>
      <c r="N970" s="183"/>
      <c r="O970" s="183"/>
      <c r="P970" s="183"/>
      <c r="Q970" s="183"/>
      <c r="R970" s="183"/>
      <c r="S970" s="91"/>
      <c r="T970" s="91"/>
      <c r="U970" s="182"/>
      <c r="V970" s="73"/>
      <c r="X970" s="91"/>
      <c r="Y970" s="181"/>
    </row>
    <row r="971" spans="1:25" x14ac:dyDescent="0.2">
      <c r="A971" s="181"/>
      <c r="B971" s="181"/>
      <c r="C971" s="194"/>
      <c r="D971" s="182"/>
      <c r="E971" s="182"/>
      <c r="F971" s="182"/>
      <c r="G971" s="182"/>
      <c r="H971" s="182"/>
      <c r="I971" s="182"/>
      <c r="J971" s="181"/>
      <c r="K971" s="181"/>
      <c r="L971" s="183"/>
      <c r="M971" s="183"/>
      <c r="N971" s="183"/>
      <c r="O971" s="183"/>
      <c r="P971" s="183"/>
      <c r="Q971" s="183"/>
      <c r="R971" s="183"/>
      <c r="S971" s="91"/>
      <c r="T971" s="91"/>
      <c r="U971" s="182"/>
      <c r="V971" s="73"/>
      <c r="X971" s="91"/>
      <c r="Y971" s="181"/>
    </row>
    <row r="972" spans="1:25" x14ac:dyDescent="0.2">
      <c r="A972" s="181"/>
      <c r="B972" s="181"/>
      <c r="C972" s="194"/>
      <c r="D972" s="182"/>
      <c r="E972" s="182"/>
      <c r="F972" s="182"/>
      <c r="G972" s="182"/>
      <c r="H972" s="182"/>
      <c r="I972" s="182"/>
      <c r="J972" s="181"/>
      <c r="K972" s="181"/>
      <c r="L972" s="183"/>
      <c r="M972" s="183"/>
      <c r="N972" s="183"/>
      <c r="O972" s="183"/>
      <c r="P972" s="183"/>
      <c r="Q972" s="183"/>
      <c r="R972" s="183"/>
      <c r="S972" s="91"/>
      <c r="T972" s="91"/>
      <c r="U972" s="182"/>
      <c r="V972" s="73"/>
      <c r="X972" s="91"/>
      <c r="Y972" s="181"/>
    </row>
    <row r="973" spans="1:25" x14ac:dyDescent="0.2">
      <c r="A973" s="181"/>
      <c r="B973" s="181"/>
      <c r="C973" s="194"/>
      <c r="D973" s="182"/>
      <c r="E973" s="182"/>
      <c r="F973" s="182"/>
      <c r="G973" s="182"/>
      <c r="H973" s="182"/>
      <c r="I973" s="182"/>
      <c r="J973" s="181"/>
      <c r="K973" s="181"/>
      <c r="L973" s="183"/>
      <c r="M973" s="183"/>
      <c r="N973" s="183"/>
      <c r="O973" s="183"/>
      <c r="P973" s="183"/>
      <c r="Q973" s="183"/>
      <c r="R973" s="183"/>
      <c r="S973" s="91"/>
      <c r="T973" s="91"/>
      <c r="U973" s="182"/>
      <c r="V973" s="73"/>
      <c r="X973" s="91"/>
      <c r="Y973" s="181"/>
    </row>
    <row r="974" spans="1:25" x14ac:dyDescent="0.2">
      <c r="A974" s="181"/>
      <c r="B974" s="181"/>
      <c r="C974" s="194"/>
      <c r="D974" s="182"/>
      <c r="E974" s="182"/>
      <c r="F974" s="182"/>
      <c r="G974" s="182"/>
      <c r="H974" s="182"/>
      <c r="I974" s="182"/>
      <c r="J974" s="181"/>
      <c r="K974" s="181"/>
      <c r="L974" s="183"/>
      <c r="M974" s="183"/>
      <c r="N974" s="183"/>
      <c r="O974" s="183"/>
      <c r="P974" s="183"/>
      <c r="Q974" s="183"/>
      <c r="R974" s="183"/>
      <c r="S974" s="91"/>
      <c r="T974" s="91"/>
      <c r="U974" s="182"/>
      <c r="V974" s="73"/>
      <c r="X974" s="91"/>
      <c r="Y974" s="181"/>
    </row>
    <row r="975" spans="1:25" x14ac:dyDescent="0.2">
      <c r="A975" s="181"/>
      <c r="B975" s="181"/>
      <c r="C975" s="194"/>
      <c r="D975" s="182"/>
      <c r="E975" s="182"/>
      <c r="F975" s="182"/>
      <c r="G975" s="182"/>
      <c r="H975" s="182"/>
      <c r="I975" s="182"/>
      <c r="J975" s="181"/>
      <c r="K975" s="181"/>
      <c r="L975" s="183"/>
      <c r="M975" s="183"/>
      <c r="N975" s="183"/>
      <c r="O975" s="183"/>
      <c r="P975" s="183"/>
      <c r="Q975" s="183"/>
      <c r="R975" s="183"/>
      <c r="S975" s="91"/>
      <c r="T975" s="91"/>
      <c r="U975" s="182"/>
      <c r="V975" s="73"/>
      <c r="X975" s="91"/>
      <c r="Y975" s="181"/>
    </row>
    <row r="976" spans="1:25" x14ac:dyDescent="0.2">
      <c r="A976" s="181"/>
      <c r="B976" s="181"/>
      <c r="C976" s="194"/>
      <c r="D976" s="182"/>
      <c r="E976" s="182"/>
      <c r="F976" s="182"/>
      <c r="G976" s="182"/>
      <c r="H976" s="182"/>
      <c r="I976" s="182"/>
      <c r="J976" s="181"/>
      <c r="K976" s="181"/>
      <c r="L976" s="183"/>
      <c r="M976" s="183"/>
      <c r="N976" s="183"/>
      <c r="O976" s="183"/>
      <c r="P976" s="183"/>
      <c r="Q976" s="183"/>
      <c r="R976" s="183"/>
      <c r="S976" s="91"/>
      <c r="T976" s="91"/>
      <c r="U976" s="182"/>
      <c r="V976" s="73"/>
      <c r="X976" s="91"/>
      <c r="Y976" s="181"/>
    </row>
    <row r="977" spans="1:25" x14ac:dyDescent="0.2">
      <c r="A977" s="181"/>
      <c r="B977" s="181"/>
      <c r="C977" s="194"/>
      <c r="D977" s="182"/>
      <c r="E977" s="182"/>
      <c r="F977" s="182"/>
      <c r="G977" s="182"/>
      <c r="H977" s="182"/>
      <c r="I977" s="182"/>
      <c r="J977" s="181"/>
      <c r="K977" s="181"/>
      <c r="L977" s="183"/>
      <c r="M977" s="183"/>
      <c r="N977" s="183"/>
      <c r="O977" s="183"/>
      <c r="P977" s="183"/>
      <c r="Q977" s="183"/>
      <c r="R977" s="183"/>
      <c r="S977" s="91"/>
      <c r="T977" s="91"/>
      <c r="U977" s="182"/>
      <c r="V977" s="73"/>
      <c r="X977" s="91"/>
      <c r="Y977" s="181"/>
    </row>
    <row r="978" spans="1:25" x14ac:dyDescent="0.2">
      <c r="A978" s="181"/>
      <c r="B978" s="181"/>
      <c r="C978" s="194"/>
      <c r="D978" s="182"/>
      <c r="E978" s="182"/>
      <c r="F978" s="182"/>
      <c r="G978" s="182"/>
      <c r="H978" s="182"/>
      <c r="I978" s="182"/>
      <c r="J978" s="181"/>
      <c r="K978" s="181"/>
      <c r="L978" s="183"/>
      <c r="M978" s="183"/>
      <c r="N978" s="183"/>
      <c r="O978" s="183"/>
      <c r="P978" s="183"/>
      <c r="Q978" s="183"/>
      <c r="R978" s="183"/>
      <c r="S978" s="91"/>
      <c r="T978" s="91"/>
      <c r="U978" s="182"/>
      <c r="V978" s="73"/>
      <c r="X978" s="91"/>
      <c r="Y978" s="181"/>
    </row>
    <row r="979" spans="1:25" x14ac:dyDescent="0.2">
      <c r="A979" s="181"/>
      <c r="B979" s="181"/>
      <c r="C979" s="194"/>
      <c r="D979" s="182"/>
      <c r="E979" s="182"/>
      <c r="F979" s="182"/>
      <c r="G979" s="182"/>
      <c r="H979" s="182"/>
      <c r="I979" s="182"/>
      <c r="J979" s="181"/>
      <c r="K979" s="181"/>
      <c r="L979" s="183"/>
      <c r="M979" s="183"/>
      <c r="N979" s="183"/>
      <c r="O979" s="183"/>
      <c r="P979" s="183"/>
      <c r="Q979" s="183"/>
      <c r="R979" s="183"/>
      <c r="S979" s="91"/>
      <c r="T979" s="91"/>
      <c r="U979" s="182"/>
      <c r="V979" s="73"/>
      <c r="X979" s="91"/>
      <c r="Y979" s="181"/>
    </row>
    <row r="980" spans="1:25" x14ac:dyDescent="0.2">
      <c r="A980" s="181"/>
      <c r="B980" s="181"/>
      <c r="C980" s="194"/>
      <c r="D980" s="182"/>
      <c r="E980" s="182"/>
      <c r="F980" s="182"/>
      <c r="G980" s="182"/>
      <c r="H980" s="182"/>
      <c r="I980" s="182"/>
      <c r="J980" s="181"/>
      <c r="K980" s="181"/>
      <c r="L980" s="183"/>
      <c r="M980" s="183"/>
      <c r="N980" s="183"/>
      <c r="O980" s="183"/>
      <c r="P980" s="183"/>
      <c r="Q980" s="183"/>
      <c r="R980" s="183"/>
      <c r="S980" s="91"/>
      <c r="T980" s="91"/>
      <c r="U980" s="182"/>
      <c r="V980" s="73"/>
      <c r="X980" s="91"/>
      <c r="Y980" s="181"/>
    </row>
    <row r="981" spans="1:25" x14ac:dyDescent="0.2">
      <c r="A981" s="181"/>
      <c r="B981" s="181"/>
      <c r="C981" s="194"/>
      <c r="D981" s="182"/>
      <c r="E981" s="182"/>
      <c r="F981" s="182"/>
      <c r="G981" s="182"/>
      <c r="H981" s="182"/>
      <c r="I981" s="182"/>
      <c r="J981" s="181"/>
      <c r="K981" s="181"/>
      <c r="L981" s="183"/>
      <c r="M981" s="183"/>
      <c r="N981" s="183"/>
      <c r="O981" s="183"/>
      <c r="P981" s="183"/>
      <c r="Q981" s="183"/>
      <c r="R981" s="183"/>
      <c r="S981" s="91"/>
      <c r="T981" s="91"/>
      <c r="U981" s="182"/>
      <c r="V981" s="73"/>
      <c r="X981" s="91"/>
      <c r="Y981" s="181"/>
    </row>
    <row r="982" spans="1:25" x14ac:dyDescent="0.2">
      <c r="A982" s="181"/>
      <c r="B982" s="181"/>
      <c r="C982" s="194"/>
      <c r="D982" s="182"/>
      <c r="E982" s="182"/>
      <c r="F982" s="182"/>
      <c r="G982" s="182"/>
      <c r="H982" s="182"/>
      <c r="I982" s="182"/>
      <c r="J982" s="181"/>
      <c r="K982" s="181"/>
      <c r="L982" s="183"/>
      <c r="M982" s="183"/>
      <c r="N982" s="183"/>
      <c r="O982" s="183"/>
      <c r="P982" s="183"/>
      <c r="Q982" s="183"/>
      <c r="R982" s="183"/>
      <c r="S982" s="91"/>
      <c r="T982" s="91"/>
      <c r="U982" s="182"/>
      <c r="V982" s="73"/>
      <c r="X982" s="91"/>
      <c r="Y982" s="181"/>
    </row>
    <row r="983" spans="1:25" x14ac:dyDescent="0.2">
      <c r="A983" s="181"/>
      <c r="B983" s="181"/>
      <c r="C983" s="194"/>
      <c r="D983" s="182"/>
      <c r="E983" s="182"/>
      <c r="F983" s="182"/>
      <c r="G983" s="182"/>
      <c r="H983" s="182"/>
      <c r="I983" s="182"/>
      <c r="J983" s="181"/>
      <c r="K983" s="181"/>
      <c r="L983" s="183"/>
      <c r="M983" s="183"/>
      <c r="N983" s="183"/>
      <c r="O983" s="183"/>
      <c r="P983" s="183"/>
      <c r="Q983" s="183"/>
      <c r="R983" s="183"/>
      <c r="S983" s="91"/>
      <c r="T983" s="91"/>
      <c r="U983" s="182"/>
      <c r="V983" s="73"/>
      <c r="X983" s="91"/>
      <c r="Y983" s="181"/>
    </row>
    <row r="984" spans="1:25" x14ac:dyDescent="0.2">
      <c r="A984" s="181"/>
      <c r="B984" s="181"/>
      <c r="C984" s="194"/>
      <c r="D984" s="182"/>
      <c r="E984" s="182"/>
      <c r="F984" s="182"/>
      <c r="G984" s="182"/>
      <c r="H984" s="182"/>
      <c r="I984" s="182"/>
      <c r="J984" s="181"/>
      <c r="K984" s="181"/>
      <c r="L984" s="183"/>
      <c r="M984" s="183"/>
      <c r="N984" s="183"/>
      <c r="O984" s="183"/>
      <c r="P984" s="183"/>
      <c r="Q984" s="183"/>
      <c r="R984" s="183"/>
      <c r="S984" s="91"/>
      <c r="T984" s="91"/>
      <c r="U984" s="182"/>
      <c r="V984" s="73"/>
      <c r="X984" s="91"/>
      <c r="Y984" s="181"/>
    </row>
    <row r="985" spans="1:25" x14ac:dyDescent="0.2">
      <c r="A985" s="181"/>
      <c r="B985" s="181"/>
      <c r="C985" s="194"/>
      <c r="D985" s="182"/>
      <c r="E985" s="182"/>
      <c r="F985" s="182"/>
      <c r="G985" s="182"/>
      <c r="H985" s="182"/>
      <c r="I985" s="182"/>
      <c r="J985" s="181"/>
      <c r="K985" s="181"/>
      <c r="L985" s="183"/>
      <c r="M985" s="183"/>
      <c r="N985" s="183"/>
      <c r="O985" s="183"/>
      <c r="P985" s="183"/>
      <c r="Q985" s="183"/>
      <c r="R985" s="183"/>
      <c r="S985" s="91"/>
      <c r="T985" s="91"/>
      <c r="U985" s="182"/>
      <c r="V985" s="73"/>
      <c r="X985" s="91"/>
      <c r="Y985" s="181"/>
    </row>
    <row r="986" spans="1:25" x14ac:dyDescent="0.2">
      <c r="A986" s="181"/>
      <c r="B986" s="181"/>
      <c r="C986" s="194"/>
      <c r="D986" s="182"/>
      <c r="E986" s="182"/>
      <c r="F986" s="182"/>
      <c r="G986" s="182"/>
      <c r="H986" s="182"/>
      <c r="I986" s="182"/>
      <c r="J986" s="181"/>
      <c r="K986" s="181"/>
      <c r="L986" s="183"/>
      <c r="M986" s="183"/>
      <c r="N986" s="183"/>
      <c r="O986" s="183"/>
      <c r="P986" s="183"/>
      <c r="Q986" s="183"/>
      <c r="R986" s="183"/>
      <c r="S986" s="91"/>
      <c r="T986" s="91"/>
      <c r="U986" s="182"/>
      <c r="V986" s="73"/>
      <c r="X986" s="91"/>
      <c r="Y986" s="181"/>
    </row>
    <row r="987" spans="1:25" x14ac:dyDescent="0.2">
      <c r="A987" s="181"/>
      <c r="B987" s="181"/>
      <c r="C987" s="194"/>
      <c r="D987" s="182"/>
      <c r="E987" s="182"/>
      <c r="F987" s="182"/>
      <c r="G987" s="182"/>
      <c r="H987" s="182"/>
      <c r="I987" s="182"/>
      <c r="J987" s="181"/>
      <c r="K987" s="181"/>
      <c r="L987" s="183"/>
      <c r="M987" s="183"/>
      <c r="N987" s="183"/>
      <c r="O987" s="183"/>
      <c r="P987" s="183"/>
      <c r="Q987" s="183"/>
      <c r="R987" s="183"/>
      <c r="S987" s="91"/>
      <c r="T987" s="91"/>
      <c r="U987" s="182"/>
      <c r="V987" s="73"/>
      <c r="X987" s="91"/>
      <c r="Y987" s="181"/>
    </row>
    <row r="988" spans="1:25" x14ac:dyDescent="0.2">
      <c r="A988" s="181"/>
      <c r="B988" s="181"/>
      <c r="C988" s="194"/>
      <c r="D988" s="182"/>
      <c r="E988" s="182"/>
      <c r="F988" s="182"/>
      <c r="G988" s="182"/>
      <c r="H988" s="182"/>
      <c r="I988" s="182"/>
      <c r="J988" s="181"/>
      <c r="K988" s="181"/>
      <c r="L988" s="183"/>
      <c r="M988" s="183"/>
      <c r="N988" s="183"/>
      <c r="O988" s="183"/>
      <c r="P988" s="183"/>
      <c r="Q988" s="183"/>
      <c r="R988" s="183"/>
      <c r="S988" s="91"/>
      <c r="T988" s="91"/>
      <c r="U988" s="182"/>
      <c r="V988" s="73"/>
      <c r="X988" s="91"/>
      <c r="Y988" s="181"/>
    </row>
    <row r="989" spans="1:25" x14ac:dyDescent="0.2">
      <c r="A989" s="181"/>
      <c r="B989" s="181"/>
      <c r="C989" s="194"/>
      <c r="D989" s="182"/>
      <c r="E989" s="182"/>
      <c r="F989" s="182"/>
      <c r="G989" s="182"/>
      <c r="H989" s="182"/>
      <c r="I989" s="182"/>
      <c r="J989" s="181"/>
      <c r="K989" s="181"/>
      <c r="L989" s="183"/>
      <c r="M989" s="183"/>
      <c r="N989" s="183"/>
      <c r="O989" s="183"/>
      <c r="P989" s="183"/>
      <c r="Q989" s="183"/>
      <c r="R989" s="183"/>
      <c r="S989" s="91"/>
      <c r="T989" s="91"/>
      <c r="U989" s="182"/>
      <c r="V989" s="73"/>
      <c r="X989" s="91"/>
      <c r="Y989" s="181"/>
    </row>
    <row r="990" spans="1:25" x14ac:dyDescent="0.2">
      <c r="A990" s="181"/>
      <c r="B990" s="181"/>
      <c r="C990" s="194"/>
      <c r="D990" s="182"/>
      <c r="E990" s="182"/>
      <c r="F990" s="182"/>
      <c r="G990" s="182"/>
      <c r="H990" s="182"/>
      <c r="I990" s="182"/>
      <c r="J990" s="181"/>
      <c r="K990" s="181"/>
      <c r="L990" s="183"/>
      <c r="M990" s="183"/>
      <c r="N990" s="183"/>
      <c r="O990" s="183"/>
      <c r="P990" s="183"/>
      <c r="Q990" s="183"/>
      <c r="R990" s="183"/>
      <c r="S990" s="91"/>
      <c r="T990" s="91"/>
      <c r="U990" s="182"/>
      <c r="V990" s="73"/>
      <c r="X990" s="91"/>
      <c r="Y990" s="181"/>
    </row>
    <row r="991" spans="1:25" x14ac:dyDescent="0.2">
      <c r="A991" s="181"/>
      <c r="B991" s="181"/>
      <c r="C991" s="194"/>
      <c r="D991" s="182"/>
      <c r="E991" s="182"/>
      <c r="F991" s="182"/>
      <c r="G991" s="182"/>
      <c r="H991" s="182"/>
      <c r="I991" s="182"/>
      <c r="J991" s="181"/>
      <c r="K991" s="181"/>
      <c r="L991" s="183"/>
      <c r="M991" s="183"/>
      <c r="N991" s="183"/>
      <c r="O991" s="183"/>
      <c r="P991" s="183"/>
      <c r="Q991" s="183"/>
      <c r="R991" s="183"/>
      <c r="S991" s="91"/>
      <c r="T991" s="91"/>
      <c r="U991" s="182"/>
      <c r="V991" s="73"/>
      <c r="X991" s="91"/>
      <c r="Y991" s="181"/>
    </row>
    <row r="992" spans="1:25" x14ac:dyDescent="0.2">
      <c r="A992" s="181"/>
      <c r="B992" s="181"/>
      <c r="C992" s="194"/>
      <c r="D992" s="182"/>
      <c r="E992" s="182"/>
      <c r="F992" s="182"/>
      <c r="G992" s="182"/>
      <c r="H992" s="182"/>
      <c r="I992" s="182"/>
      <c r="J992" s="181"/>
      <c r="K992" s="181"/>
      <c r="L992" s="183"/>
      <c r="M992" s="183"/>
      <c r="N992" s="183"/>
      <c r="O992" s="183"/>
      <c r="P992" s="183"/>
      <c r="Q992" s="183"/>
      <c r="R992" s="183"/>
      <c r="S992" s="91"/>
      <c r="T992" s="91"/>
      <c r="U992" s="182"/>
      <c r="V992" s="73"/>
      <c r="X992" s="91"/>
      <c r="Y992" s="181"/>
    </row>
    <row r="993" spans="1:25" x14ac:dyDescent="0.2">
      <c r="A993" s="181"/>
      <c r="B993" s="181"/>
      <c r="C993" s="194"/>
      <c r="D993" s="182"/>
      <c r="E993" s="182"/>
      <c r="F993" s="182"/>
      <c r="G993" s="182"/>
      <c r="H993" s="182"/>
      <c r="I993" s="182"/>
      <c r="J993" s="181"/>
      <c r="K993" s="181"/>
      <c r="L993" s="183"/>
      <c r="M993" s="183"/>
      <c r="N993" s="183"/>
      <c r="O993" s="183"/>
      <c r="P993" s="183"/>
      <c r="Q993" s="183"/>
      <c r="R993" s="183"/>
      <c r="S993" s="91"/>
      <c r="T993" s="91"/>
      <c r="U993" s="182"/>
      <c r="V993" s="73"/>
      <c r="X993" s="91"/>
      <c r="Y993" s="181"/>
    </row>
    <row r="994" spans="1:25" x14ac:dyDescent="0.2">
      <c r="A994" s="181"/>
      <c r="B994" s="181"/>
      <c r="C994" s="194"/>
      <c r="D994" s="182"/>
      <c r="E994" s="182"/>
      <c r="F994" s="182"/>
      <c r="G994" s="182"/>
      <c r="H994" s="182"/>
      <c r="I994" s="182"/>
      <c r="J994" s="181"/>
      <c r="K994" s="181"/>
      <c r="L994" s="183"/>
      <c r="M994" s="183"/>
      <c r="N994" s="183"/>
      <c r="O994" s="183"/>
      <c r="P994" s="183"/>
      <c r="Q994" s="183"/>
      <c r="R994" s="183"/>
      <c r="S994" s="91"/>
      <c r="T994" s="91"/>
      <c r="U994" s="182"/>
      <c r="V994" s="73"/>
      <c r="X994" s="91"/>
      <c r="Y994" s="181"/>
    </row>
    <row r="995" spans="1:25" x14ac:dyDescent="0.2">
      <c r="A995" s="181"/>
      <c r="B995" s="181"/>
      <c r="C995" s="194"/>
      <c r="D995" s="182"/>
      <c r="E995" s="182"/>
      <c r="F995" s="182"/>
      <c r="G995" s="182"/>
      <c r="H995" s="182"/>
      <c r="I995" s="182"/>
      <c r="J995" s="181"/>
      <c r="K995" s="181"/>
      <c r="L995" s="183"/>
      <c r="M995" s="183"/>
      <c r="N995" s="183"/>
      <c r="O995" s="183"/>
      <c r="P995" s="183"/>
      <c r="Q995" s="183"/>
      <c r="R995" s="183"/>
      <c r="S995" s="91"/>
      <c r="T995" s="91"/>
      <c r="U995" s="182"/>
      <c r="V995" s="73"/>
      <c r="X995" s="91"/>
      <c r="Y995" s="181"/>
    </row>
    <row r="996" spans="1:25" x14ac:dyDescent="0.2">
      <c r="A996" s="181"/>
      <c r="B996" s="181"/>
      <c r="C996" s="194"/>
      <c r="D996" s="182"/>
      <c r="E996" s="182"/>
      <c r="F996" s="182"/>
      <c r="G996" s="182"/>
      <c r="H996" s="182"/>
      <c r="I996" s="182"/>
      <c r="J996" s="181"/>
      <c r="K996" s="181"/>
      <c r="L996" s="183"/>
      <c r="M996" s="183"/>
      <c r="N996" s="183"/>
      <c r="O996" s="183"/>
      <c r="P996" s="183"/>
      <c r="Q996" s="183"/>
      <c r="R996" s="183"/>
      <c r="S996" s="91"/>
      <c r="T996" s="91"/>
      <c r="U996" s="182"/>
      <c r="V996" s="73"/>
      <c r="X996" s="91"/>
      <c r="Y996" s="181"/>
    </row>
    <row r="997" spans="1:25" x14ac:dyDescent="0.2">
      <c r="A997" s="181"/>
      <c r="B997" s="181"/>
      <c r="C997" s="194"/>
      <c r="D997" s="182"/>
      <c r="E997" s="182"/>
      <c r="F997" s="182"/>
      <c r="G997" s="182"/>
      <c r="H997" s="182"/>
      <c r="I997" s="182"/>
      <c r="J997" s="181"/>
      <c r="K997" s="181"/>
      <c r="L997" s="183"/>
      <c r="M997" s="183"/>
      <c r="N997" s="183"/>
      <c r="O997" s="183"/>
      <c r="P997" s="183"/>
      <c r="Q997" s="183"/>
      <c r="R997" s="183"/>
      <c r="S997" s="91"/>
      <c r="T997" s="91"/>
      <c r="U997" s="182"/>
      <c r="V997" s="73"/>
      <c r="X997" s="91"/>
      <c r="Y997" s="181"/>
    </row>
    <row r="998" spans="1:25" x14ac:dyDescent="0.2">
      <c r="A998" s="181"/>
      <c r="B998" s="181"/>
      <c r="C998" s="194"/>
      <c r="D998" s="182"/>
      <c r="E998" s="182"/>
      <c r="F998" s="182"/>
      <c r="G998" s="182"/>
      <c r="H998" s="182"/>
      <c r="I998" s="182"/>
      <c r="J998" s="181"/>
      <c r="K998" s="181"/>
      <c r="L998" s="183"/>
      <c r="M998" s="183"/>
      <c r="N998" s="183"/>
      <c r="O998" s="183"/>
      <c r="P998" s="183"/>
      <c r="Q998" s="183"/>
      <c r="R998" s="183"/>
      <c r="S998" s="91"/>
      <c r="T998" s="91"/>
      <c r="U998" s="182"/>
      <c r="V998" s="73"/>
      <c r="X998" s="91"/>
      <c r="Y998" s="181"/>
    </row>
    <row r="999" spans="1:25" x14ac:dyDescent="0.2">
      <c r="A999" s="181"/>
      <c r="B999" s="181"/>
      <c r="C999" s="194"/>
      <c r="D999" s="182"/>
      <c r="E999" s="182"/>
      <c r="F999" s="182"/>
      <c r="G999" s="182"/>
      <c r="H999" s="182"/>
      <c r="I999" s="182"/>
      <c r="J999" s="181"/>
      <c r="K999" s="181"/>
      <c r="L999" s="183"/>
      <c r="M999" s="183"/>
      <c r="N999" s="183"/>
      <c r="O999" s="183"/>
      <c r="P999" s="183"/>
      <c r="Q999" s="183"/>
      <c r="R999" s="183"/>
      <c r="S999" s="91"/>
      <c r="T999" s="91"/>
      <c r="U999" s="182"/>
      <c r="V999" s="73"/>
      <c r="X999" s="91"/>
      <c r="Y999" s="181"/>
    </row>
    <row r="1000" spans="1:25" x14ac:dyDescent="0.2">
      <c r="A1000" s="181"/>
      <c r="B1000" s="181"/>
      <c r="C1000" s="194"/>
      <c r="D1000" s="182"/>
      <c r="E1000" s="182"/>
      <c r="F1000" s="182"/>
      <c r="G1000" s="182"/>
      <c r="H1000" s="182"/>
      <c r="I1000" s="182"/>
      <c r="J1000" s="181"/>
      <c r="K1000" s="181"/>
      <c r="L1000" s="183"/>
      <c r="M1000" s="183"/>
      <c r="N1000" s="183"/>
      <c r="O1000" s="183"/>
      <c r="P1000" s="183"/>
      <c r="Q1000" s="183"/>
      <c r="R1000" s="183"/>
      <c r="S1000" s="91"/>
      <c r="T1000" s="91"/>
      <c r="U1000" s="182"/>
      <c r="V1000" s="73"/>
      <c r="X1000" s="91"/>
      <c r="Y1000" s="181"/>
    </row>
    <row r="1001" spans="1:25" x14ac:dyDescent="0.2">
      <c r="A1001" s="181"/>
      <c r="B1001" s="181"/>
      <c r="C1001" s="194"/>
      <c r="D1001" s="182"/>
      <c r="E1001" s="182"/>
      <c r="F1001" s="182"/>
      <c r="G1001" s="182"/>
      <c r="H1001" s="182"/>
      <c r="I1001" s="182"/>
      <c r="J1001" s="181"/>
      <c r="K1001" s="181"/>
      <c r="L1001" s="183"/>
      <c r="M1001" s="183"/>
      <c r="N1001" s="183"/>
      <c r="O1001" s="183"/>
      <c r="P1001" s="183"/>
      <c r="Q1001" s="183"/>
      <c r="R1001" s="183"/>
      <c r="S1001" s="91"/>
      <c r="T1001" s="91"/>
      <c r="U1001" s="182"/>
      <c r="V1001" s="73"/>
      <c r="X1001" s="91"/>
      <c r="Y1001" s="181"/>
    </row>
    <row r="1002" spans="1:25" x14ac:dyDescent="0.2">
      <c r="A1002" s="181"/>
      <c r="B1002" s="181"/>
      <c r="C1002" s="194"/>
      <c r="D1002" s="182"/>
      <c r="E1002" s="182"/>
      <c r="F1002" s="182"/>
      <c r="G1002" s="182"/>
      <c r="H1002" s="182"/>
      <c r="I1002" s="182"/>
      <c r="J1002" s="181"/>
      <c r="K1002" s="181"/>
      <c r="L1002" s="183"/>
      <c r="M1002" s="183"/>
      <c r="N1002" s="183"/>
      <c r="O1002" s="183"/>
      <c r="P1002" s="183"/>
      <c r="Q1002" s="183"/>
      <c r="R1002" s="183"/>
      <c r="S1002" s="91"/>
      <c r="T1002" s="91"/>
      <c r="U1002" s="182"/>
      <c r="V1002" s="73"/>
      <c r="X1002" s="91"/>
      <c r="Y1002" s="181"/>
    </row>
    <row r="1003" spans="1:25" x14ac:dyDescent="0.2">
      <c r="A1003" s="181"/>
      <c r="B1003" s="181"/>
      <c r="C1003" s="194"/>
      <c r="D1003" s="182"/>
      <c r="E1003" s="182"/>
      <c r="F1003" s="182"/>
      <c r="G1003" s="182"/>
      <c r="H1003" s="182"/>
      <c r="I1003" s="182"/>
      <c r="J1003" s="181"/>
      <c r="K1003" s="181"/>
      <c r="L1003" s="183"/>
      <c r="M1003" s="183"/>
      <c r="N1003" s="183"/>
      <c r="O1003" s="183"/>
      <c r="P1003" s="183"/>
      <c r="Q1003" s="183"/>
      <c r="R1003" s="183"/>
      <c r="S1003" s="91"/>
      <c r="T1003" s="91"/>
      <c r="U1003" s="182"/>
      <c r="V1003" s="73"/>
      <c r="X1003" s="91"/>
      <c r="Y1003" s="181"/>
    </row>
    <row r="1004" spans="1:25" x14ac:dyDescent="0.2">
      <c r="A1004" s="181"/>
      <c r="B1004" s="181"/>
      <c r="C1004" s="194"/>
      <c r="D1004" s="182"/>
      <c r="E1004" s="182"/>
      <c r="F1004" s="182"/>
      <c r="G1004" s="182"/>
      <c r="H1004" s="182"/>
      <c r="I1004" s="182"/>
      <c r="J1004" s="181"/>
      <c r="K1004" s="181"/>
      <c r="L1004" s="183"/>
      <c r="M1004" s="183"/>
      <c r="N1004" s="183"/>
      <c r="O1004" s="183"/>
      <c r="P1004" s="183"/>
      <c r="Q1004" s="183"/>
      <c r="R1004" s="183"/>
      <c r="S1004" s="91"/>
      <c r="T1004" s="91"/>
      <c r="U1004" s="182"/>
      <c r="V1004" s="73"/>
      <c r="X1004" s="91"/>
      <c r="Y1004" s="181"/>
    </row>
    <row r="1005" spans="1:25" x14ac:dyDescent="0.2">
      <c r="A1005" s="181"/>
      <c r="B1005" s="181"/>
      <c r="C1005" s="194"/>
      <c r="D1005" s="182"/>
      <c r="E1005" s="182"/>
      <c r="F1005" s="182"/>
      <c r="G1005" s="182"/>
      <c r="H1005" s="182"/>
      <c r="I1005" s="182"/>
      <c r="J1005" s="181"/>
      <c r="K1005" s="181"/>
      <c r="L1005" s="183"/>
      <c r="M1005" s="183"/>
      <c r="N1005" s="183"/>
      <c r="O1005" s="183"/>
      <c r="P1005" s="183"/>
      <c r="Q1005" s="183"/>
      <c r="R1005" s="183"/>
      <c r="S1005" s="91"/>
      <c r="T1005" s="91"/>
      <c r="U1005" s="182"/>
      <c r="V1005" s="73"/>
      <c r="X1005" s="91"/>
      <c r="Y1005" s="181"/>
    </row>
    <row r="1006" spans="1:25" x14ac:dyDescent="0.2">
      <c r="A1006" s="181"/>
      <c r="B1006" s="181"/>
      <c r="C1006" s="194"/>
      <c r="D1006" s="182"/>
      <c r="E1006" s="182"/>
      <c r="F1006" s="182"/>
      <c r="G1006" s="182"/>
      <c r="H1006" s="182"/>
      <c r="I1006" s="182"/>
      <c r="J1006" s="181"/>
      <c r="K1006" s="181"/>
      <c r="L1006" s="183"/>
      <c r="M1006" s="183"/>
      <c r="N1006" s="183"/>
      <c r="O1006" s="183"/>
      <c r="P1006" s="183"/>
      <c r="Q1006" s="183"/>
      <c r="R1006" s="183"/>
      <c r="S1006" s="91"/>
      <c r="T1006" s="91"/>
      <c r="U1006" s="182"/>
      <c r="V1006" s="73"/>
      <c r="X1006" s="91"/>
      <c r="Y1006" s="181"/>
    </row>
    <row r="1007" spans="1:25" x14ac:dyDescent="0.2">
      <c r="A1007" s="181"/>
      <c r="B1007" s="181"/>
      <c r="C1007" s="194"/>
      <c r="D1007" s="182"/>
      <c r="E1007" s="182"/>
      <c r="F1007" s="182"/>
      <c r="G1007" s="182"/>
      <c r="H1007" s="182"/>
      <c r="I1007" s="182"/>
      <c r="J1007" s="181"/>
      <c r="K1007" s="181"/>
      <c r="L1007" s="183"/>
      <c r="M1007" s="183"/>
      <c r="N1007" s="183"/>
      <c r="O1007" s="183"/>
      <c r="P1007" s="183"/>
      <c r="Q1007" s="183"/>
      <c r="R1007" s="183"/>
      <c r="S1007" s="91"/>
      <c r="T1007" s="91"/>
      <c r="U1007" s="182"/>
      <c r="V1007" s="73"/>
      <c r="X1007" s="91"/>
      <c r="Y1007" s="181"/>
    </row>
    <row r="1008" spans="1:25" x14ac:dyDescent="0.2">
      <c r="A1008" s="181"/>
      <c r="B1008" s="181"/>
      <c r="C1008" s="194"/>
      <c r="D1008" s="182"/>
      <c r="E1008" s="182"/>
      <c r="F1008" s="182"/>
      <c r="G1008" s="182"/>
      <c r="H1008" s="182"/>
      <c r="I1008" s="182"/>
      <c r="J1008" s="181"/>
      <c r="K1008" s="181"/>
      <c r="L1008" s="183"/>
      <c r="M1008" s="183"/>
      <c r="N1008" s="183"/>
      <c r="O1008" s="183"/>
      <c r="P1008" s="183"/>
      <c r="Q1008" s="183"/>
      <c r="R1008" s="183"/>
      <c r="S1008" s="91"/>
      <c r="T1008" s="91"/>
      <c r="U1008" s="182"/>
      <c r="V1008" s="73"/>
      <c r="X1008" s="91"/>
      <c r="Y1008" s="181"/>
    </row>
    <row r="1009" spans="1:25" x14ac:dyDescent="0.2">
      <c r="A1009" s="181"/>
      <c r="B1009" s="181"/>
      <c r="C1009" s="194"/>
      <c r="D1009" s="182"/>
      <c r="E1009" s="182"/>
      <c r="F1009" s="182"/>
      <c r="G1009" s="182"/>
      <c r="H1009" s="182"/>
      <c r="I1009" s="182"/>
      <c r="J1009" s="181"/>
      <c r="K1009" s="181"/>
      <c r="L1009" s="183"/>
      <c r="M1009" s="183"/>
      <c r="N1009" s="183"/>
      <c r="O1009" s="183"/>
      <c r="P1009" s="183"/>
      <c r="Q1009" s="183"/>
      <c r="R1009" s="183"/>
      <c r="S1009" s="91"/>
      <c r="T1009" s="91"/>
      <c r="U1009" s="182"/>
      <c r="V1009" s="73"/>
      <c r="X1009" s="91"/>
      <c r="Y1009" s="181"/>
    </row>
    <row r="1010" spans="1:25" x14ac:dyDescent="0.2">
      <c r="A1010" s="181"/>
      <c r="B1010" s="181"/>
      <c r="C1010" s="194"/>
      <c r="D1010" s="182"/>
      <c r="E1010" s="182"/>
      <c r="F1010" s="182"/>
      <c r="G1010" s="182"/>
      <c r="H1010" s="182"/>
      <c r="I1010" s="182"/>
      <c r="J1010" s="181"/>
      <c r="K1010" s="181"/>
      <c r="L1010" s="183"/>
      <c r="M1010" s="183"/>
      <c r="N1010" s="183"/>
      <c r="O1010" s="183"/>
      <c r="P1010" s="183"/>
      <c r="Q1010" s="183"/>
      <c r="R1010" s="183"/>
      <c r="S1010" s="91"/>
      <c r="T1010" s="91"/>
      <c r="U1010" s="182"/>
      <c r="V1010" s="73"/>
      <c r="X1010" s="91"/>
      <c r="Y1010" s="181"/>
    </row>
    <row r="1011" spans="1:25" x14ac:dyDescent="0.2">
      <c r="A1011" s="181"/>
      <c r="B1011" s="181"/>
      <c r="C1011" s="194"/>
      <c r="D1011" s="182"/>
      <c r="E1011" s="182"/>
      <c r="F1011" s="182"/>
      <c r="G1011" s="182"/>
      <c r="H1011" s="182"/>
      <c r="I1011" s="182"/>
      <c r="J1011" s="181"/>
      <c r="K1011" s="181"/>
      <c r="L1011" s="183"/>
      <c r="M1011" s="183"/>
      <c r="N1011" s="183"/>
      <c r="O1011" s="183"/>
      <c r="P1011" s="183"/>
      <c r="Q1011" s="183"/>
      <c r="R1011" s="183"/>
      <c r="S1011" s="91"/>
      <c r="T1011" s="91"/>
      <c r="U1011" s="182"/>
      <c r="V1011" s="73"/>
      <c r="X1011" s="91"/>
      <c r="Y1011" s="181"/>
    </row>
    <row r="1012" spans="1:25" x14ac:dyDescent="0.2">
      <c r="A1012" s="181"/>
      <c r="B1012" s="181"/>
      <c r="C1012" s="194"/>
      <c r="D1012" s="182"/>
      <c r="E1012" s="182"/>
      <c r="F1012" s="182"/>
      <c r="G1012" s="182"/>
      <c r="H1012" s="182"/>
      <c r="I1012" s="182"/>
      <c r="J1012" s="181"/>
      <c r="K1012" s="181"/>
      <c r="L1012" s="183"/>
      <c r="M1012" s="183"/>
      <c r="N1012" s="183"/>
      <c r="O1012" s="183"/>
      <c r="P1012" s="183"/>
      <c r="Q1012" s="183"/>
      <c r="R1012" s="183"/>
      <c r="S1012" s="91"/>
      <c r="T1012" s="91"/>
      <c r="U1012" s="182"/>
      <c r="V1012" s="73"/>
      <c r="X1012" s="91"/>
      <c r="Y1012" s="181"/>
    </row>
    <row r="1013" spans="1:25" x14ac:dyDescent="0.2">
      <c r="A1013" s="181"/>
      <c r="B1013" s="181"/>
      <c r="C1013" s="194"/>
      <c r="D1013" s="182"/>
      <c r="E1013" s="182"/>
      <c r="F1013" s="182"/>
      <c r="G1013" s="182"/>
      <c r="H1013" s="182"/>
      <c r="I1013" s="182"/>
      <c r="J1013" s="181"/>
      <c r="K1013" s="181"/>
      <c r="L1013" s="183"/>
      <c r="M1013" s="183"/>
      <c r="N1013" s="183"/>
      <c r="O1013" s="183"/>
      <c r="P1013" s="183"/>
      <c r="Q1013" s="183"/>
      <c r="R1013" s="183"/>
      <c r="S1013" s="91"/>
      <c r="T1013" s="91"/>
      <c r="U1013" s="182"/>
      <c r="V1013" s="73"/>
      <c r="X1013" s="91"/>
      <c r="Y1013" s="181"/>
    </row>
    <row r="1014" spans="1:25" x14ac:dyDescent="0.2">
      <c r="A1014" s="181"/>
      <c r="B1014" s="181"/>
      <c r="C1014" s="194"/>
      <c r="D1014" s="182"/>
      <c r="E1014" s="182"/>
      <c r="F1014" s="182"/>
      <c r="G1014" s="182"/>
      <c r="H1014" s="182"/>
      <c r="I1014" s="182"/>
      <c r="J1014" s="181"/>
      <c r="K1014" s="181"/>
      <c r="L1014" s="183"/>
      <c r="M1014" s="183"/>
      <c r="N1014" s="183"/>
      <c r="O1014" s="183"/>
      <c r="P1014" s="183"/>
      <c r="Q1014" s="183"/>
      <c r="R1014" s="183"/>
      <c r="S1014" s="91"/>
      <c r="T1014" s="91"/>
      <c r="U1014" s="182"/>
      <c r="V1014" s="73"/>
      <c r="X1014" s="91"/>
      <c r="Y1014" s="181"/>
    </row>
  </sheetData>
  <sheetProtection algorithmName="SHA-512" hashValue="JWTXT1Wj4mPYAkMlyR86HxCp6EbQQUvvhRX1X824HCZu+whZeMTPZIZHhJirtR2Wv3pPcWZ8vDzAtTo+kyj0+Q==" saltValue="MGnV9wX12hPrRB7zMFGa6A==" spinCount="100000" sheet="1" objects="1" scenarios="1" formatColumns="0" formatRows="0" autoFilter="0"/>
  <autoFilter ref="A2:X1014" xr:uid="{00000000-0009-0000-0000-000006000000}"/>
  <customSheetViews>
    <customSheetView guid="{A92B3CCB-FABA-4CFB-89FB-76E7C345F764}" filter="1" showAutoFilter="1">
      <pageMargins left="0.7" right="0.7" top="0.75" bottom="0.75" header="0.3" footer="0.3"/>
      <autoFilter ref="A1:X471" xr:uid="{4C2E2121-C1DB-4881-B197-3E85C461F941}"/>
    </customSheetView>
    <customSheetView guid="{B03351BB-14A0-4BB5-9455-C39B04E123C2}" filter="1" showAutoFilter="1">
      <pageMargins left="0.7" right="0.7" top="0.75" bottom="0.75" header="0.3" footer="0.3"/>
      <autoFilter ref="E1:E537" xr:uid="{15FB66A4-3830-4411-A54A-702064034FAE}"/>
    </customSheetView>
  </customSheetViews>
  <mergeCells count="46">
    <mergeCell ref="J109:J114"/>
    <mergeCell ref="F92:F97"/>
    <mergeCell ref="G92:G97"/>
    <mergeCell ref="H92:H97"/>
    <mergeCell ref="I92:I97"/>
    <mergeCell ref="F109:F114"/>
    <mergeCell ref="G109:G114"/>
    <mergeCell ref="H109:H114"/>
    <mergeCell ref="I109:I114"/>
    <mergeCell ref="K247:K250"/>
    <mergeCell ref="G215:G216"/>
    <mergeCell ref="F215:F216"/>
    <mergeCell ref="H215:H216"/>
    <mergeCell ref="I215:I216"/>
    <mergeCell ref="J215:J216"/>
    <mergeCell ref="K215:K216"/>
    <mergeCell ref="F247:F250"/>
    <mergeCell ref="G247:G250"/>
    <mergeCell ref="J247:J250"/>
    <mergeCell ref="I438:I441"/>
    <mergeCell ref="J438:J441"/>
    <mergeCell ref="G463:G465"/>
    <mergeCell ref="H463:H465"/>
    <mergeCell ref="I463:I465"/>
    <mergeCell ref="J463:J465"/>
    <mergeCell ref="F418:F421"/>
    <mergeCell ref="G418:G421"/>
    <mergeCell ref="H418:H421"/>
    <mergeCell ref="I418:I421"/>
    <mergeCell ref="J418:J421"/>
    <mergeCell ref="L2:R2"/>
    <mergeCell ref="F462:F465"/>
    <mergeCell ref="F422:F428"/>
    <mergeCell ref="G422:G428"/>
    <mergeCell ref="H422:H428"/>
    <mergeCell ref="I422:I428"/>
    <mergeCell ref="J422:J428"/>
    <mergeCell ref="F429:F437"/>
    <mergeCell ref="G429:G437"/>
    <mergeCell ref="H429:H437"/>
    <mergeCell ref="I429:I437"/>
    <mergeCell ref="J429:J437"/>
    <mergeCell ref="F438:F441"/>
    <mergeCell ref="G438:G441"/>
    <mergeCell ref="H438:H441"/>
    <mergeCell ref="K463:K465"/>
  </mergeCells>
  <printOptions horizontalCentered="1" gridLines="1"/>
  <pageMargins left="0.7" right="0.7" top="0.75" bottom="0.75" header="0" footer="0"/>
  <pageSetup paperSize="9" fitToHeight="0"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Y21"/>
  <sheetViews>
    <sheetView zoomScale="70" zoomScaleNormal="70" workbookViewId="0">
      <pane xSplit="6" ySplit="2" topLeftCell="L7" activePane="bottomRight" state="frozen"/>
      <selection sqref="A1:B2"/>
      <selection pane="topRight" sqref="A1:B2"/>
      <selection pane="bottomLeft" sqref="A1:B2"/>
      <selection pane="bottomRight" activeCell="M16" sqref="M16"/>
    </sheetView>
  </sheetViews>
  <sheetFormatPr defaultColWidth="12.5703125" defaultRowHeight="15.75" customHeight="1" x14ac:dyDescent="0.2"/>
  <cols>
    <col min="1" max="1" width="10" customWidth="1"/>
    <col min="2" max="2" width="13.42578125" customWidth="1"/>
    <col min="3"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4.28515625" bestFit="1" customWidth="1"/>
    <col min="14" max="14" width="12.7109375" bestFit="1" customWidth="1"/>
    <col min="15" max="16" width="14.28515625" bestFit="1" customWidth="1"/>
    <col min="17" max="17" width="14.28515625" customWidth="1"/>
    <col min="18" max="18" width="13.85546875" customWidth="1"/>
    <col min="19" max="19" width="14.140625" customWidth="1"/>
    <col min="20"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2840</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SUM(A3:A17)</f>
        <v>14</v>
      </c>
      <c r="B2" s="21">
        <f t="shared" si="0"/>
        <v>14</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90" x14ac:dyDescent="0.2">
      <c r="A3" s="17">
        <v>1</v>
      </c>
      <c r="B3" s="65">
        <v>1</v>
      </c>
      <c r="C3" s="65" t="s">
        <v>998</v>
      </c>
      <c r="D3" s="66" t="s">
        <v>999</v>
      </c>
      <c r="E3" s="66" t="s">
        <v>51</v>
      </c>
      <c r="F3" s="66" t="s">
        <v>1000</v>
      </c>
      <c r="G3" s="66" t="s">
        <v>1001</v>
      </c>
      <c r="H3" s="66" t="s">
        <v>1002</v>
      </c>
      <c r="I3" s="66" t="s">
        <v>1003</v>
      </c>
      <c r="J3" s="66" t="s">
        <v>1004</v>
      </c>
      <c r="K3" s="65" t="s">
        <v>88</v>
      </c>
      <c r="L3" s="65" t="s">
        <v>2719</v>
      </c>
      <c r="M3" s="125"/>
      <c r="N3" s="126">
        <v>3418</v>
      </c>
      <c r="O3" s="126">
        <v>2954</v>
      </c>
      <c r="P3" s="126">
        <v>3249.4</v>
      </c>
      <c r="Q3" s="126">
        <v>3574.34</v>
      </c>
      <c r="R3" s="126">
        <v>3931.77</v>
      </c>
      <c r="S3" s="126">
        <v>4324.95</v>
      </c>
      <c r="T3" s="68">
        <f t="shared" ref="T3:T17" si="1">SUM(M3:S3)</f>
        <v>21452.46</v>
      </c>
      <c r="U3" s="69" t="s">
        <v>20</v>
      </c>
      <c r="V3" s="66" t="s">
        <v>2720</v>
      </c>
      <c r="W3" s="69" t="s">
        <v>69</v>
      </c>
      <c r="X3" s="66" t="s">
        <v>337</v>
      </c>
      <c r="Y3" s="66" t="s">
        <v>62</v>
      </c>
    </row>
    <row r="4" spans="1:25" ht="75" x14ac:dyDescent="0.2">
      <c r="A4" s="17">
        <v>1</v>
      </c>
      <c r="B4" s="65">
        <v>1</v>
      </c>
      <c r="C4" s="65" t="s">
        <v>1005</v>
      </c>
      <c r="D4" s="66" t="s">
        <v>999</v>
      </c>
      <c r="E4" s="66" t="s">
        <v>51</v>
      </c>
      <c r="F4" s="66" t="s">
        <v>1006</v>
      </c>
      <c r="G4" s="66" t="s">
        <v>2984</v>
      </c>
      <c r="H4" s="66" t="s">
        <v>1007</v>
      </c>
      <c r="I4" s="66" t="s">
        <v>1008</v>
      </c>
      <c r="J4" s="66" t="s">
        <v>1009</v>
      </c>
      <c r="K4" s="65" t="s">
        <v>1010</v>
      </c>
      <c r="L4" s="65" t="s">
        <v>1011</v>
      </c>
      <c r="M4" s="67">
        <v>47</v>
      </c>
      <c r="N4" s="100">
        <v>52</v>
      </c>
      <c r="O4" s="100">
        <v>57</v>
      </c>
      <c r="P4" s="68"/>
      <c r="Q4" s="68"/>
      <c r="R4" s="68"/>
      <c r="S4" s="68"/>
      <c r="T4" s="68">
        <f t="shared" si="1"/>
        <v>156</v>
      </c>
      <c r="U4" s="69" t="s">
        <v>22</v>
      </c>
      <c r="V4" s="66"/>
      <c r="W4" s="69" t="s">
        <v>69</v>
      </c>
      <c r="X4" s="66" t="s">
        <v>70</v>
      </c>
      <c r="Y4" s="66" t="s">
        <v>91</v>
      </c>
    </row>
    <row r="5" spans="1:25" ht="90" x14ac:dyDescent="0.2">
      <c r="A5" s="17">
        <v>1</v>
      </c>
      <c r="B5" s="65">
        <v>1</v>
      </c>
      <c r="C5" s="65" t="s">
        <v>1012</v>
      </c>
      <c r="D5" s="66" t="s">
        <v>999</v>
      </c>
      <c r="E5" s="66" t="s">
        <v>51</v>
      </c>
      <c r="F5" s="66" t="s">
        <v>2985</v>
      </c>
      <c r="G5" s="66" t="s">
        <v>1013</v>
      </c>
      <c r="H5" s="66" t="s">
        <v>1014</v>
      </c>
      <c r="I5" s="66" t="s">
        <v>1008</v>
      </c>
      <c r="J5" s="66" t="s">
        <v>1015</v>
      </c>
      <c r="K5" s="65" t="s">
        <v>1015</v>
      </c>
      <c r="L5" s="65">
        <v>2025</v>
      </c>
      <c r="M5" s="68"/>
      <c r="N5" s="68"/>
      <c r="O5" s="67">
        <v>100</v>
      </c>
      <c r="P5" s="68"/>
      <c r="Q5" s="68"/>
      <c r="R5" s="68"/>
      <c r="S5" s="68"/>
      <c r="T5" s="68">
        <f t="shared" si="1"/>
        <v>100</v>
      </c>
      <c r="U5" s="69" t="s">
        <v>22</v>
      </c>
      <c r="V5" s="66"/>
      <c r="W5" s="69" t="s">
        <v>69</v>
      </c>
      <c r="X5" s="66" t="s">
        <v>70</v>
      </c>
      <c r="Y5" s="66" t="s">
        <v>62</v>
      </c>
    </row>
    <row r="6" spans="1:25" ht="90" x14ac:dyDescent="0.2">
      <c r="A6" s="17">
        <v>1</v>
      </c>
      <c r="B6" s="65">
        <v>1</v>
      </c>
      <c r="C6" s="65" t="s">
        <v>1016</v>
      </c>
      <c r="D6" s="66" t="s">
        <v>999</v>
      </c>
      <c r="E6" s="66" t="s">
        <v>51</v>
      </c>
      <c r="F6" s="66" t="s">
        <v>1017</v>
      </c>
      <c r="G6" s="66" t="s">
        <v>1018</v>
      </c>
      <c r="H6" s="66" t="s">
        <v>1019</v>
      </c>
      <c r="I6" s="66" t="s">
        <v>1008</v>
      </c>
      <c r="J6" s="66" t="s">
        <v>1020</v>
      </c>
      <c r="K6" s="65" t="s">
        <v>88</v>
      </c>
      <c r="L6" s="65">
        <v>2025</v>
      </c>
      <c r="M6" s="68"/>
      <c r="N6" s="68"/>
      <c r="O6" s="67"/>
      <c r="P6" s="68"/>
      <c r="Q6" s="68"/>
      <c r="R6" s="68"/>
      <c r="S6" s="68"/>
      <c r="T6" s="68">
        <f t="shared" si="1"/>
        <v>0</v>
      </c>
      <c r="U6" s="69" t="s">
        <v>22</v>
      </c>
      <c r="V6" s="66"/>
      <c r="W6" s="69" t="s">
        <v>69</v>
      </c>
      <c r="X6" s="66" t="s">
        <v>70</v>
      </c>
      <c r="Y6" s="66" t="s">
        <v>62</v>
      </c>
    </row>
    <row r="7" spans="1:25" ht="90" x14ac:dyDescent="0.2">
      <c r="A7" s="17">
        <v>1</v>
      </c>
      <c r="B7" s="65">
        <v>1</v>
      </c>
      <c r="C7" s="65" t="s">
        <v>1021</v>
      </c>
      <c r="D7" s="66" t="s">
        <v>999</v>
      </c>
      <c r="E7" s="66" t="s">
        <v>51</v>
      </c>
      <c r="F7" s="66" t="s">
        <v>1022</v>
      </c>
      <c r="G7" s="66" t="s">
        <v>1023</v>
      </c>
      <c r="H7" s="66" t="s">
        <v>1024</v>
      </c>
      <c r="I7" s="66" t="s">
        <v>1025</v>
      </c>
      <c r="J7" s="66" t="s">
        <v>1020</v>
      </c>
      <c r="K7" s="65" t="s">
        <v>1026</v>
      </c>
      <c r="L7" s="65">
        <v>2024</v>
      </c>
      <c r="M7" s="68"/>
      <c r="N7" s="67">
        <v>50</v>
      </c>
      <c r="O7" s="68"/>
      <c r="P7" s="68"/>
      <c r="Q7" s="68"/>
      <c r="R7" s="68"/>
      <c r="S7" s="68"/>
      <c r="T7" s="68">
        <f t="shared" si="1"/>
        <v>50</v>
      </c>
      <c r="U7" s="69" t="s">
        <v>22</v>
      </c>
      <c r="V7" s="66" t="s">
        <v>2721</v>
      </c>
      <c r="W7" s="69" t="s">
        <v>69</v>
      </c>
      <c r="X7" s="66" t="s">
        <v>70</v>
      </c>
      <c r="Y7" s="66" t="s">
        <v>62</v>
      </c>
    </row>
    <row r="8" spans="1:25" ht="120" x14ac:dyDescent="0.2">
      <c r="A8" s="17">
        <v>1</v>
      </c>
      <c r="B8" s="65">
        <v>1</v>
      </c>
      <c r="C8" s="65" t="s">
        <v>1027</v>
      </c>
      <c r="D8" s="66" t="s">
        <v>999</v>
      </c>
      <c r="E8" s="66" t="s">
        <v>258</v>
      </c>
      <c r="F8" s="66" t="s">
        <v>1028</v>
      </c>
      <c r="G8" s="66" t="s">
        <v>1029</v>
      </c>
      <c r="H8" s="66" t="s">
        <v>1030</v>
      </c>
      <c r="I8" s="66" t="s">
        <v>1031</v>
      </c>
      <c r="J8" s="66" t="s">
        <v>1032</v>
      </c>
      <c r="K8" s="65" t="s">
        <v>88</v>
      </c>
      <c r="L8" s="65" t="s">
        <v>2898</v>
      </c>
      <c r="M8" s="68"/>
      <c r="N8" s="67"/>
      <c r="O8" s="67"/>
      <c r="P8" s="68"/>
      <c r="Q8" s="68"/>
      <c r="R8" s="68"/>
      <c r="S8" s="68"/>
      <c r="T8" s="68">
        <f t="shared" si="1"/>
        <v>0</v>
      </c>
      <c r="U8" s="69" t="s">
        <v>21</v>
      </c>
      <c r="V8" s="66" t="s">
        <v>2722</v>
      </c>
      <c r="W8" s="69" t="s">
        <v>69</v>
      </c>
      <c r="X8" s="66" t="s">
        <v>131</v>
      </c>
      <c r="Y8" s="66" t="s">
        <v>264</v>
      </c>
    </row>
    <row r="9" spans="1:25" ht="105" x14ac:dyDescent="0.2">
      <c r="A9" s="17">
        <v>1</v>
      </c>
      <c r="B9" s="65">
        <v>1</v>
      </c>
      <c r="C9" s="65" t="s">
        <v>1033</v>
      </c>
      <c r="D9" s="66" t="s">
        <v>999</v>
      </c>
      <c r="E9" s="66" t="s">
        <v>51</v>
      </c>
      <c r="F9" s="66" t="s">
        <v>1034</v>
      </c>
      <c r="G9" s="66" t="s">
        <v>1035</v>
      </c>
      <c r="H9" s="66" t="s">
        <v>1036</v>
      </c>
      <c r="I9" s="66" t="s">
        <v>2986</v>
      </c>
      <c r="J9" s="66" t="s">
        <v>1037</v>
      </c>
      <c r="K9" s="65" t="s">
        <v>88</v>
      </c>
      <c r="L9" s="65" t="s">
        <v>371</v>
      </c>
      <c r="M9" s="67">
        <v>199080</v>
      </c>
      <c r="N9" s="127"/>
      <c r="O9" s="127"/>
      <c r="P9" s="127"/>
      <c r="Q9" s="127"/>
      <c r="R9" s="100">
        <v>218900</v>
      </c>
      <c r="S9" s="68"/>
      <c r="T9" s="68">
        <f t="shared" si="1"/>
        <v>417980</v>
      </c>
      <c r="U9" s="69" t="s">
        <v>21</v>
      </c>
      <c r="V9" s="66"/>
      <c r="W9" s="69" t="s">
        <v>69</v>
      </c>
      <c r="X9" s="66" t="s">
        <v>337</v>
      </c>
      <c r="Y9" s="66" t="s">
        <v>1038</v>
      </c>
    </row>
    <row r="10" spans="1:25" ht="90" x14ac:dyDescent="0.2">
      <c r="A10" s="17">
        <v>1</v>
      </c>
      <c r="B10" s="65">
        <v>1</v>
      </c>
      <c r="C10" s="65" t="s">
        <v>1039</v>
      </c>
      <c r="D10" s="66" t="s">
        <v>999</v>
      </c>
      <c r="E10" s="66" t="s">
        <v>51</v>
      </c>
      <c r="F10" s="66" t="s">
        <v>1040</v>
      </c>
      <c r="G10" s="66" t="s">
        <v>1041</v>
      </c>
      <c r="H10" s="66" t="s">
        <v>1042</v>
      </c>
      <c r="I10" s="66" t="s">
        <v>1043</v>
      </c>
      <c r="J10" s="66" t="s">
        <v>88</v>
      </c>
      <c r="K10" s="65" t="s">
        <v>88</v>
      </c>
      <c r="L10" s="65" t="s">
        <v>2723</v>
      </c>
      <c r="M10" s="68"/>
      <c r="N10" s="128">
        <v>253557</v>
      </c>
      <c r="O10" s="68">
        <v>34062</v>
      </c>
      <c r="P10" s="68">
        <v>28428</v>
      </c>
      <c r="Q10" s="68"/>
      <c r="R10" s="68"/>
      <c r="S10" s="67">
        <v>278300</v>
      </c>
      <c r="T10" s="68">
        <f t="shared" si="1"/>
        <v>594347</v>
      </c>
      <c r="U10" s="69" t="s">
        <v>21</v>
      </c>
      <c r="V10" s="66"/>
      <c r="W10" s="69" t="s">
        <v>79</v>
      </c>
      <c r="X10" s="66" t="s">
        <v>568</v>
      </c>
      <c r="Y10" s="66" t="s">
        <v>62</v>
      </c>
    </row>
    <row r="11" spans="1:25" ht="105" x14ac:dyDescent="0.2">
      <c r="A11" s="17">
        <v>1</v>
      </c>
      <c r="B11" s="65">
        <v>1</v>
      </c>
      <c r="C11" s="65" t="s">
        <v>1044</v>
      </c>
      <c r="D11" s="66" t="s">
        <v>999</v>
      </c>
      <c r="E11" s="66" t="s">
        <v>51</v>
      </c>
      <c r="F11" s="66" t="s">
        <v>1045</v>
      </c>
      <c r="G11" s="66" t="s">
        <v>1046</v>
      </c>
      <c r="H11" s="66" t="s">
        <v>1047</v>
      </c>
      <c r="I11" s="66" t="s">
        <v>1008</v>
      </c>
      <c r="J11" s="66" t="s">
        <v>88</v>
      </c>
      <c r="K11" s="65" t="s">
        <v>88</v>
      </c>
      <c r="L11" s="65" t="s">
        <v>2724</v>
      </c>
      <c r="M11" s="67">
        <v>96000</v>
      </c>
      <c r="N11" s="129"/>
      <c r="O11" s="100">
        <v>105600</v>
      </c>
      <c r="P11" s="100">
        <v>116160</v>
      </c>
      <c r="Q11" s="100">
        <v>127776</v>
      </c>
      <c r="R11" s="100">
        <v>140554</v>
      </c>
      <c r="S11" s="130"/>
      <c r="T11" s="68">
        <f t="shared" si="1"/>
        <v>586090</v>
      </c>
      <c r="U11" s="69" t="s">
        <v>21</v>
      </c>
      <c r="V11" s="66"/>
      <c r="W11" s="69" t="s">
        <v>79</v>
      </c>
      <c r="X11" s="66" t="s">
        <v>337</v>
      </c>
      <c r="Y11" s="66" t="s">
        <v>62</v>
      </c>
    </row>
    <row r="12" spans="1:25" ht="105" x14ac:dyDescent="0.2">
      <c r="A12" s="17">
        <v>1</v>
      </c>
      <c r="B12" s="65">
        <v>1</v>
      </c>
      <c r="C12" s="65" t="s">
        <v>2725</v>
      </c>
      <c r="D12" s="66" t="s">
        <v>999</v>
      </c>
      <c r="E12" s="66" t="s">
        <v>51</v>
      </c>
      <c r="F12" s="66" t="s">
        <v>1048</v>
      </c>
      <c r="G12" s="66" t="s">
        <v>1049</v>
      </c>
      <c r="H12" s="66" t="s">
        <v>1050</v>
      </c>
      <c r="I12" s="66" t="s">
        <v>1008</v>
      </c>
      <c r="J12" s="66" t="s">
        <v>1051</v>
      </c>
      <c r="K12" s="65" t="s">
        <v>88</v>
      </c>
      <c r="L12" s="65" t="s">
        <v>2726</v>
      </c>
      <c r="M12" s="67">
        <v>1493</v>
      </c>
      <c r="N12" s="100">
        <v>1493</v>
      </c>
      <c r="O12" s="100">
        <v>40558</v>
      </c>
      <c r="P12" s="100">
        <v>3539</v>
      </c>
      <c r="Q12" s="100">
        <v>44614</v>
      </c>
      <c r="R12" s="100">
        <v>3716</v>
      </c>
      <c r="S12" s="100">
        <v>49076</v>
      </c>
      <c r="T12" s="68">
        <f t="shared" si="1"/>
        <v>144489</v>
      </c>
      <c r="U12" s="69" t="s">
        <v>21</v>
      </c>
      <c r="V12" s="66" t="s">
        <v>2727</v>
      </c>
      <c r="W12" s="69" t="s">
        <v>79</v>
      </c>
      <c r="X12" s="66" t="s">
        <v>337</v>
      </c>
      <c r="Y12" s="66" t="s">
        <v>62</v>
      </c>
    </row>
    <row r="13" spans="1:25" ht="90" x14ac:dyDescent="0.2">
      <c r="A13" s="17">
        <v>1</v>
      </c>
      <c r="B13" s="65">
        <v>1</v>
      </c>
      <c r="C13" s="65" t="s">
        <v>2728</v>
      </c>
      <c r="D13" s="66" t="s">
        <v>999</v>
      </c>
      <c r="E13" s="66" t="s">
        <v>51</v>
      </c>
      <c r="F13" s="66" t="s">
        <v>1052</v>
      </c>
      <c r="G13" s="66" t="s">
        <v>1053</v>
      </c>
      <c r="H13" s="66" t="s">
        <v>1054</v>
      </c>
      <c r="I13" s="66" t="s">
        <v>1055</v>
      </c>
      <c r="J13" s="66" t="s">
        <v>1037</v>
      </c>
      <c r="K13" s="65" t="s">
        <v>88</v>
      </c>
      <c r="L13" s="65" t="s">
        <v>2899</v>
      </c>
      <c r="M13" s="67">
        <v>7145</v>
      </c>
      <c r="N13" s="100">
        <v>7860</v>
      </c>
      <c r="O13" s="100">
        <v>8646</v>
      </c>
      <c r="P13" s="100">
        <v>9511</v>
      </c>
      <c r="Q13" s="100">
        <v>10462</v>
      </c>
      <c r="R13" s="100">
        <v>11508</v>
      </c>
      <c r="S13" s="100">
        <v>12659</v>
      </c>
      <c r="T13" s="68">
        <f t="shared" si="1"/>
        <v>67791</v>
      </c>
      <c r="U13" s="69" t="s">
        <v>21</v>
      </c>
      <c r="V13" s="66"/>
      <c r="W13" s="69" t="s">
        <v>79</v>
      </c>
      <c r="X13" s="66" t="s">
        <v>337</v>
      </c>
      <c r="Y13" s="66" t="s">
        <v>62</v>
      </c>
    </row>
    <row r="14" spans="1:25" ht="90" x14ac:dyDescent="0.2">
      <c r="A14" s="17">
        <v>1</v>
      </c>
      <c r="B14" s="65">
        <v>1</v>
      </c>
      <c r="C14" s="65" t="s">
        <v>1057</v>
      </c>
      <c r="D14" s="66" t="s">
        <v>999</v>
      </c>
      <c r="E14" s="66" t="s">
        <v>51</v>
      </c>
      <c r="F14" s="66" t="s">
        <v>1058</v>
      </c>
      <c r="G14" s="66" t="s">
        <v>1059</v>
      </c>
      <c r="H14" s="66" t="s">
        <v>1060</v>
      </c>
      <c r="I14" s="66" t="s">
        <v>1061</v>
      </c>
      <c r="J14" s="66" t="s">
        <v>1020</v>
      </c>
      <c r="K14" s="65" t="s">
        <v>88</v>
      </c>
      <c r="L14" s="65" t="s">
        <v>1056</v>
      </c>
      <c r="M14" s="67">
        <v>1500</v>
      </c>
      <c r="N14" s="100">
        <v>1700</v>
      </c>
      <c r="O14" s="100">
        <v>1870</v>
      </c>
      <c r="P14" s="100">
        <v>2057</v>
      </c>
      <c r="Q14" s="100">
        <v>2262.6999999999998</v>
      </c>
      <c r="R14" s="100">
        <v>2488.9699999999998</v>
      </c>
      <c r="S14" s="100">
        <v>2737.87</v>
      </c>
      <c r="T14" s="68">
        <f t="shared" si="1"/>
        <v>14616.54</v>
      </c>
      <c r="U14" s="69" t="s">
        <v>21</v>
      </c>
      <c r="V14" s="66" t="s">
        <v>2729</v>
      </c>
      <c r="W14" s="69" t="s">
        <v>69</v>
      </c>
      <c r="X14" s="66" t="s">
        <v>70</v>
      </c>
      <c r="Y14" s="66" t="s">
        <v>62</v>
      </c>
    </row>
    <row r="15" spans="1:25" ht="135" x14ac:dyDescent="0.2">
      <c r="A15" s="17">
        <v>0</v>
      </c>
      <c r="B15" s="65">
        <v>0</v>
      </c>
      <c r="C15" s="65" t="s">
        <v>1062</v>
      </c>
      <c r="D15" s="66" t="s">
        <v>999</v>
      </c>
      <c r="E15" s="66" t="s">
        <v>51</v>
      </c>
      <c r="F15" s="66" t="s">
        <v>2900</v>
      </c>
      <c r="G15" s="66" t="s">
        <v>1063</v>
      </c>
      <c r="H15" s="66" t="s">
        <v>1064</v>
      </c>
      <c r="I15" s="66" t="s">
        <v>1031</v>
      </c>
      <c r="J15" s="66" t="s">
        <v>1065</v>
      </c>
      <c r="K15" s="65" t="s">
        <v>88</v>
      </c>
      <c r="L15" s="65" t="s">
        <v>2730</v>
      </c>
      <c r="M15" s="100">
        <v>250</v>
      </c>
      <c r="N15" s="100">
        <v>275</v>
      </c>
      <c r="O15" s="100">
        <v>302.5</v>
      </c>
      <c r="P15" s="100">
        <v>332.75</v>
      </c>
      <c r="Q15" s="100">
        <v>366.03</v>
      </c>
      <c r="R15" s="100">
        <v>402.63</v>
      </c>
      <c r="S15" s="100">
        <v>442.89</v>
      </c>
      <c r="T15" s="68">
        <f t="shared" si="1"/>
        <v>2371.7999999999997</v>
      </c>
      <c r="U15" s="69" t="s">
        <v>22</v>
      </c>
      <c r="V15" s="66"/>
      <c r="W15" s="69" t="s">
        <v>69</v>
      </c>
      <c r="X15" s="66" t="s">
        <v>80</v>
      </c>
      <c r="Y15" s="66" t="s">
        <v>580</v>
      </c>
    </row>
    <row r="16" spans="1:25" ht="165" x14ac:dyDescent="0.2">
      <c r="A16" s="17">
        <v>1</v>
      </c>
      <c r="B16" s="65">
        <v>1</v>
      </c>
      <c r="C16" s="65" t="s">
        <v>1066</v>
      </c>
      <c r="D16" s="66" t="s">
        <v>999</v>
      </c>
      <c r="E16" s="66" t="s">
        <v>311</v>
      </c>
      <c r="F16" s="66" t="s">
        <v>1067</v>
      </c>
      <c r="G16" s="66" t="s">
        <v>1068</v>
      </c>
      <c r="H16" s="66" t="s">
        <v>1069</v>
      </c>
      <c r="I16" s="66" t="s">
        <v>1070</v>
      </c>
      <c r="J16" s="66" t="s">
        <v>1071</v>
      </c>
      <c r="K16" s="65" t="s">
        <v>88</v>
      </c>
      <c r="L16" s="65" t="s">
        <v>2731</v>
      </c>
      <c r="M16" s="126">
        <v>224</v>
      </c>
      <c r="N16" s="126">
        <v>246.4</v>
      </c>
      <c r="O16" s="126">
        <v>271.04000000000002</v>
      </c>
      <c r="P16" s="126">
        <v>298.14</v>
      </c>
      <c r="Q16" s="126">
        <v>327.96</v>
      </c>
      <c r="R16" s="126">
        <v>360.75</v>
      </c>
      <c r="S16" s="126">
        <v>396.83</v>
      </c>
      <c r="T16" s="68">
        <f t="shared" si="1"/>
        <v>2125.12</v>
      </c>
      <c r="U16" s="69" t="s">
        <v>22</v>
      </c>
      <c r="V16" s="66" t="s">
        <v>1072</v>
      </c>
      <c r="W16" s="69" t="s">
        <v>69</v>
      </c>
      <c r="X16" s="66" t="s">
        <v>322</v>
      </c>
      <c r="Y16" s="66" t="s">
        <v>1073</v>
      </c>
    </row>
    <row r="17" spans="1:25" ht="45" x14ac:dyDescent="0.2">
      <c r="A17" s="3">
        <v>1</v>
      </c>
      <c r="B17" s="102">
        <v>1</v>
      </c>
      <c r="C17" s="76" t="s">
        <v>2732</v>
      </c>
      <c r="D17" s="66" t="s">
        <v>999</v>
      </c>
      <c r="E17" s="94" t="s">
        <v>51</v>
      </c>
      <c r="F17" s="94" t="s">
        <v>1074</v>
      </c>
      <c r="G17" s="195"/>
      <c r="H17" s="131" t="s">
        <v>2733</v>
      </c>
      <c r="I17" s="131" t="s">
        <v>2734</v>
      </c>
      <c r="J17" s="131" t="s">
        <v>2735</v>
      </c>
      <c r="K17" s="132" t="s">
        <v>88</v>
      </c>
      <c r="L17" s="132">
        <v>2026</v>
      </c>
      <c r="M17" s="81"/>
      <c r="N17" s="81"/>
      <c r="O17" s="133"/>
      <c r="P17" s="78">
        <v>17800</v>
      </c>
      <c r="Q17" s="81"/>
      <c r="R17" s="81"/>
      <c r="S17" s="81"/>
      <c r="T17" s="68">
        <f t="shared" si="1"/>
        <v>17800</v>
      </c>
      <c r="U17" s="69" t="s">
        <v>20</v>
      </c>
      <c r="V17" s="71"/>
      <c r="W17" s="69"/>
      <c r="X17" s="66" t="s">
        <v>337</v>
      </c>
      <c r="Y17" s="66"/>
    </row>
    <row r="18" spans="1:25" ht="15" x14ac:dyDescent="0.2">
      <c r="A18" s="3"/>
      <c r="B18" s="4"/>
      <c r="C18" s="4"/>
      <c r="D18" s="4"/>
      <c r="E18" s="4"/>
      <c r="F18" s="4"/>
      <c r="G18" s="4"/>
      <c r="H18" s="4"/>
      <c r="I18" s="4"/>
      <c r="J18" s="4"/>
      <c r="K18" s="3"/>
      <c r="L18" s="3"/>
      <c r="M18" s="24">
        <f t="shared" ref="M18:S18" si="2">SUM(M3:M17)</f>
        <v>305739</v>
      </c>
      <c r="N18" s="24">
        <f t="shared" si="2"/>
        <v>268651.40000000002</v>
      </c>
      <c r="O18" s="24">
        <f t="shared" si="2"/>
        <v>194420.54</v>
      </c>
      <c r="P18" s="24">
        <f t="shared" si="2"/>
        <v>181375.29</v>
      </c>
      <c r="Q18" s="24">
        <f t="shared" si="2"/>
        <v>189383.03</v>
      </c>
      <c r="R18" s="24">
        <f t="shared" si="2"/>
        <v>381862.12</v>
      </c>
      <c r="S18" s="24">
        <f t="shared" si="2"/>
        <v>347937.54000000004</v>
      </c>
      <c r="T18" s="25"/>
      <c r="U18" s="25" t="s">
        <v>2831</v>
      </c>
      <c r="V18" s="26" t="s">
        <v>2832</v>
      </c>
      <c r="W18" s="1"/>
      <c r="X18" s="4"/>
      <c r="Y18" s="4"/>
    </row>
    <row r="19" spans="1:25" ht="15" x14ac:dyDescent="0.2">
      <c r="A19" s="3"/>
      <c r="B19" s="4"/>
      <c r="C19" s="4"/>
      <c r="D19" s="4"/>
      <c r="E19" s="4"/>
      <c r="F19" s="4"/>
      <c r="G19" s="4"/>
      <c r="H19" s="4"/>
      <c r="I19" s="4"/>
      <c r="J19" s="4"/>
      <c r="K19" s="3"/>
      <c r="L19" s="3"/>
      <c r="M19" s="32"/>
      <c r="N19" s="33"/>
      <c r="O19" s="33"/>
      <c r="P19" s="33"/>
      <c r="Q19" s="33"/>
      <c r="R19" s="33"/>
      <c r="T19" s="28" t="s">
        <v>20</v>
      </c>
      <c r="U19" s="29">
        <f t="shared" ref="U19:V19" si="3">COUNTIFS($U$3:$U$17, "High", A3:A17, 1)</f>
        <v>2</v>
      </c>
      <c r="V19" s="29">
        <f t="shared" si="3"/>
        <v>2</v>
      </c>
      <c r="W19" s="1"/>
      <c r="X19" s="4"/>
      <c r="Y19" s="4"/>
    </row>
    <row r="20" spans="1:25" ht="15" x14ac:dyDescent="0.2">
      <c r="A20" s="3"/>
      <c r="B20" s="4"/>
      <c r="C20" s="4"/>
      <c r="D20" s="4"/>
      <c r="E20" s="4"/>
      <c r="F20" s="4"/>
      <c r="G20" s="4"/>
      <c r="H20" s="4"/>
      <c r="I20" s="4"/>
      <c r="J20" s="4"/>
      <c r="K20" s="3"/>
      <c r="L20" s="3"/>
      <c r="M20" s="32"/>
      <c r="N20" s="33"/>
      <c r="O20" s="33"/>
      <c r="P20" s="33"/>
      <c r="Q20" s="33"/>
      <c r="R20" s="33"/>
      <c r="T20" s="28" t="s">
        <v>21</v>
      </c>
      <c r="U20" s="29">
        <f t="shared" ref="U20:V20" si="4">COUNTIFS($U$3:$U$17, "Medium", A3:A17, 1)</f>
        <v>7</v>
      </c>
      <c r="V20" s="29">
        <f t="shared" si="4"/>
        <v>7</v>
      </c>
      <c r="W20" s="1"/>
      <c r="X20" s="4"/>
      <c r="Y20" s="4"/>
    </row>
    <row r="21" spans="1:25" ht="15" x14ac:dyDescent="0.2">
      <c r="A21" s="3"/>
      <c r="B21" s="4"/>
      <c r="C21" s="4"/>
      <c r="D21" s="4"/>
      <c r="E21" s="4"/>
      <c r="F21" s="4"/>
      <c r="G21" s="4"/>
      <c r="H21" s="4"/>
      <c r="I21" s="4"/>
      <c r="J21" s="4"/>
      <c r="K21" s="3"/>
      <c r="L21" s="3"/>
      <c r="M21" s="32"/>
      <c r="N21" s="33"/>
      <c r="O21" s="33"/>
      <c r="P21" s="33"/>
      <c r="Q21" s="33"/>
      <c r="R21" s="33"/>
      <c r="T21" s="28" t="s">
        <v>22</v>
      </c>
      <c r="U21" s="29">
        <f t="shared" ref="U21:V21" si="5">COUNTIFS($U$3:$U$17, "Low", A3:A17, 1)</f>
        <v>5</v>
      </c>
      <c r="V21" s="29">
        <f t="shared" si="5"/>
        <v>5</v>
      </c>
      <c r="W21" s="1"/>
      <c r="X21" s="4"/>
      <c r="Y21" s="4"/>
    </row>
  </sheetData>
  <sheetProtection algorithmName="SHA-512" hashValue="sLzq85dqozRVNLx6Iq/wKIC0XJWo3YQf5gd+E6uKtoRZmztmcfUQHWzGIKy1vtWpnaM69syk1HlbhZ1NUbQudg==" saltValue="geKy+c8G5lM8vhoGEYYFBw==" spinCount="100000" sheet="1" objects="1" scenarios="1" formatColumns="0" formatRows="0" autoFilter="0"/>
  <autoFilter ref="A1:Y21" xr:uid="{00000000-0009-0000-0000-00000F000000}"/>
  <mergeCells count="1">
    <mergeCell ref="M1:S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Y14"/>
  <sheetViews>
    <sheetView zoomScale="70" zoomScaleNormal="70" workbookViewId="0">
      <pane xSplit="6" ySplit="2" topLeftCell="J5" activePane="bottomRight" state="frozen"/>
      <selection sqref="A1:B2"/>
      <selection pane="topRight" sqref="A1:B2"/>
      <selection pane="bottomLeft" sqref="A1:B2"/>
      <selection pane="bottomRight" activeCell="B9" sqref="B9"/>
    </sheetView>
  </sheetViews>
  <sheetFormatPr defaultColWidth="12.5703125" defaultRowHeight="15.75" customHeight="1" x14ac:dyDescent="0.2"/>
  <cols>
    <col min="1" max="1" width="10" customWidth="1"/>
    <col min="2" max="2" width="13.42578125" customWidth="1"/>
    <col min="3" max="3" width="14.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85546875" bestFit="1" customWidth="1"/>
    <col min="14" max="14" width="11.5703125" bestFit="1" customWidth="1"/>
    <col min="15" max="15" width="14.28515625" bestFit="1" customWidth="1"/>
    <col min="16" max="19" width="9.7109375" customWidth="1"/>
    <col min="20" max="20" width="14.28515625" bestFit="1"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2841</v>
      </c>
      <c r="C1" s="21" t="s">
        <v>2824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row>
    <row r="2" spans="1:25" x14ac:dyDescent="0.25">
      <c r="A2" s="38">
        <f t="shared" ref="A2:B2" si="0">SUM(A3:A10)</f>
        <v>8</v>
      </c>
      <c r="B2" s="38">
        <f t="shared" si="0"/>
        <v>8</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row>
    <row r="3" spans="1:25" ht="180" x14ac:dyDescent="0.2">
      <c r="A3" s="16">
        <v>1</v>
      </c>
      <c r="B3" s="102">
        <v>1</v>
      </c>
      <c r="C3" s="76" t="s">
        <v>1075</v>
      </c>
      <c r="D3" s="94" t="s">
        <v>1076</v>
      </c>
      <c r="E3" s="94" t="s">
        <v>51</v>
      </c>
      <c r="F3" s="94" t="s">
        <v>1077</v>
      </c>
      <c r="G3" s="94" t="s">
        <v>1078</v>
      </c>
      <c r="H3" s="94" t="s">
        <v>1079</v>
      </c>
      <c r="I3" s="94" t="s">
        <v>1080</v>
      </c>
      <c r="J3" s="94" t="s">
        <v>1081</v>
      </c>
      <c r="K3" s="76" t="s">
        <v>1082</v>
      </c>
      <c r="L3" s="76">
        <v>2025</v>
      </c>
      <c r="M3" s="81"/>
      <c r="N3" s="81"/>
      <c r="O3" s="78">
        <v>640000</v>
      </c>
      <c r="P3" s="81"/>
      <c r="Q3" s="81"/>
      <c r="R3" s="81"/>
      <c r="S3" s="81"/>
      <c r="T3" s="68">
        <f t="shared" ref="T3:T10" si="1">SUM(M3:S3)</f>
        <v>640000</v>
      </c>
      <c r="U3" s="69" t="s">
        <v>20</v>
      </c>
      <c r="V3" s="71"/>
      <c r="W3" s="69" t="s">
        <v>60</v>
      </c>
      <c r="X3" s="66" t="s">
        <v>61</v>
      </c>
      <c r="Y3" s="66" t="s">
        <v>62</v>
      </c>
    </row>
    <row r="4" spans="1:25" ht="195" x14ac:dyDescent="0.2">
      <c r="A4" s="16">
        <v>1</v>
      </c>
      <c r="B4" s="102">
        <v>1</v>
      </c>
      <c r="C4" s="76" t="s">
        <v>1083</v>
      </c>
      <c r="D4" s="94" t="s">
        <v>1076</v>
      </c>
      <c r="E4" s="94" t="s">
        <v>51</v>
      </c>
      <c r="F4" s="94" t="s">
        <v>1084</v>
      </c>
      <c r="G4" s="94" t="s">
        <v>1085</v>
      </c>
      <c r="H4" s="94" t="s">
        <v>1086</v>
      </c>
      <c r="I4" s="94" t="s">
        <v>1087</v>
      </c>
      <c r="J4" s="94" t="s">
        <v>1088</v>
      </c>
      <c r="K4" s="76" t="s">
        <v>88</v>
      </c>
      <c r="L4" s="76" t="s">
        <v>176</v>
      </c>
      <c r="M4" s="81"/>
      <c r="N4" s="78">
        <v>2100</v>
      </c>
      <c r="O4" s="97"/>
      <c r="P4" s="97"/>
      <c r="Q4" s="81"/>
      <c r="R4" s="81"/>
      <c r="S4" s="81"/>
      <c r="T4" s="68">
        <f t="shared" si="1"/>
        <v>2100</v>
      </c>
      <c r="U4" s="69" t="s">
        <v>20</v>
      </c>
      <c r="V4" s="66" t="s">
        <v>2987</v>
      </c>
      <c r="W4" s="69" t="s">
        <v>60</v>
      </c>
      <c r="X4" s="66" t="s">
        <v>70</v>
      </c>
      <c r="Y4" s="66" t="s">
        <v>62</v>
      </c>
    </row>
    <row r="5" spans="1:25" ht="105" x14ac:dyDescent="0.2">
      <c r="A5" s="16">
        <v>1</v>
      </c>
      <c r="B5" s="102">
        <v>1</v>
      </c>
      <c r="C5" s="76" t="s">
        <v>1089</v>
      </c>
      <c r="D5" s="94" t="s">
        <v>1076</v>
      </c>
      <c r="E5" s="94" t="s">
        <v>51</v>
      </c>
      <c r="F5" s="94" t="s">
        <v>1090</v>
      </c>
      <c r="G5" s="94" t="s">
        <v>1091</v>
      </c>
      <c r="H5" s="94" t="s">
        <v>1092</v>
      </c>
      <c r="I5" s="94" t="s">
        <v>1093</v>
      </c>
      <c r="J5" s="94" t="s">
        <v>1094</v>
      </c>
      <c r="K5" s="76" t="s">
        <v>1095</v>
      </c>
      <c r="L5" s="76" t="s">
        <v>104</v>
      </c>
      <c r="M5" s="78">
        <v>600</v>
      </c>
      <c r="N5" s="97"/>
      <c r="O5" s="81"/>
      <c r="P5" s="81"/>
      <c r="Q5" s="81"/>
      <c r="R5" s="81"/>
      <c r="S5" s="81"/>
      <c r="T5" s="68">
        <f t="shared" si="1"/>
        <v>600</v>
      </c>
      <c r="U5" s="69" t="s">
        <v>21</v>
      </c>
      <c r="V5" s="66" t="s">
        <v>1096</v>
      </c>
      <c r="W5" s="69" t="s">
        <v>69</v>
      </c>
      <c r="X5" s="66" t="s">
        <v>61</v>
      </c>
      <c r="Y5" s="66" t="s">
        <v>836</v>
      </c>
    </row>
    <row r="6" spans="1:25" ht="135" x14ac:dyDescent="0.2">
      <c r="A6" s="16">
        <v>1</v>
      </c>
      <c r="B6" s="102">
        <v>1</v>
      </c>
      <c r="C6" s="76" t="s">
        <v>1097</v>
      </c>
      <c r="D6" s="94" t="s">
        <v>1076</v>
      </c>
      <c r="E6" s="94" t="s">
        <v>51</v>
      </c>
      <c r="F6" s="94" t="s">
        <v>1098</v>
      </c>
      <c r="G6" s="94" t="s">
        <v>1099</v>
      </c>
      <c r="H6" s="94" t="s">
        <v>1100</v>
      </c>
      <c r="I6" s="94" t="s">
        <v>1101</v>
      </c>
      <c r="J6" s="94" t="s">
        <v>1102</v>
      </c>
      <c r="K6" s="76" t="s">
        <v>1103</v>
      </c>
      <c r="L6" s="76" t="s">
        <v>104</v>
      </c>
      <c r="M6" s="78">
        <v>12000</v>
      </c>
      <c r="N6" s="97"/>
      <c r="O6" s="81"/>
      <c r="P6" s="81"/>
      <c r="Q6" s="81"/>
      <c r="R6" s="81"/>
      <c r="S6" s="81"/>
      <c r="T6" s="68">
        <f t="shared" si="1"/>
        <v>12000</v>
      </c>
      <c r="U6" s="69" t="s">
        <v>20</v>
      </c>
      <c r="V6" s="66" t="s">
        <v>1104</v>
      </c>
      <c r="W6" s="69" t="s">
        <v>69</v>
      </c>
      <c r="X6" s="66" t="s">
        <v>61</v>
      </c>
      <c r="Y6" s="66" t="s">
        <v>836</v>
      </c>
    </row>
    <row r="7" spans="1:25" ht="120" x14ac:dyDescent="0.2">
      <c r="A7" s="16">
        <v>1</v>
      </c>
      <c r="B7" s="102">
        <v>1</v>
      </c>
      <c r="C7" s="76" t="s">
        <v>1105</v>
      </c>
      <c r="D7" s="94" t="s">
        <v>1076</v>
      </c>
      <c r="E7" s="94" t="s">
        <v>258</v>
      </c>
      <c r="F7" s="94" t="s">
        <v>1106</v>
      </c>
      <c r="G7" s="94" t="s">
        <v>1107</v>
      </c>
      <c r="H7" s="94" t="s">
        <v>1108</v>
      </c>
      <c r="I7" s="94" t="s">
        <v>1109</v>
      </c>
      <c r="J7" s="94" t="s">
        <v>1110</v>
      </c>
      <c r="K7" s="76" t="s">
        <v>1103</v>
      </c>
      <c r="L7" s="76" t="s">
        <v>58</v>
      </c>
      <c r="M7" s="78">
        <v>14000</v>
      </c>
      <c r="N7" s="97"/>
      <c r="O7" s="97"/>
      <c r="P7" s="97"/>
      <c r="Q7" s="97"/>
      <c r="R7" s="97"/>
      <c r="S7" s="97"/>
      <c r="T7" s="68">
        <f t="shared" si="1"/>
        <v>14000</v>
      </c>
      <c r="U7" s="69" t="s">
        <v>20</v>
      </c>
      <c r="V7" s="71"/>
      <c r="W7" s="69" t="s">
        <v>69</v>
      </c>
      <c r="X7" s="66" t="s">
        <v>131</v>
      </c>
      <c r="Y7" s="66" t="s">
        <v>264</v>
      </c>
    </row>
    <row r="8" spans="1:25" ht="60" x14ac:dyDescent="0.2">
      <c r="A8" s="16">
        <v>1</v>
      </c>
      <c r="B8" s="102">
        <v>1</v>
      </c>
      <c r="C8" s="76" t="s">
        <v>1112</v>
      </c>
      <c r="D8" s="94" t="s">
        <v>1076</v>
      </c>
      <c r="E8" s="94" t="s">
        <v>258</v>
      </c>
      <c r="F8" s="94" t="s">
        <v>1113</v>
      </c>
      <c r="G8" s="94" t="s">
        <v>1114</v>
      </c>
      <c r="H8" s="94" t="s">
        <v>1115</v>
      </c>
      <c r="I8" s="94" t="s">
        <v>1109</v>
      </c>
      <c r="J8" s="94" t="s">
        <v>1110</v>
      </c>
      <c r="K8" s="76" t="s">
        <v>1116</v>
      </c>
      <c r="L8" s="76" t="s">
        <v>1117</v>
      </c>
      <c r="M8" s="108"/>
      <c r="N8" s="81"/>
      <c r="O8" s="78">
        <v>35000</v>
      </c>
      <c r="P8" s="97"/>
      <c r="Q8" s="81"/>
      <c r="R8" s="81"/>
      <c r="S8" s="81"/>
      <c r="T8" s="68">
        <f t="shared" si="1"/>
        <v>35000</v>
      </c>
      <c r="U8" s="69" t="s">
        <v>20</v>
      </c>
      <c r="V8" s="71"/>
      <c r="W8" s="69" t="s">
        <v>69</v>
      </c>
      <c r="X8" s="71" t="s">
        <v>337</v>
      </c>
      <c r="Y8" s="71"/>
    </row>
    <row r="9" spans="1:25" ht="90" x14ac:dyDescent="0.2">
      <c r="A9" s="16">
        <v>1</v>
      </c>
      <c r="B9" s="102">
        <v>1</v>
      </c>
      <c r="C9" s="76" t="s">
        <v>2901</v>
      </c>
      <c r="D9" s="94" t="s">
        <v>1076</v>
      </c>
      <c r="E9" s="94" t="s">
        <v>303</v>
      </c>
      <c r="F9" s="94" t="s">
        <v>1118</v>
      </c>
      <c r="G9" s="94" t="s">
        <v>1119</v>
      </c>
      <c r="H9" s="94" t="s">
        <v>1120</v>
      </c>
      <c r="I9" s="94" t="s">
        <v>1121</v>
      </c>
      <c r="J9" s="94" t="s">
        <v>1122</v>
      </c>
      <c r="K9" s="76" t="s">
        <v>88</v>
      </c>
      <c r="L9" s="134" t="s">
        <v>144</v>
      </c>
      <c r="M9" s="78">
        <v>39000</v>
      </c>
      <c r="N9" s="97"/>
      <c r="O9" s="97"/>
      <c r="P9" s="97"/>
      <c r="Q9" s="81"/>
      <c r="R9" s="81"/>
      <c r="S9" s="81"/>
      <c r="T9" s="68">
        <f t="shared" si="1"/>
        <v>39000</v>
      </c>
      <c r="U9" s="69" t="s">
        <v>20</v>
      </c>
      <c r="V9" s="71"/>
      <c r="W9" s="69" t="s">
        <v>69</v>
      </c>
      <c r="X9" s="66" t="s">
        <v>70</v>
      </c>
      <c r="Y9" s="66" t="s">
        <v>62</v>
      </c>
    </row>
    <row r="10" spans="1:25" ht="90" x14ac:dyDescent="0.2">
      <c r="A10" s="16">
        <v>1</v>
      </c>
      <c r="B10" s="102">
        <v>1</v>
      </c>
      <c r="C10" s="76" t="s">
        <v>1123</v>
      </c>
      <c r="D10" s="94" t="s">
        <v>1076</v>
      </c>
      <c r="E10" s="94" t="s">
        <v>303</v>
      </c>
      <c r="F10" s="94" t="s">
        <v>1124</v>
      </c>
      <c r="G10" s="94" t="s">
        <v>1125</v>
      </c>
      <c r="H10" s="94" t="s">
        <v>1126</v>
      </c>
      <c r="I10" s="94" t="s">
        <v>1121</v>
      </c>
      <c r="J10" s="94" t="s">
        <v>1094</v>
      </c>
      <c r="K10" s="76" t="s">
        <v>1127</v>
      </c>
      <c r="L10" s="76" t="s">
        <v>466</v>
      </c>
      <c r="M10" s="78">
        <v>17500</v>
      </c>
      <c r="N10" s="97"/>
      <c r="O10" s="97"/>
      <c r="P10" s="97"/>
      <c r="Q10" s="97"/>
      <c r="R10" s="97"/>
      <c r="S10" s="81"/>
      <c r="T10" s="68">
        <f t="shared" si="1"/>
        <v>17500</v>
      </c>
      <c r="U10" s="69" t="s">
        <v>20</v>
      </c>
      <c r="V10" s="71"/>
      <c r="W10" s="69" t="s">
        <v>60</v>
      </c>
      <c r="X10" s="66" t="s">
        <v>80</v>
      </c>
      <c r="Y10" s="66" t="s">
        <v>62</v>
      </c>
    </row>
    <row r="11" spans="1:25" ht="15" x14ac:dyDescent="0.2">
      <c r="A11" s="3"/>
      <c r="B11" s="4"/>
      <c r="C11" s="4"/>
      <c r="D11" s="4"/>
      <c r="E11" s="4"/>
      <c r="F11" s="4"/>
      <c r="G11" s="4"/>
      <c r="H11" s="4"/>
      <c r="I11" s="4"/>
      <c r="J11" s="4"/>
      <c r="K11" s="3"/>
      <c r="L11" s="3"/>
      <c r="M11" s="24">
        <f t="shared" ref="M11:S11" si="2">SUM(M3:M10)</f>
        <v>83100</v>
      </c>
      <c r="N11" s="24">
        <f t="shared" si="2"/>
        <v>2100</v>
      </c>
      <c r="O11" s="24">
        <f t="shared" si="2"/>
        <v>675000</v>
      </c>
      <c r="P11" s="24">
        <f t="shared" si="2"/>
        <v>0</v>
      </c>
      <c r="Q11" s="24">
        <f t="shared" si="2"/>
        <v>0</v>
      </c>
      <c r="R11" s="24">
        <f t="shared" si="2"/>
        <v>0</v>
      </c>
      <c r="S11" s="24">
        <f t="shared" si="2"/>
        <v>0</v>
      </c>
      <c r="T11" s="25"/>
      <c r="U11" s="25" t="s">
        <v>2831</v>
      </c>
      <c r="V11" s="26" t="s">
        <v>2832</v>
      </c>
      <c r="W11" s="1"/>
      <c r="X11" s="4"/>
      <c r="Y11" s="4"/>
    </row>
    <row r="12" spans="1:25" ht="15" x14ac:dyDescent="0.2">
      <c r="A12" s="3"/>
      <c r="B12" s="4"/>
      <c r="C12" s="4"/>
      <c r="D12" s="4"/>
      <c r="E12" s="4"/>
      <c r="F12" s="4"/>
      <c r="G12" s="4"/>
      <c r="H12" s="4"/>
      <c r="I12" s="4"/>
      <c r="J12" s="4"/>
      <c r="K12" s="3"/>
      <c r="L12" s="3"/>
      <c r="M12" s="32"/>
      <c r="N12" s="42"/>
      <c r="O12" s="42"/>
      <c r="P12" s="42"/>
      <c r="Q12" s="42"/>
      <c r="R12" s="42"/>
      <c r="T12" s="28" t="s">
        <v>20</v>
      </c>
      <c r="U12" s="29">
        <f t="shared" ref="U12:V12" si="3">COUNTIFS($U$3:$U$10, "High", A3:A10, 1)</f>
        <v>7</v>
      </c>
      <c r="V12" s="29">
        <f t="shared" si="3"/>
        <v>7</v>
      </c>
      <c r="W12" s="1"/>
      <c r="X12" s="4"/>
      <c r="Y12" s="4"/>
    </row>
    <row r="13" spans="1:25" ht="15" x14ac:dyDescent="0.2">
      <c r="A13" s="3"/>
      <c r="B13" s="4"/>
      <c r="C13" s="4"/>
      <c r="D13" s="4"/>
      <c r="E13" s="4"/>
      <c r="F13" s="4"/>
      <c r="G13" s="4"/>
      <c r="H13" s="4"/>
      <c r="I13" s="4"/>
      <c r="J13" s="4"/>
      <c r="K13" s="3"/>
      <c r="L13" s="3"/>
      <c r="M13" s="32"/>
      <c r="N13" s="42"/>
      <c r="O13" s="42"/>
      <c r="P13" s="42"/>
      <c r="Q13" s="42"/>
      <c r="R13" s="42"/>
      <c r="T13" s="28" t="s">
        <v>21</v>
      </c>
      <c r="U13" s="29">
        <f t="shared" ref="U13:V13" si="4">COUNTIFS($U$3:$U$10, "Medium", A3:A10, 1)</f>
        <v>1</v>
      </c>
      <c r="V13" s="29">
        <f t="shared" si="4"/>
        <v>1</v>
      </c>
      <c r="W13" s="1"/>
      <c r="X13" s="4"/>
      <c r="Y13" s="4"/>
    </row>
    <row r="14" spans="1:25" ht="15" x14ac:dyDescent="0.2">
      <c r="A14" s="3"/>
      <c r="B14" s="4"/>
      <c r="C14" s="4"/>
      <c r="D14" s="4"/>
      <c r="E14" s="4"/>
      <c r="F14" s="4"/>
      <c r="G14" s="4"/>
      <c r="H14" s="4"/>
      <c r="I14" s="4"/>
      <c r="J14" s="4"/>
      <c r="K14" s="3"/>
      <c r="L14" s="3"/>
      <c r="M14" s="32"/>
      <c r="N14" s="42"/>
      <c r="O14" s="42"/>
      <c r="P14" s="42"/>
      <c r="Q14" s="42"/>
      <c r="R14" s="42"/>
      <c r="T14" s="28" t="s">
        <v>22</v>
      </c>
      <c r="U14" s="29">
        <f t="shared" ref="U14:V14" si="5">COUNTIFS($U$3:$U$10, "Low", A3:A10, 1)</f>
        <v>0</v>
      </c>
      <c r="V14" s="29">
        <f t="shared" si="5"/>
        <v>0</v>
      </c>
      <c r="W14" s="1"/>
      <c r="X14" s="4"/>
      <c r="Y14" s="4"/>
    </row>
  </sheetData>
  <sheetProtection algorithmName="SHA-512" hashValue="aDwydXVatAxF4cKv1JCey2uuNZpm3U7Oy5Xjgel9VgfE1N9KY37qnw76QkTB5zlyJo8YQmNVP9EPXW2jeG5JtA==" saltValue="YVtdcKVmZ6amACcvi5jOXA==" spinCount="100000" sheet="1" objects="1" scenarios="1" formatColumns="0" formatRows="0" autoFilter="0"/>
  <autoFilter ref="A1:Y14" xr:uid="{00000000-0009-0000-0000-000010000000}"/>
  <mergeCells count="1">
    <mergeCell ref="M1:S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Y15"/>
  <sheetViews>
    <sheetView zoomScale="70" zoomScaleNormal="70" workbookViewId="0">
      <pane xSplit="6" ySplit="2" topLeftCell="L3" activePane="bottomRight" state="frozen"/>
      <selection sqref="A1:B2"/>
      <selection pane="topRight" sqref="A1:B2"/>
      <selection pane="bottomLeft" sqref="A1:B2"/>
      <selection pane="bottomRight" activeCell="R10" sqref="R10"/>
    </sheetView>
  </sheetViews>
  <sheetFormatPr defaultColWidth="12.5703125" defaultRowHeight="15.75" customHeight="1" x14ac:dyDescent="0.2"/>
  <cols>
    <col min="1" max="1" width="10" customWidth="1"/>
    <col min="2" max="2" width="13.42578125" customWidth="1"/>
    <col min="3"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2.85546875"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2842</v>
      </c>
      <c r="C1" s="21" t="s">
        <v>2824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row>
    <row r="2" spans="1:25" x14ac:dyDescent="0.25">
      <c r="A2" s="38">
        <f t="shared" ref="A2:B2" si="0">SUM(A3:A11)</f>
        <v>9</v>
      </c>
      <c r="B2" s="38">
        <f t="shared" si="0"/>
        <v>9</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row>
    <row r="3" spans="1:25" ht="315" x14ac:dyDescent="0.2">
      <c r="A3" s="16">
        <v>1</v>
      </c>
      <c r="B3" s="65">
        <v>1</v>
      </c>
      <c r="C3" s="99" t="s">
        <v>1128</v>
      </c>
      <c r="D3" s="79" t="s">
        <v>1129</v>
      </c>
      <c r="E3" s="79" t="s">
        <v>51</v>
      </c>
      <c r="F3" s="79" t="s">
        <v>2988</v>
      </c>
      <c r="G3" s="79" t="s">
        <v>1130</v>
      </c>
      <c r="H3" s="79" t="s">
        <v>1131</v>
      </c>
      <c r="I3" s="79" t="s">
        <v>1132</v>
      </c>
      <c r="J3" s="79" t="s">
        <v>1133</v>
      </c>
      <c r="K3" s="99" t="s">
        <v>1134</v>
      </c>
      <c r="L3" s="99" t="s">
        <v>1135</v>
      </c>
      <c r="M3" s="100">
        <v>96</v>
      </c>
      <c r="N3" s="82"/>
      <c r="O3" s="82"/>
      <c r="P3" s="84"/>
      <c r="Q3" s="84"/>
      <c r="R3" s="84"/>
      <c r="S3" s="84"/>
      <c r="T3" s="68">
        <f t="shared" ref="T3:T11" si="1">SUM(M3:S3)</f>
        <v>96</v>
      </c>
      <c r="U3" s="69" t="s">
        <v>20</v>
      </c>
      <c r="V3" s="66" t="s">
        <v>2989</v>
      </c>
      <c r="W3" s="69" t="s">
        <v>60</v>
      </c>
      <c r="X3" s="66" t="s">
        <v>337</v>
      </c>
      <c r="Y3" s="66" t="s">
        <v>62</v>
      </c>
    </row>
    <row r="4" spans="1:25" ht="150" x14ac:dyDescent="0.2">
      <c r="A4" s="16">
        <v>1</v>
      </c>
      <c r="B4" s="102">
        <v>1</v>
      </c>
      <c r="C4" s="76" t="s">
        <v>1136</v>
      </c>
      <c r="D4" s="94" t="s">
        <v>1129</v>
      </c>
      <c r="E4" s="94" t="s">
        <v>51</v>
      </c>
      <c r="F4" s="94" t="s">
        <v>1137</v>
      </c>
      <c r="G4" s="236" t="s">
        <v>1138</v>
      </c>
      <c r="H4" s="236" t="s">
        <v>1139</v>
      </c>
      <c r="I4" s="236" t="s">
        <v>2990</v>
      </c>
      <c r="J4" s="236" t="s">
        <v>1133</v>
      </c>
      <c r="K4" s="239" t="s">
        <v>1140</v>
      </c>
      <c r="L4" s="239" t="s">
        <v>1141</v>
      </c>
      <c r="M4" s="78">
        <v>22700</v>
      </c>
      <c r="N4" s="97"/>
      <c r="O4" s="97"/>
      <c r="P4" s="97"/>
      <c r="Q4" s="97"/>
      <c r="R4" s="97"/>
      <c r="S4" s="97"/>
      <c r="T4" s="68">
        <f t="shared" si="1"/>
        <v>22700</v>
      </c>
      <c r="U4" s="69" t="s">
        <v>20</v>
      </c>
      <c r="V4" s="71"/>
      <c r="W4" s="69" t="s">
        <v>69</v>
      </c>
      <c r="X4" s="66" t="s">
        <v>337</v>
      </c>
      <c r="Y4" s="66" t="s">
        <v>62</v>
      </c>
    </row>
    <row r="5" spans="1:25" ht="135" x14ac:dyDescent="0.2">
      <c r="A5" s="16">
        <v>1</v>
      </c>
      <c r="B5" s="102">
        <v>1</v>
      </c>
      <c r="C5" s="76" t="s">
        <v>1142</v>
      </c>
      <c r="D5" s="94" t="s">
        <v>1129</v>
      </c>
      <c r="E5" s="94" t="s">
        <v>51</v>
      </c>
      <c r="F5" s="94" t="s">
        <v>1143</v>
      </c>
      <c r="G5" s="238"/>
      <c r="H5" s="238"/>
      <c r="I5" s="238"/>
      <c r="J5" s="238"/>
      <c r="K5" s="241"/>
      <c r="L5" s="241"/>
      <c r="M5" s="97"/>
      <c r="N5" s="97"/>
      <c r="O5" s="97"/>
      <c r="P5" s="97"/>
      <c r="Q5" s="97"/>
      <c r="R5" s="97"/>
      <c r="S5" s="97"/>
      <c r="T5" s="68">
        <f t="shared" si="1"/>
        <v>0</v>
      </c>
      <c r="U5" s="69" t="s">
        <v>20</v>
      </c>
      <c r="V5" s="66" t="s">
        <v>1144</v>
      </c>
      <c r="W5" s="69" t="s">
        <v>60</v>
      </c>
      <c r="X5" s="66" t="s">
        <v>337</v>
      </c>
      <c r="Y5" s="66" t="s">
        <v>309</v>
      </c>
    </row>
    <row r="6" spans="1:25" ht="225" x14ac:dyDescent="0.2">
      <c r="A6" s="16">
        <v>1</v>
      </c>
      <c r="B6" s="102">
        <v>1</v>
      </c>
      <c r="C6" s="76" t="s">
        <v>1146</v>
      </c>
      <c r="D6" s="94" t="s">
        <v>1129</v>
      </c>
      <c r="E6" s="94" t="s">
        <v>51</v>
      </c>
      <c r="F6" s="94" t="s">
        <v>1147</v>
      </c>
      <c r="G6" s="94" t="s">
        <v>1148</v>
      </c>
      <c r="H6" s="94" t="s">
        <v>1149</v>
      </c>
      <c r="I6" s="94" t="s">
        <v>1150</v>
      </c>
      <c r="J6" s="94" t="s">
        <v>1133</v>
      </c>
      <c r="K6" s="76" t="s">
        <v>1151</v>
      </c>
      <c r="L6" s="89" t="s">
        <v>2087</v>
      </c>
      <c r="M6" s="81"/>
      <c r="N6" s="81"/>
      <c r="O6" s="97"/>
      <c r="P6" s="97"/>
      <c r="Q6" s="81"/>
      <c r="R6" s="81"/>
      <c r="S6" s="81"/>
      <c r="T6" s="68">
        <f t="shared" si="1"/>
        <v>0</v>
      </c>
      <c r="U6" s="69" t="s">
        <v>21</v>
      </c>
      <c r="V6" s="66" t="s">
        <v>2991</v>
      </c>
      <c r="W6" s="69" t="s">
        <v>69</v>
      </c>
      <c r="X6" s="66" t="s">
        <v>337</v>
      </c>
      <c r="Y6" s="66" t="s">
        <v>62</v>
      </c>
    </row>
    <row r="7" spans="1:25" ht="120" x14ac:dyDescent="0.2">
      <c r="A7" s="16">
        <v>1</v>
      </c>
      <c r="B7" s="102">
        <v>1</v>
      </c>
      <c r="C7" s="76" t="s">
        <v>1152</v>
      </c>
      <c r="D7" s="94" t="s">
        <v>1129</v>
      </c>
      <c r="E7" s="94" t="s">
        <v>83</v>
      </c>
      <c r="F7" s="94" t="s">
        <v>1153</v>
      </c>
      <c r="G7" s="94" t="s">
        <v>1154</v>
      </c>
      <c r="H7" s="94" t="s">
        <v>1155</v>
      </c>
      <c r="I7" s="94" t="s">
        <v>1156</v>
      </c>
      <c r="J7" s="94" t="s">
        <v>1133</v>
      </c>
      <c r="K7" s="76" t="s">
        <v>1157</v>
      </c>
      <c r="L7" s="134" t="s">
        <v>1158</v>
      </c>
      <c r="M7" s="78">
        <v>1093.23</v>
      </c>
      <c r="N7" s="97"/>
      <c r="O7" s="81"/>
      <c r="P7" s="81"/>
      <c r="Q7" s="81"/>
      <c r="R7" s="81"/>
      <c r="S7" s="81"/>
      <c r="T7" s="68">
        <f t="shared" si="1"/>
        <v>1093.23</v>
      </c>
      <c r="U7" s="69" t="s">
        <v>20</v>
      </c>
      <c r="V7" s="71"/>
      <c r="W7" s="69" t="s">
        <v>60</v>
      </c>
      <c r="X7" s="66" t="s">
        <v>61</v>
      </c>
      <c r="Y7" s="66" t="s">
        <v>309</v>
      </c>
    </row>
    <row r="8" spans="1:25" ht="75" x14ac:dyDescent="0.2">
      <c r="A8" s="16">
        <v>1</v>
      </c>
      <c r="B8" s="102">
        <v>1</v>
      </c>
      <c r="C8" s="76" t="s">
        <v>1159</v>
      </c>
      <c r="D8" s="94" t="s">
        <v>1129</v>
      </c>
      <c r="E8" s="94" t="s">
        <v>93</v>
      </c>
      <c r="F8" s="94" t="s">
        <v>1160</v>
      </c>
      <c r="G8" s="94" t="s">
        <v>1161</v>
      </c>
      <c r="H8" s="94" t="s">
        <v>1162</v>
      </c>
      <c r="I8" s="94" t="s">
        <v>1163</v>
      </c>
      <c r="J8" s="94" t="s">
        <v>1133</v>
      </c>
      <c r="K8" s="76" t="s">
        <v>1140</v>
      </c>
      <c r="L8" s="76" t="s">
        <v>1135</v>
      </c>
      <c r="M8" s="78">
        <v>120</v>
      </c>
      <c r="N8" s="97"/>
      <c r="O8" s="97"/>
      <c r="P8" s="81"/>
      <c r="Q8" s="81"/>
      <c r="R8" s="81"/>
      <c r="S8" s="81"/>
      <c r="T8" s="68">
        <f t="shared" si="1"/>
        <v>120</v>
      </c>
      <c r="U8" s="69" t="s">
        <v>20</v>
      </c>
      <c r="V8" s="71"/>
      <c r="W8" s="69" t="s">
        <v>60</v>
      </c>
      <c r="X8" s="66" t="s">
        <v>70</v>
      </c>
      <c r="Y8" s="66" t="s">
        <v>62</v>
      </c>
    </row>
    <row r="9" spans="1:25" ht="135" x14ac:dyDescent="0.2">
      <c r="A9" s="16">
        <v>1</v>
      </c>
      <c r="B9" s="102">
        <v>1</v>
      </c>
      <c r="C9" s="76" t="s">
        <v>1164</v>
      </c>
      <c r="D9" s="94" t="s">
        <v>1129</v>
      </c>
      <c r="E9" s="94" t="s">
        <v>93</v>
      </c>
      <c r="F9" s="94" t="s">
        <v>1165</v>
      </c>
      <c r="G9" s="94" t="s">
        <v>1166</v>
      </c>
      <c r="H9" s="94" t="s">
        <v>1167</v>
      </c>
      <c r="I9" s="94" t="s">
        <v>1168</v>
      </c>
      <c r="J9" s="94" t="s">
        <v>1133</v>
      </c>
      <c r="K9" s="76" t="s">
        <v>1151</v>
      </c>
      <c r="L9" s="76" t="s">
        <v>1169</v>
      </c>
      <c r="M9" s="81"/>
      <c r="N9" s="78">
        <v>770</v>
      </c>
      <c r="O9" s="97"/>
      <c r="P9" s="97"/>
      <c r="Q9" s="97"/>
      <c r="R9" s="97"/>
      <c r="S9" s="97"/>
      <c r="T9" s="68">
        <f t="shared" si="1"/>
        <v>770</v>
      </c>
      <c r="U9" s="69" t="s">
        <v>21</v>
      </c>
      <c r="V9" s="71"/>
      <c r="W9" s="69" t="s">
        <v>79</v>
      </c>
      <c r="X9" s="66" t="s">
        <v>80</v>
      </c>
      <c r="Y9" s="66" t="s">
        <v>958</v>
      </c>
    </row>
    <row r="10" spans="1:25" ht="255" x14ac:dyDescent="0.2">
      <c r="A10" s="16">
        <v>1</v>
      </c>
      <c r="B10" s="102">
        <v>1</v>
      </c>
      <c r="C10" s="76" t="s">
        <v>1171</v>
      </c>
      <c r="D10" s="94" t="s">
        <v>1129</v>
      </c>
      <c r="E10" s="94" t="s">
        <v>258</v>
      </c>
      <c r="F10" s="94" t="s">
        <v>1172</v>
      </c>
      <c r="G10" s="94" t="s">
        <v>1173</v>
      </c>
      <c r="H10" s="94" t="s">
        <v>1174</v>
      </c>
      <c r="I10" s="94" t="s">
        <v>1175</v>
      </c>
      <c r="J10" s="94" t="s">
        <v>1157</v>
      </c>
      <c r="K10" s="76" t="s">
        <v>1157</v>
      </c>
      <c r="L10" s="76" t="s">
        <v>1141</v>
      </c>
      <c r="M10" s="97"/>
      <c r="N10" s="97"/>
      <c r="O10" s="97"/>
      <c r="P10" s="97"/>
      <c r="Q10" s="97"/>
      <c r="R10" s="97"/>
      <c r="S10" s="97"/>
      <c r="T10" s="68">
        <f t="shared" si="1"/>
        <v>0</v>
      </c>
      <c r="U10" s="69" t="s">
        <v>21</v>
      </c>
      <c r="V10" s="66" t="s">
        <v>2992</v>
      </c>
      <c r="W10" s="69" t="s">
        <v>79</v>
      </c>
      <c r="X10" s="66" t="s">
        <v>131</v>
      </c>
      <c r="Y10" s="66" t="s">
        <v>264</v>
      </c>
    </row>
    <row r="11" spans="1:25" ht="120" x14ac:dyDescent="0.2">
      <c r="A11" s="16">
        <v>1</v>
      </c>
      <c r="B11" s="102">
        <v>1</v>
      </c>
      <c r="C11" s="76" t="s">
        <v>1176</v>
      </c>
      <c r="D11" s="94" t="s">
        <v>1129</v>
      </c>
      <c r="E11" s="94" t="s">
        <v>258</v>
      </c>
      <c r="F11" s="103" t="s">
        <v>1177</v>
      </c>
      <c r="G11" s="94" t="s">
        <v>1173</v>
      </c>
      <c r="H11" s="94" t="s">
        <v>1174</v>
      </c>
      <c r="I11" s="94" t="s">
        <v>1175</v>
      </c>
      <c r="J11" s="94" t="s">
        <v>1178</v>
      </c>
      <c r="K11" s="76" t="s">
        <v>1020</v>
      </c>
      <c r="L11" s="76" t="s">
        <v>1141</v>
      </c>
      <c r="M11" s="97"/>
      <c r="N11" s="97"/>
      <c r="O11" s="97"/>
      <c r="P11" s="97"/>
      <c r="Q11" s="97"/>
      <c r="R11" s="97"/>
      <c r="S11" s="97"/>
      <c r="T11" s="68">
        <f t="shared" si="1"/>
        <v>0</v>
      </c>
      <c r="U11" s="69" t="s">
        <v>21</v>
      </c>
      <c r="V11" s="66" t="s">
        <v>1179</v>
      </c>
      <c r="W11" s="69" t="s">
        <v>69</v>
      </c>
      <c r="X11" s="66" t="s">
        <v>131</v>
      </c>
      <c r="Y11" s="66" t="s">
        <v>264</v>
      </c>
    </row>
    <row r="12" spans="1:25" ht="15" x14ac:dyDescent="0.2">
      <c r="A12" s="3"/>
      <c r="B12" s="4"/>
      <c r="C12" s="4"/>
      <c r="D12" s="4"/>
      <c r="E12" s="4"/>
      <c r="F12" s="4"/>
      <c r="G12" s="4"/>
      <c r="H12" s="4"/>
      <c r="I12" s="4"/>
      <c r="J12" s="4"/>
      <c r="K12" s="3"/>
      <c r="L12" s="3"/>
      <c r="M12" s="43">
        <f t="shared" ref="M12:S12" si="2">SUM(M3:M11)</f>
        <v>24009.23</v>
      </c>
      <c r="N12" s="43">
        <f t="shared" si="2"/>
        <v>770</v>
      </c>
      <c r="O12" s="43">
        <f t="shared" si="2"/>
        <v>0</v>
      </c>
      <c r="P12" s="43">
        <f t="shared" si="2"/>
        <v>0</v>
      </c>
      <c r="Q12" s="43">
        <f t="shared" si="2"/>
        <v>0</v>
      </c>
      <c r="R12" s="43">
        <f t="shared" si="2"/>
        <v>0</v>
      </c>
      <c r="S12" s="43">
        <f t="shared" si="2"/>
        <v>0</v>
      </c>
      <c r="T12" s="25"/>
      <c r="U12" s="25" t="s">
        <v>2831</v>
      </c>
      <c r="V12" s="26" t="s">
        <v>2832</v>
      </c>
      <c r="W12" s="1"/>
      <c r="X12" s="4"/>
      <c r="Y12" s="4"/>
    </row>
    <row r="13" spans="1:25" ht="15" x14ac:dyDescent="0.2">
      <c r="A13" s="3"/>
      <c r="B13" s="4"/>
      <c r="C13" s="4"/>
      <c r="D13" s="4"/>
      <c r="E13" s="4"/>
      <c r="F13" s="4"/>
      <c r="G13" s="4"/>
      <c r="H13" s="4"/>
      <c r="I13" s="4"/>
      <c r="J13" s="4"/>
      <c r="K13" s="3"/>
      <c r="L13" s="3"/>
      <c r="M13" s="42"/>
      <c r="N13" s="42"/>
      <c r="O13" s="42"/>
      <c r="P13" s="42"/>
      <c r="Q13" s="42"/>
      <c r="R13" s="42"/>
      <c r="T13" s="28" t="s">
        <v>20</v>
      </c>
      <c r="U13" s="29">
        <f t="shared" ref="U13:V13" si="3">COUNTIFS($U$3:$U$11, "High", A3:A11, 1)</f>
        <v>5</v>
      </c>
      <c r="V13" s="29">
        <f t="shared" si="3"/>
        <v>5</v>
      </c>
      <c r="W13" s="1"/>
      <c r="X13" s="4"/>
      <c r="Y13" s="4"/>
    </row>
    <row r="14" spans="1:25" ht="15" x14ac:dyDescent="0.2">
      <c r="A14" s="3"/>
      <c r="B14" s="4"/>
      <c r="C14" s="4"/>
      <c r="D14" s="4"/>
      <c r="E14" s="4"/>
      <c r="F14" s="4"/>
      <c r="G14" s="4"/>
      <c r="H14" s="4"/>
      <c r="I14" s="4"/>
      <c r="J14" s="4"/>
      <c r="K14" s="3"/>
      <c r="L14" s="3"/>
      <c r="M14" s="42"/>
      <c r="N14" s="42"/>
      <c r="O14" s="42"/>
      <c r="P14" s="42"/>
      <c r="Q14" s="42"/>
      <c r="R14" s="42"/>
      <c r="T14" s="28" t="s">
        <v>21</v>
      </c>
      <c r="U14" s="29">
        <f t="shared" ref="U14:V14" si="4">COUNTIFS($U$3:$U$11, "Medium", A3:A11, 1)</f>
        <v>4</v>
      </c>
      <c r="V14" s="29">
        <f t="shared" si="4"/>
        <v>4</v>
      </c>
      <c r="W14" s="1"/>
      <c r="X14" s="4"/>
      <c r="Y14" s="4"/>
    </row>
    <row r="15" spans="1:25" ht="15" x14ac:dyDescent="0.2">
      <c r="A15" s="3"/>
      <c r="B15" s="4"/>
      <c r="C15" s="4"/>
      <c r="D15" s="4"/>
      <c r="E15" s="4"/>
      <c r="F15" s="4"/>
      <c r="G15" s="4"/>
      <c r="H15" s="4"/>
      <c r="I15" s="4"/>
      <c r="J15" s="4"/>
      <c r="K15" s="3"/>
      <c r="L15" s="3"/>
      <c r="M15" s="42"/>
      <c r="N15" s="42"/>
      <c r="O15" s="42"/>
      <c r="P15" s="42"/>
      <c r="Q15" s="42"/>
      <c r="R15" s="42"/>
      <c r="T15" s="28" t="s">
        <v>22</v>
      </c>
      <c r="U15" s="29">
        <f t="shared" ref="U15:V15" si="5">COUNTIFS($U$3:$U$11, "Low", A3:A11, 1)</f>
        <v>0</v>
      </c>
      <c r="V15" s="29">
        <f t="shared" si="5"/>
        <v>0</v>
      </c>
      <c r="W15" s="1"/>
      <c r="X15" s="4"/>
      <c r="Y15" s="4"/>
    </row>
  </sheetData>
  <sheetProtection algorithmName="SHA-512" hashValue="sZqiUdJuK+pCWbIoF862udhkmNmwOMZYTuD8u1RtoDkoRcYuJaLgl6BC46zKNF5eaZ7BDnCDsCw4Kn9wq/cm3w==" saltValue="xxgrhE+7S+oMyGE6KP06rA==" spinCount="100000" sheet="1" objects="1" scenarios="1" formatColumns="0" formatRows="0" autoFilter="0"/>
  <autoFilter ref="A1:Y15" xr:uid="{00000000-0009-0000-0000-000011000000}"/>
  <mergeCells count="7">
    <mergeCell ref="M1:S1"/>
    <mergeCell ref="G4:G5"/>
    <mergeCell ref="H4:H5"/>
    <mergeCell ref="I4:I5"/>
    <mergeCell ref="J4:J5"/>
    <mergeCell ref="K4:K5"/>
    <mergeCell ref="L4:L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Y15"/>
  <sheetViews>
    <sheetView zoomScale="60" zoomScaleNormal="60" workbookViewId="0">
      <pane xSplit="6" ySplit="2" topLeftCell="G4" activePane="bottomRight" state="frozen"/>
      <selection sqref="A1:B2"/>
      <selection pane="topRight" sqref="A1:B2"/>
      <selection pane="bottomLeft" sqref="A1:B2"/>
      <selection pane="bottomRight" activeCell="J23" sqref="J23"/>
    </sheetView>
  </sheetViews>
  <sheetFormatPr defaultColWidth="12.5703125" defaultRowHeight="15.75" customHeight="1" x14ac:dyDescent="0.2"/>
  <cols>
    <col min="1" max="1" width="10" customWidth="1"/>
    <col min="2" max="2" width="13.42578125" customWidth="1"/>
    <col min="3" max="3" width="14.855468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5.42578125" bestFit="1" customWidth="1"/>
    <col min="14" max="14" width="14" bestFit="1" customWidth="1"/>
    <col min="15" max="19" width="12.710937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2843</v>
      </c>
      <c r="C1" s="21" t="s">
        <v>2824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row>
    <row r="2" spans="1:25" x14ac:dyDescent="0.25">
      <c r="A2" s="38">
        <f t="shared" ref="A2:B2" si="0">SUM(A3:A11)</f>
        <v>9</v>
      </c>
      <c r="B2" s="38">
        <f t="shared" si="0"/>
        <v>9</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row>
    <row r="3" spans="1:25" ht="135" x14ac:dyDescent="0.2">
      <c r="A3" s="16">
        <v>1</v>
      </c>
      <c r="B3" s="65">
        <v>1</v>
      </c>
      <c r="C3" s="99" t="s">
        <v>1180</v>
      </c>
      <c r="D3" s="79" t="s">
        <v>1181</v>
      </c>
      <c r="E3" s="79" t="s">
        <v>51</v>
      </c>
      <c r="F3" s="79" t="s">
        <v>1182</v>
      </c>
      <c r="G3" s="79" t="s">
        <v>1183</v>
      </c>
      <c r="H3" s="79" t="s">
        <v>1184</v>
      </c>
      <c r="I3" s="79" t="s">
        <v>1185</v>
      </c>
      <c r="J3" s="79" t="s">
        <v>1133</v>
      </c>
      <c r="K3" s="99" t="s">
        <v>1186</v>
      </c>
      <c r="L3" s="99" t="s">
        <v>1056</v>
      </c>
      <c r="M3" s="100">
        <v>35000</v>
      </c>
      <c r="N3" s="100">
        <v>8400</v>
      </c>
      <c r="O3" s="82"/>
      <c r="P3" s="82"/>
      <c r="Q3" s="82"/>
      <c r="R3" s="82"/>
      <c r="S3" s="82"/>
      <c r="T3" s="68">
        <f t="shared" ref="T3:T11" si="1">SUM(M3:S3)</f>
        <v>43400</v>
      </c>
      <c r="U3" s="69" t="s">
        <v>20</v>
      </c>
      <c r="V3" s="66" t="s">
        <v>1187</v>
      </c>
      <c r="W3" s="69" t="s">
        <v>60</v>
      </c>
      <c r="X3" s="66" t="s">
        <v>337</v>
      </c>
      <c r="Y3" s="66" t="s">
        <v>62</v>
      </c>
    </row>
    <row r="4" spans="1:25" ht="75" x14ac:dyDescent="0.2">
      <c r="A4" s="16">
        <v>1</v>
      </c>
      <c r="B4" s="102">
        <v>1</v>
      </c>
      <c r="C4" s="76" t="s">
        <v>1188</v>
      </c>
      <c r="D4" s="94" t="s">
        <v>1181</v>
      </c>
      <c r="E4" s="94" t="s">
        <v>51</v>
      </c>
      <c r="F4" s="94" t="s">
        <v>1189</v>
      </c>
      <c r="G4" s="94" t="s">
        <v>1190</v>
      </c>
      <c r="H4" s="94" t="s">
        <v>1191</v>
      </c>
      <c r="I4" s="94" t="s">
        <v>1192</v>
      </c>
      <c r="J4" s="94" t="s">
        <v>1133</v>
      </c>
      <c r="K4" s="76" t="s">
        <v>1186</v>
      </c>
      <c r="L4" s="76" t="s">
        <v>1056</v>
      </c>
      <c r="M4" s="78">
        <v>2000</v>
      </c>
      <c r="N4" s="97"/>
      <c r="O4" s="97"/>
      <c r="P4" s="97"/>
      <c r="Q4" s="97"/>
      <c r="R4" s="97"/>
      <c r="S4" s="97"/>
      <c r="T4" s="68">
        <f t="shared" si="1"/>
        <v>2000</v>
      </c>
      <c r="U4" s="69" t="s">
        <v>22</v>
      </c>
      <c r="V4" s="66" t="s">
        <v>1193</v>
      </c>
      <c r="W4" s="69" t="s">
        <v>60</v>
      </c>
      <c r="X4" s="66" t="s">
        <v>70</v>
      </c>
      <c r="Y4" s="66" t="s">
        <v>836</v>
      </c>
    </row>
    <row r="5" spans="1:25" ht="90" x14ac:dyDescent="0.2">
      <c r="A5" s="16">
        <v>1</v>
      </c>
      <c r="B5" s="102">
        <v>1</v>
      </c>
      <c r="C5" s="76" t="s">
        <v>1194</v>
      </c>
      <c r="D5" s="94" t="s">
        <v>1181</v>
      </c>
      <c r="E5" s="94" t="s">
        <v>51</v>
      </c>
      <c r="F5" s="94" t="s">
        <v>1195</v>
      </c>
      <c r="G5" s="94" t="s">
        <v>1196</v>
      </c>
      <c r="H5" s="94" t="s">
        <v>1197</v>
      </c>
      <c r="I5" s="94" t="s">
        <v>1198</v>
      </c>
      <c r="J5" s="94" t="s">
        <v>1133</v>
      </c>
      <c r="K5" s="76" t="s">
        <v>1186</v>
      </c>
      <c r="L5" s="76" t="s">
        <v>1056</v>
      </c>
      <c r="M5" s="78">
        <v>3300</v>
      </c>
      <c r="N5" s="97"/>
      <c r="O5" s="97"/>
      <c r="P5" s="97"/>
      <c r="Q5" s="97"/>
      <c r="R5" s="97"/>
      <c r="S5" s="97"/>
      <c r="T5" s="68">
        <f t="shared" si="1"/>
        <v>3300</v>
      </c>
      <c r="U5" s="69" t="s">
        <v>20</v>
      </c>
      <c r="V5" s="66" t="s">
        <v>1199</v>
      </c>
      <c r="W5" s="69" t="s">
        <v>60</v>
      </c>
      <c r="X5" s="66" t="s">
        <v>70</v>
      </c>
      <c r="Y5" s="66" t="s">
        <v>62</v>
      </c>
    </row>
    <row r="6" spans="1:25" ht="90" x14ac:dyDescent="0.2">
      <c r="A6" s="16">
        <v>1</v>
      </c>
      <c r="B6" s="102">
        <v>1</v>
      </c>
      <c r="C6" s="76" t="s">
        <v>1200</v>
      </c>
      <c r="D6" s="94" t="s">
        <v>1181</v>
      </c>
      <c r="E6" s="94" t="s">
        <v>51</v>
      </c>
      <c r="F6" s="94" t="s">
        <v>1201</v>
      </c>
      <c r="G6" s="94" t="s">
        <v>1202</v>
      </c>
      <c r="H6" s="94" t="s">
        <v>1203</v>
      </c>
      <c r="I6" s="94" t="s">
        <v>1204</v>
      </c>
      <c r="J6" s="94" t="s">
        <v>1133</v>
      </c>
      <c r="K6" s="76" t="s">
        <v>1205</v>
      </c>
      <c r="L6" s="76" t="s">
        <v>1056</v>
      </c>
      <c r="M6" s="78">
        <v>15000</v>
      </c>
      <c r="N6" s="97"/>
      <c r="O6" s="97"/>
      <c r="P6" s="97"/>
      <c r="Q6" s="97"/>
      <c r="R6" s="97"/>
      <c r="S6" s="97"/>
      <c r="T6" s="68">
        <f t="shared" si="1"/>
        <v>15000</v>
      </c>
      <c r="U6" s="69" t="s">
        <v>20</v>
      </c>
      <c r="V6" s="66" t="s">
        <v>1206</v>
      </c>
      <c r="W6" s="69" t="s">
        <v>69</v>
      </c>
      <c r="X6" s="66" t="s">
        <v>337</v>
      </c>
      <c r="Y6" s="66" t="s">
        <v>62</v>
      </c>
    </row>
    <row r="7" spans="1:25" ht="75" x14ac:dyDescent="0.2">
      <c r="A7" s="16">
        <v>1</v>
      </c>
      <c r="B7" s="102">
        <v>1</v>
      </c>
      <c r="C7" s="76" t="s">
        <v>1207</v>
      </c>
      <c r="D7" s="94" t="s">
        <v>1181</v>
      </c>
      <c r="E7" s="94" t="s">
        <v>51</v>
      </c>
      <c r="F7" s="94" t="s">
        <v>1208</v>
      </c>
      <c r="G7" s="94" t="s">
        <v>1209</v>
      </c>
      <c r="H7" s="94" t="s">
        <v>1210</v>
      </c>
      <c r="I7" s="94" t="s">
        <v>1211</v>
      </c>
      <c r="J7" s="94" t="s">
        <v>1133</v>
      </c>
      <c r="K7" s="76" t="s">
        <v>1212</v>
      </c>
      <c r="L7" s="76" t="s">
        <v>58</v>
      </c>
      <c r="M7" s="97"/>
      <c r="N7" s="97"/>
      <c r="O7" s="97"/>
      <c r="P7" s="97"/>
      <c r="Q7" s="97"/>
      <c r="R7" s="97"/>
      <c r="S7" s="97"/>
      <c r="T7" s="68">
        <f t="shared" si="1"/>
        <v>0</v>
      </c>
      <c r="U7" s="69" t="s">
        <v>20</v>
      </c>
      <c r="V7" s="71"/>
      <c r="W7" s="69" t="s">
        <v>69</v>
      </c>
      <c r="X7" s="66" t="s">
        <v>70</v>
      </c>
      <c r="Y7" s="71"/>
    </row>
    <row r="8" spans="1:25" ht="150" x14ac:dyDescent="0.2">
      <c r="A8" s="16">
        <v>1</v>
      </c>
      <c r="B8" s="102">
        <v>1</v>
      </c>
      <c r="C8" s="76" t="s">
        <v>1213</v>
      </c>
      <c r="D8" s="94" t="s">
        <v>1181</v>
      </c>
      <c r="E8" s="94" t="s">
        <v>83</v>
      </c>
      <c r="F8" s="94" t="s">
        <v>1214</v>
      </c>
      <c r="G8" s="94" t="s">
        <v>1215</v>
      </c>
      <c r="H8" s="94" t="s">
        <v>1216</v>
      </c>
      <c r="I8" s="94" t="s">
        <v>1217</v>
      </c>
      <c r="J8" s="94" t="s">
        <v>1133</v>
      </c>
      <c r="K8" s="76" t="s">
        <v>1218</v>
      </c>
      <c r="L8" s="76" t="s">
        <v>1056</v>
      </c>
      <c r="M8" s="78">
        <v>1550</v>
      </c>
      <c r="N8" s="97"/>
      <c r="O8" s="97"/>
      <c r="P8" s="97"/>
      <c r="Q8" s="97"/>
      <c r="R8" s="97"/>
      <c r="S8" s="97"/>
      <c r="T8" s="68">
        <f t="shared" si="1"/>
        <v>1550</v>
      </c>
      <c r="U8" s="69" t="s">
        <v>20</v>
      </c>
      <c r="V8" s="66" t="s">
        <v>1219</v>
      </c>
      <c r="W8" s="69" t="s">
        <v>69</v>
      </c>
      <c r="X8" s="66" t="s">
        <v>80</v>
      </c>
      <c r="Y8" s="66" t="s">
        <v>836</v>
      </c>
    </row>
    <row r="9" spans="1:25" ht="120" x14ac:dyDescent="0.2">
      <c r="A9" s="16">
        <v>1</v>
      </c>
      <c r="B9" s="102">
        <v>1</v>
      </c>
      <c r="C9" s="76" t="s">
        <v>1220</v>
      </c>
      <c r="D9" s="94" t="s">
        <v>1181</v>
      </c>
      <c r="E9" s="94" t="s">
        <v>258</v>
      </c>
      <c r="F9" s="94" t="s">
        <v>1221</v>
      </c>
      <c r="G9" s="94" t="s">
        <v>1222</v>
      </c>
      <c r="H9" s="94" t="s">
        <v>1223</v>
      </c>
      <c r="I9" s="94" t="s">
        <v>1224</v>
      </c>
      <c r="J9" s="94" t="s">
        <v>1133</v>
      </c>
      <c r="K9" s="76" t="s">
        <v>1218</v>
      </c>
      <c r="L9" s="76" t="s">
        <v>1056</v>
      </c>
      <c r="M9" s="78">
        <v>1800</v>
      </c>
      <c r="N9" s="97"/>
      <c r="O9" s="97"/>
      <c r="P9" s="97"/>
      <c r="Q9" s="97"/>
      <c r="R9" s="97"/>
      <c r="S9" s="97"/>
      <c r="T9" s="68">
        <f t="shared" si="1"/>
        <v>1800</v>
      </c>
      <c r="U9" s="69" t="s">
        <v>21</v>
      </c>
      <c r="V9" s="66" t="s">
        <v>1225</v>
      </c>
      <c r="W9" s="69" t="s">
        <v>79</v>
      </c>
      <c r="X9" s="66" t="s">
        <v>131</v>
      </c>
      <c r="Y9" s="66" t="s">
        <v>264</v>
      </c>
    </row>
    <row r="10" spans="1:25" ht="90" x14ac:dyDescent="0.2">
      <c r="A10" s="16">
        <v>1</v>
      </c>
      <c r="B10" s="102">
        <v>1</v>
      </c>
      <c r="C10" s="76" t="s">
        <v>1226</v>
      </c>
      <c r="D10" s="94" t="s">
        <v>1181</v>
      </c>
      <c r="E10" s="94" t="s">
        <v>258</v>
      </c>
      <c r="F10" s="94" t="s">
        <v>1227</v>
      </c>
      <c r="G10" s="94" t="s">
        <v>1228</v>
      </c>
      <c r="H10" s="94" t="s">
        <v>1223</v>
      </c>
      <c r="I10" s="94" t="s">
        <v>1229</v>
      </c>
      <c r="J10" s="94" t="s">
        <v>1133</v>
      </c>
      <c r="K10" s="76" t="s">
        <v>1230</v>
      </c>
      <c r="L10" s="76" t="s">
        <v>58</v>
      </c>
      <c r="M10" s="78">
        <v>1800</v>
      </c>
      <c r="N10" s="97"/>
      <c r="O10" s="97"/>
      <c r="P10" s="97"/>
      <c r="Q10" s="97"/>
      <c r="R10" s="97"/>
      <c r="S10" s="97"/>
      <c r="T10" s="68">
        <f t="shared" si="1"/>
        <v>1800</v>
      </c>
      <c r="U10" s="69" t="s">
        <v>21</v>
      </c>
      <c r="V10" s="66" t="s">
        <v>1225</v>
      </c>
      <c r="W10" s="71"/>
      <c r="X10" s="66" t="s">
        <v>131</v>
      </c>
      <c r="Y10" s="71"/>
    </row>
    <row r="11" spans="1:25" ht="75" x14ac:dyDescent="0.2">
      <c r="A11" s="16">
        <v>1</v>
      </c>
      <c r="B11" s="102">
        <v>1</v>
      </c>
      <c r="C11" s="76" t="s">
        <v>1231</v>
      </c>
      <c r="D11" s="94" t="s">
        <v>1181</v>
      </c>
      <c r="E11" s="94" t="s">
        <v>311</v>
      </c>
      <c r="F11" s="94" t="s">
        <v>1232</v>
      </c>
      <c r="G11" s="94" t="s">
        <v>1233</v>
      </c>
      <c r="H11" s="94" t="s">
        <v>1234</v>
      </c>
      <c r="I11" s="94" t="s">
        <v>1235</v>
      </c>
      <c r="J11" s="94" t="s">
        <v>1133</v>
      </c>
      <c r="K11" s="76" t="s">
        <v>1186</v>
      </c>
      <c r="L11" s="76" t="s">
        <v>1056</v>
      </c>
      <c r="M11" s="97"/>
      <c r="N11" s="97"/>
      <c r="O11" s="97"/>
      <c r="P11" s="97"/>
      <c r="Q11" s="97"/>
      <c r="R11" s="97"/>
      <c r="S11" s="97"/>
      <c r="T11" s="68">
        <f t="shared" si="1"/>
        <v>0</v>
      </c>
      <c r="U11" s="69" t="s">
        <v>22</v>
      </c>
      <c r="V11" s="66" t="s">
        <v>1236</v>
      </c>
      <c r="W11" s="69" t="s">
        <v>79</v>
      </c>
      <c r="X11" s="66" t="s">
        <v>322</v>
      </c>
      <c r="Y11" s="66" t="s">
        <v>1237</v>
      </c>
    </row>
    <row r="12" spans="1:25" ht="12.75" x14ac:dyDescent="0.2">
      <c r="A12" s="20"/>
      <c r="B12" s="20"/>
      <c r="C12" s="20"/>
      <c r="D12" s="20"/>
      <c r="E12" s="20"/>
      <c r="F12" s="20"/>
      <c r="G12" s="20"/>
      <c r="H12" s="20"/>
      <c r="I12" s="20"/>
      <c r="J12" s="20"/>
      <c r="K12" s="20"/>
      <c r="L12" s="20"/>
      <c r="M12" s="44">
        <f t="shared" ref="M12:S12" si="2">SUM(M3:M11)</f>
        <v>60450</v>
      </c>
      <c r="N12" s="44">
        <f t="shared" si="2"/>
        <v>8400</v>
      </c>
      <c r="O12" s="44">
        <f t="shared" si="2"/>
        <v>0</v>
      </c>
      <c r="P12" s="44">
        <f t="shared" si="2"/>
        <v>0</v>
      </c>
      <c r="Q12" s="44">
        <f t="shared" si="2"/>
        <v>0</v>
      </c>
      <c r="R12" s="44">
        <f t="shared" si="2"/>
        <v>0</v>
      </c>
      <c r="S12" s="44">
        <f t="shared" si="2"/>
        <v>0</v>
      </c>
      <c r="T12" s="25"/>
      <c r="U12" s="25" t="s">
        <v>2831</v>
      </c>
      <c r="V12" s="26" t="s">
        <v>2832</v>
      </c>
      <c r="W12" s="20"/>
      <c r="X12" s="20"/>
      <c r="Y12" s="20"/>
    </row>
    <row r="13" spans="1:25" ht="12.75" x14ac:dyDescent="0.2">
      <c r="A13" s="20"/>
      <c r="B13" s="20"/>
      <c r="C13" s="20"/>
      <c r="D13" s="20"/>
      <c r="E13" s="20"/>
      <c r="F13" s="20"/>
      <c r="G13" s="20"/>
      <c r="H13" s="20"/>
      <c r="I13" s="20"/>
      <c r="J13" s="20"/>
      <c r="K13" s="20"/>
      <c r="L13" s="20"/>
      <c r="M13" s="45"/>
      <c r="N13" s="45"/>
      <c r="O13" s="45"/>
      <c r="P13" s="45"/>
      <c r="Q13" s="45"/>
      <c r="R13" s="45"/>
      <c r="T13" s="28" t="s">
        <v>20</v>
      </c>
      <c r="U13" s="29">
        <f t="shared" ref="U13:V13" si="3">COUNTIFS($U$3:$U$11, "High", A3:A11, 1)</f>
        <v>5</v>
      </c>
      <c r="V13" s="29">
        <f t="shared" si="3"/>
        <v>5</v>
      </c>
      <c r="W13" s="20"/>
      <c r="X13" s="20"/>
      <c r="Y13" s="20"/>
    </row>
    <row r="14" spans="1:25" ht="12.75" x14ac:dyDescent="0.2">
      <c r="A14" s="20"/>
      <c r="B14" s="20"/>
      <c r="C14" s="20"/>
      <c r="D14" s="20"/>
      <c r="E14" s="20"/>
      <c r="F14" s="20"/>
      <c r="G14" s="20"/>
      <c r="H14" s="20"/>
      <c r="I14" s="20"/>
      <c r="J14" s="20"/>
      <c r="K14" s="20"/>
      <c r="L14" s="20"/>
      <c r="M14" s="45"/>
      <c r="N14" s="45"/>
      <c r="O14" s="45"/>
      <c r="P14" s="45"/>
      <c r="Q14" s="45"/>
      <c r="R14" s="45"/>
      <c r="T14" s="28" t="s">
        <v>21</v>
      </c>
      <c r="U14" s="29">
        <f t="shared" ref="U14:V14" si="4">COUNTIFS($U$3:$U$11, "Medium", A3:A11, 1)</f>
        <v>2</v>
      </c>
      <c r="V14" s="29">
        <f t="shared" si="4"/>
        <v>2</v>
      </c>
      <c r="W14" s="20"/>
      <c r="X14" s="20"/>
      <c r="Y14" s="20"/>
    </row>
    <row r="15" spans="1:25" ht="12.75" x14ac:dyDescent="0.2">
      <c r="A15" s="20"/>
      <c r="B15" s="20"/>
      <c r="C15" s="20"/>
      <c r="D15" s="20"/>
      <c r="E15" s="20"/>
      <c r="F15" s="20"/>
      <c r="G15" s="20"/>
      <c r="H15" s="20"/>
      <c r="I15" s="20"/>
      <c r="J15" s="20"/>
      <c r="K15" s="20"/>
      <c r="L15" s="20"/>
      <c r="M15" s="45"/>
      <c r="N15" s="45"/>
      <c r="O15" s="45"/>
      <c r="P15" s="45"/>
      <c r="Q15" s="45"/>
      <c r="R15" s="45"/>
      <c r="T15" s="28" t="s">
        <v>22</v>
      </c>
      <c r="U15" s="29">
        <f t="shared" ref="U15:V15" si="5">COUNTIFS($U$3:$U$11, "Low", A3:A11, 1)</f>
        <v>2</v>
      </c>
      <c r="V15" s="29">
        <f t="shared" si="5"/>
        <v>2</v>
      </c>
      <c r="W15" s="20"/>
      <c r="X15" s="20"/>
      <c r="Y15" s="20"/>
    </row>
  </sheetData>
  <sheetProtection algorithmName="SHA-512" hashValue="ewyKFe42VAcY+x9+ZPpYilo5/sNpeIvQQvYTm4NtLvoRpKqjuy9d2LBaOrTDL+W8RMCinsGO5+jC7ptG0dk57w==" saltValue="W77+2AhOQgNbuRfl9NWJpw==" spinCount="100000" sheet="1" objects="1" scenarios="1" formatColumns="0" formatRows="0" autoFilter="0"/>
  <autoFilter ref="A1:Y15" xr:uid="{00000000-0009-0000-0000-000012000000}"/>
  <mergeCells count="1">
    <mergeCell ref="M1:S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C17"/>
  <sheetViews>
    <sheetView zoomScale="80" zoomScaleNormal="80" workbookViewId="0">
      <pane xSplit="6" ySplit="2" topLeftCell="J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1" width="10" customWidth="1"/>
    <col min="2" max="2" width="13.42578125" customWidth="1"/>
    <col min="3" max="3" width="14.855468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85546875" bestFit="1" customWidth="1"/>
    <col min="14" max="19" width="9.7109375" customWidth="1"/>
    <col min="20" max="21" width="16" customWidth="1"/>
    <col min="22" max="22" width="23.5703125" customWidth="1"/>
    <col min="23" max="23" width="25.140625" customWidth="1"/>
    <col min="24" max="24" width="36.42578125" customWidth="1"/>
    <col min="25" max="29" width="38" customWidth="1"/>
  </cols>
  <sheetData>
    <row r="1" spans="1:29" ht="42" customHeight="1" x14ac:dyDescent="0.2">
      <c r="A1" s="21" t="s">
        <v>23</v>
      </c>
      <c r="B1" s="21" t="s">
        <v>2844</v>
      </c>
      <c r="C1" s="21" t="s">
        <v>2824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x14ac:dyDescent="0.25">
      <c r="A2" s="38">
        <f t="shared" ref="A2:B2" si="0">SUM(A3:A13)</f>
        <v>11</v>
      </c>
      <c r="B2" s="38">
        <f t="shared" si="0"/>
        <v>11</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270" x14ac:dyDescent="0.2">
      <c r="A3" s="16">
        <v>1</v>
      </c>
      <c r="B3" s="65">
        <v>1</v>
      </c>
      <c r="C3" s="99" t="s">
        <v>1238</v>
      </c>
      <c r="D3" s="79" t="s">
        <v>1239</v>
      </c>
      <c r="E3" s="79" t="s">
        <v>51</v>
      </c>
      <c r="F3" s="79" t="s">
        <v>1240</v>
      </c>
      <c r="G3" s="79" t="s">
        <v>1241</v>
      </c>
      <c r="H3" s="79" t="s">
        <v>1242</v>
      </c>
      <c r="I3" s="79" t="s">
        <v>1243</v>
      </c>
      <c r="J3" s="79" t="s">
        <v>1244</v>
      </c>
      <c r="K3" s="99" t="s">
        <v>1015</v>
      </c>
      <c r="L3" s="99" t="s">
        <v>2902</v>
      </c>
      <c r="M3" s="82"/>
      <c r="N3" s="82"/>
      <c r="O3" s="82"/>
      <c r="P3" s="84"/>
      <c r="Q3" s="84"/>
      <c r="R3" s="84"/>
      <c r="S3" s="84"/>
      <c r="T3" s="68">
        <f t="shared" ref="T3:T13" si="1">SUM(M3:S3)</f>
        <v>0</v>
      </c>
      <c r="U3" s="69" t="s">
        <v>20</v>
      </c>
      <c r="V3" s="66" t="s">
        <v>2903</v>
      </c>
      <c r="W3" s="69" t="s">
        <v>60</v>
      </c>
      <c r="X3" s="66" t="s">
        <v>70</v>
      </c>
      <c r="Y3" s="66" t="s">
        <v>62</v>
      </c>
      <c r="Z3" s="20"/>
      <c r="AA3" s="20"/>
      <c r="AB3" s="20"/>
      <c r="AC3" s="20"/>
    </row>
    <row r="4" spans="1:29" ht="405" x14ac:dyDescent="0.2">
      <c r="A4" s="16">
        <v>1</v>
      </c>
      <c r="B4" s="102">
        <v>1</v>
      </c>
      <c r="C4" s="76" t="s">
        <v>1245</v>
      </c>
      <c r="D4" s="94" t="s">
        <v>1239</v>
      </c>
      <c r="E4" s="94" t="s">
        <v>51</v>
      </c>
      <c r="F4" s="94" t="s">
        <v>1246</v>
      </c>
      <c r="G4" s="94" t="s">
        <v>1247</v>
      </c>
      <c r="H4" s="94" t="s">
        <v>1248</v>
      </c>
      <c r="I4" s="94" t="s">
        <v>2736</v>
      </c>
      <c r="J4" s="94" t="s">
        <v>1249</v>
      </c>
      <c r="K4" s="76" t="s">
        <v>1250</v>
      </c>
      <c r="L4" s="76" t="s">
        <v>1135</v>
      </c>
      <c r="M4" s="97"/>
      <c r="N4" s="97"/>
      <c r="O4" s="97"/>
      <c r="P4" s="81"/>
      <c r="Q4" s="81"/>
      <c r="R4" s="81"/>
      <c r="S4" s="81"/>
      <c r="T4" s="68">
        <f t="shared" si="1"/>
        <v>0</v>
      </c>
      <c r="U4" s="69" t="s">
        <v>21</v>
      </c>
      <c r="V4" s="66" t="s">
        <v>2993</v>
      </c>
      <c r="W4" s="69" t="s">
        <v>69</v>
      </c>
      <c r="X4" s="66" t="s">
        <v>70</v>
      </c>
      <c r="Y4" s="66" t="s">
        <v>62</v>
      </c>
      <c r="Z4" s="20"/>
      <c r="AA4" s="20"/>
      <c r="AB4" s="20"/>
      <c r="AC4" s="20"/>
    </row>
    <row r="5" spans="1:29" ht="390" x14ac:dyDescent="0.2">
      <c r="A5" s="16">
        <v>1</v>
      </c>
      <c r="B5" s="102">
        <v>1</v>
      </c>
      <c r="C5" s="76" t="s">
        <v>1251</v>
      </c>
      <c r="D5" s="94" t="s">
        <v>1239</v>
      </c>
      <c r="E5" s="94" t="s">
        <v>51</v>
      </c>
      <c r="F5" s="94" t="s">
        <v>1252</v>
      </c>
      <c r="G5" s="94" t="s">
        <v>1253</v>
      </c>
      <c r="H5" s="94" t="s">
        <v>1254</v>
      </c>
      <c r="I5" s="94" t="s">
        <v>1255</v>
      </c>
      <c r="J5" s="94" t="s">
        <v>1256</v>
      </c>
      <c r="K5" s="76" t="s">
        <v>1015</v>
      </c>
      <c r="L5" s="76" t="s">
        <v>1135</v>
      </c>
      <c r="M5" s="97"/>
      <c r="N5" s="97"/>
      <c r="O5" s="97"/>
      <c r="P5" s="81"/>
      <c r="Q5" s="81"/>
      <c r="R5" s="81"/>
      <c r="S5" s="81"/>
      <c r="T5" s="68">
        <f t="shared" si="1"/>
        <v>0</v>
      </c>
      <c r="U5" s="69" t="s">
        <v>21</v>
      </c>
      <c r="V5" s="66" t="s">
        <v>2904</v>
      </c>
      <c r="W5" s="69" t="s">
        <v>69</v>
      </c>
      <c r="X5" s="66" t="s">
        <v>70</v>
      </c>
      <c r="Y5" s="66" t="s">
        <v>62</v>
      </c>
      <c r="Z5" s="20"/>
      <c r="AA5" s="20"/>
      <c r="AB5" s="20"/>
      <c r="AC5" s="20"/>
    </row>
    <row r="6" spans="1:29" ht="150" x14ac:dyDescent="0.2">
      <c r="A6" s="16">
        <v>1</v>
      </c>
      <c r="B6" s="102">
        <v>1</v>
      </c>
      <c r="C6" s="76" t="s">
        <v>1257</v>
      </c>
      <c r="D6" s="94" t="s">
        <v>1239</v>
      </c>
      <c r="E6" s="94" t="s">
        <v>51</v>
      </c>
      <c r="F6" s="94" t="s">
        <v>1258</v>
      </c>
      <c r="G6" s="94" t="s">
        <v>1259</v>
      </c>
      <c r="H6" s="94" t="s">
        <v>1260</v>
      </c>
      <c r="I6" s="94" t="s">
        <v>1261</v>
      </c>
      <c r="J6" s="94" t="s">
        <v>1262</v>
      </c>
      <c r="K6" s="134" t="s">
        <v>1263</v>
      </c>
      <c r="L6" s="76" t="s">
        <v>1264</v>
      </c>
      <c r="M6" s="78">
        <v>800</v>
      </c>
      <c r="N6" s="97"/>
      <c r="O6" s="81"/>
      <c r="P6" s="81"/>
      <c r="Q6" s="81"/>
      <c r="R6" s="81"/>
      <c r="S6" s="81"/>
      <c r="T6" s="68">
        <f t="shared" si="1"/>
        <v>800</v>
      </c>
      <c r="U6" s="69" t="s">
        <v>20</v>
      </c>
      <c r="V6" s="66" t="s">
        <v>1265</v>
      </c>
      <c r="W6" s="69" t="s">
        <v>60</v>
      </c>
      <c r="X6" s="66" t="s">
        <v>458</v>
      </c>
      <c r="Y6" s="66" t="s">
        <v>62</v>
      </c>
      <c r="Z6" s="20"/>
      <c r="AA6" s="20"/>
      <c r="AB6" s="20"/>
      <c r="AC6" s="20"/>
    </row>
    <row r="7" spans="1:29" ht="90" x14ac:dyDescent="0.2">
      <c r="A7" s="16">
        <v>1</v>
      </c>
      <c r="B7" s="102">
        <v>1</v>
      </c>
      <c r="C7" s="76" t="s">
        <v>1266</v>
      </c>
      <c r="D7" s="94" t="s">
        <v>1239</v>
      </c>
      <c r="E7" s="94" t="s">
        <v>51</v>
      </c>
      <c r="F7" s="94" t="s">
        <v>1267</v>
      </c>
      <c r="G7" s="94" t="s">
        <v>1268</v>
      </c>
      <c r="H7" s="94" t="s">
        <v>1269</v>
      </c>
      <c r="I7" s="94" t="s">
        <v>1270</v>
      </c>
      <c r="J7" s="94" t="s">
        <v>1271</v>
      </c>
      <c r="K7" s="134" t="s">
        <v>1272</v>
      </c>
      <c r="L7" s="76" t="s">
        <v>1141</v>
      </c>
      <c r="M7" s="97"/>
      <c r="N7" s="97"/>
      <c r="O7" s="97"/>
      <c r="P7" s="97"/>
      <c r="Q7" s="97"/>
      <c r="R7" s="97"/>
      <c r="S7" s="97"/>
      <c r="T7" s="68">
        <f t="shared" si="1"/>
        <v>0</v>
      </c>
      <c r="U7" s="69" t="s">
        <v>21</v>
      </c>
      <c r="V7" s="71"/>
      <c r="W7" s="69" t="s">
        <v>69</v>
      </c>
      <c r="X7" s="66" t="s">
        <v>458</v>
      </c>
      <c r="Y7" s="71"/>
      <c r="Z7" s="20"/>
      <c r="AA7" s="20"/>
      <c r="AB7" s="20"/>
      <c r="AC7" s="20"/>
    </row>
    <row r="8" spans="1:29" ht="255" x14ac:dyDescent="0.2">
      <c r="A8" s="16">
        <v>1</v>
      </c>
      <c r="B8" s="102">
        <v>1</v>
      </c>
      <c r="C8" s="76" t="s">
        <v>1273</v>
      </c>
      <c r="D8" s="94" t="s">
        <v>1239</v>
      </c>
      <c r="E8" s="94" t="s">
        <v>51</v>
      </c>
      <c r="F8" s="94" t="s">
        <v>1274</v>
      </c>
      <c r="G8" s="94" t="s">
        <v>1275</v>
      </c>
      <c r="H8" s="94" t="s">
        <v>1276</v>
      </c>
      <c r="I8" s="94" t="s">
        <v>1277</v>
      </c>
      <c r="J8" s="94" t="s">
        <v>1278</v>
      </c>
      <c r="K8" s="134" t="s">
        <v>1263</v>
      </c>
      <c r="L8" s="76">
        <v>2023</v>
      </c>
      <c r="M8" s="78">
        <v>100</v>
      </c>
      <c r="N8" s="81"/>
      <c r="O8" s="81"/>
      <c r="P8" s="81"/>
      <c r="Q8" s="81"/>
      <c r="R8" s="81"/>
      <c r="S8" s="81"/>
      <c r="T8" s="68">
        <f t="shared" si="1"/>
        <v>100</v>
      </c>
      <c r="U8" s="69" t="s">
        <v>20</v>
      </c>
      <c r="V8" s="66" t="s">
        <v>2905</v>
      </c>
      <c r="W8" s="71"/>
      <c r="X8" s="71"/>
      <c r="Y8" s="71"/>
      <c r="Z8" s="20"/>
      <c r="AA8" s="20"/>
      <c r="AB8" s="20"/>
      <c r="AC8" s="20"/>
    </row>
    <row r="9" spans="1:29" ht="165" x14ac:dyDescent="0.2">
      <c r="A9" s="16">
        <v>1</v>
      </c>
      <c r="B9" s="102">
        <v>1</v>
      </c>
      <c r="C9" s="76" t="s">
        <v>1279</v>
      </c>
      <c r="D9" s="94" t="s">
        <v>1239</v>
      </c>
      <c r="E9" s="94" t="s">
        <v>51</v>
      </c>
      <c r="F9" s="94" t="s">
        <v>2906</v>
      </c>
      <c r="G9" s="94" t="s">
        <v>1280</v>
      </c>
      <c r="H9" s="94" t="s">
        <v>1281</v>
      </c>
      <c r="I9" s="94" t="s">
        <v>1282</v>
      </c>
      <c r="J9" s="94" t="s">
        <v>1283</v>
      </c>
      <c r="K9" s="76" t="s">
        <v>1284</v>
      </c>
      <c r="L9" s="76" t="s">
        <v>1135</v>
      </c>
      <c r="M9" s="78">
        <v>94000</v>
      </c>
      <c r="N9" s="97"/>
      <c r="O9" s="97"/>
      <c r="P9" s="81"/>
      <c r="Q9" s="81"/>
      <c r="R9" s="81"/>
      <c r="S9" s="81"/>
      <c r="T9" s="68">
        <f t="shared" si="1"/>
        <v>94000</v>
      </c>
      <c r="U9" s="69" t="s">
        <v>20</v>
      </c>
      <c r="V9" s="66" t="s">
        <v>1285</v>
      </c>
      <c r="W9" s="71"/>
      <c r="X9" s="71"/>
      <c r="Y9" s="71"/>
      <c r="Z9" s="20"/>
      <c r="AA9" s="20"/>
      <c r="AB9" s="20"/>
      <c r="AC9" s="20"/>
    </row>
    <row r="10" spans="1:29" ht="150" x14ac:dyDescent="0.2">
      <c r="A10" s="16">
        <v>1</v>
      </c>
      <c r="B10" s="102">
        <v>1</v>
      </c>
      <c r="C10" s="76" t="s">
        <v>1286</v>
      </c>
      <c r="D10" s="94" t="s">
        <v>1239</v>
      </c>
      <c r="E10" s="94" t="s">
        <v>51</v>
      </c>
      <c r="F10" s="94" t="s">
        <v>1287</v>
      </c>
      <c r="G10" s="94" t="s">
        <v>1288</v>
      </c>
      <c r="H10" s="94" t="s">
        <v>1289</v>
      </c>
      <c r="I10" s="94" t="s">
        <v>1290</v>
      </c>
      <c r="J10" s="94" t="s">
        <v>1271</v>
      </c>
      <c r="K10" s="76" t="s">
        <v>1291</v>
      </c>
      <c r="L10" s="76" t="s">
        <v>1141</v>
      </c>
      <c r="M10" s="97"/>
      <c r="N10" s="97"/>
      <c r="O10" s="97"/>
      <c r="P10" s="97"/>
      <c r="Q10" s="97"/>
      <c r="R10" s="97"/>
      <c r="S10" s="97"/>
      <c r="T10" s="68">
        <f t="shared" si="1"/>
        <v>0</v>
      </c>
      <c r="U10" s="69" t="s">
        <v>21</v>
      </c>
      <c r="V10" s="71"/>
      <c r="W10" s="71"/>
      <c r="X10" s="71"/>
      <c r="Y10" s="71"/>
      <c r="Z10" s="20"/>
      <c r="AA10" s="20"/>
      <c r="AB10" s="20"/>
      <c r="AC10" s="20"/>
    </row>
    <row r="11" spans="1:29" ht="75" x14ac:dyDescent="0.2">
      <c r="A11" s="16">
        <v>1</v>
      </c>
      <c r="B11" s="102">
        <v>1</v>
      </c>
      <c r="C11" s="76" t="s">
        <v>1292</v>
      </c>
      <c r="D11" s="94" t="s">
        <v>1239</v>
      </c>
      <c r="E11" s="94" t="s">
        <v>83</v>
      </c>
      <c r="F11" s="94" t="s">
        <v>1293</v>
      </c>
      <c r="G11" s="94" t="s">
        <v>1294</v>
      </c>
      <c r="H11" s="94" t="s">
        <v>1295</v>
      </c>
      <c r="I11" s="94" t="s">
        <v>1296</v>
      </c>
      <c r="J11" s="94" t="s">
        <v>1297</v>
      </c>
      <c r="K11" s="134" t="s">
        <v>1298</v>
      </c>
      <c r="L11" s="76" t="s">
        <v>1141</v>
      </c>
      <c r="M11" s="78">
        <v>336</v>
      </c>
      <c r="N11" s="97"/>
      <c r="O11" s="97"/>
      <c r="P11" s="97"/>
      <c r="Q11" s="97"/>
      <c r="R11" s="97"/>
      <c r="S11" s="97"/>
      <c r="T11" s="68">
        <f t="shared" si="1"/>
        <v>336</v>
      </c>
      <c r="U11" s="69" t="s">
        <v>21</v>
      </c>
      <c r="V11" s="66" t="s">
        <v>1299</v>
      </c>
      <c r="W11" s="69" t="s">
        <v>79</v>
      </c>
      <c r="X11" s="66" t="s">
        <v>80</v>
      </c>
      <c r="Y11" s="65" t="b">
        <v>0</v>
      </c>
      <c r="Z11" s="20"/>
      <c r="AA11" s="20"/>
      <c r="AB11" s="20"/>
      <c r="AC11" s="20"/>
    </row>
    <row r="12" spans="1:29" ht="120" x14ac:dyDescent="0.2">
      <c r="A12" s="16">
        <v>1</v>
      </c>
      <c r="B12" s="102">
        <v>1</v>
      </c>
      <c r="C12" s="76" t="s">
        <v>1300</v>
      </c>
      <c r="D12" s="94" t="s">
        <v>1239</v>
      </c>
      <c r="E12" s="94" t="s">
        <v>258</v>
      </c>
      <c r="F12" s="94" t="s">
        <v>1301</v>
      </c>
      <c r="G12" s="94" t="s">
        <v>1302</v>
      </c>
      <c r="H12" s="94" t="s">
        <v>1303</v>
      </c>
      <c r="I12" s="94" t="s">
        <v>1304</v>
      </c>
      <c r="J12" s="94" t="s">
        <v>1305</v>
      </c>
      <c r="K12" s="134" t="s">
        <v>1306</v>
      </c>
      <c r="L12" s="76" t="s">
        <v>1141</v>
      </c>
      <c r="M12" s="97"/>
      <c r="N12" s="97"/>
      <c r="O12" s="97"/>
      <c r="P12" s="97"/>
      <c r="Q12" s="97"/>
      <c r="R12" s="97"/>
      <c r="S12" s="97"/>
      <c r="T12" s="68">
        <f t="shared" si="1"/>
        <v>0</v>
      </c>
      <c r="U12" s="69" t="s">
        <v>20</v>
      </c>
      <c r="V12" s="66" t="s">
        <v>1299</v>
      </c>
      <c r="W12" s="69" t="s">
        <v>60</v>
      </c>
      <c r="X12" s="66" t="s">
        <v>131</v>
      </c>
      <c r="Y12" s="66" t="s">
        <v>264</v>
      </c>
      <c r="Z12" s="20"/>
      <c r="AA12" s="20"/>
      <c r="AB12" s="20"/>
      <c r="AC12" s="20"/>
    </row>
    <row r="13" spans="1:29" ht="180" x14ac:dyDescent="0.2">
      <c r="A13" s="16">
        <v>1</v>
      </c>
      <c r="B13" s="102">
        <v>1</v>
      </c>
      <c r="C13" s="76" t="s">
        <v>1307</v>
      </c>
      <c r="D13" s="94" t="s">
        <v>1239</v>
      </c>
      <c r="E13" s="94" t="s">
        <v>311</v>
      </c>
      <c r="F13" s="94" t="s">
        <v>1308</v>
      </c>
      <c r="G13" s="94" t="s">
        <v>1309</v>
      </c>
      <c r="H13" s="94" t="s">
        <v>1310</v>
      </c>
      <c r="I13" s="94" t="s">
        <v>1311</v>
      </c>
      <c r="J13" s="94" t="s">
        <v>1305</v>
      </c>
      <c r="K13" s="134" t="s">
        <v>1298</v>
      </c>
      <c r="L13" s="76" t="s">
        <v>1141</v>
      </c>
      <c r="M13" s="97"/>
      <c r="N13" s="97"/>
      <c r="O13" s="97"/>
      <c r="P13" s="97"/>
      <c r="Q13" s="97"/>
      <c r="R13" s="97"/>
      <c r="S13" s="97"/>
      <c r="T13" s="68">
        <f t="shared" si="1"/>
        <v>0</v>
      </c>
      <c r="U13" s="69" t="s">
        <v>21</v>
      </c>
      <c r="V13" s="66" t="s">
        <v>1299</v>
      </c>
      <c r="W13" s="69" t="s">
        <v>69</v>
      </c>
      <c r="X13" s="66" t="s">
        <v>322</v>
      </c>
      <c r="Y13" s="66" t="s">
        <v>329</v>
      </c>
      <c r="Z13" s="20"/>
      <c r="AA13" s="20"/>
      <c r="AB13" s="20"/>
      <c r="AC13" s="20"/>
    </row>
    <row r="14" spans="1:29" ht="12.75" x14ac:dyDescent="0.2">
      <c r="A14" s="20"/>
      <c r="B14" s="20"/>
      <c r="C14" s="20"/>
      <c r="D14" s="20"/>
      <c r="E14" s="20"/>
      <c r="F14" s="20"/>
      <c r="G14" s="20"/>
      <c r="H14" s="20"/>
      <c r="I14" s="20"/>
      <c r="J14" s="20"/>
      <c r="K14" s="20"/>
      <c r="L14" s="20"/>
      <c r="M14" s="45">
        <f t="shared" ref="M14:S14" si="2">SUM(M3:M13)</f>
        <v>95236</v>
      </c>
      <c r="N14" s="45">
        <f t="shared" si="2"/>
        <v>0</v>
      </c>
      <c r="O14" s="45">
        <f t="shared" si="2"/>
        <v>0</v>
      </c>
      <c r="P14" s="45">
        <f t="shared" si="2"/>
        <v>0</v>
      </c>
      <c r="Q14" s="45">
        <f t="shared" si="2"/>
        <v>0</v>
      </c>
      <c r="R14" s="45">
        <f t="shared" si="2"/>
        <v>0</v>
      </c>
      <c r="S14" s="45">
        <f t="shared" si="2"/>
        <v>0</v>
      </c>
      <c r="U14" s="25" t="s">
        <v>2831</v>
      </c>
      <c r="V14" s="26" t="s">
        <v>2832</v>
      </c>
      <c r="W14" s="20"/>
      <c r="X14" s="20"/>
      <c r="Y14" s="20"/>
      <c r="Z14" s="20"/>
      <c r="AA14" s="20"/>
      <c r="AB14" s="20"/>
      <c r="AC14" s="20"/>
    </row>
    <row r="15" spans="1:29" ht="12.75" x14ac:dyDescent="0.2">
      <c r="A15" s="20"/>
      <c r="B15" s="20"/>
      <c r="C15" s="20"/>
      <c r="D15" s="20"/>
      <c r="E15" s="20"/>
      <c r="F15" s="20"/>
      <c r="G15" s="20"/>
      <c r="H15" s="20"/>
      <c r="I15" s="20"/>
      <c r="J15" s="20"/>
      <c r="K15" s="20"/>
      <c r="L15" s="20"/>
      <c r="M15" s="45"/>
      <c r="N15" s="45"/>
      <c r="O15" s="45"/>
      <c r="P15" s="45"/>
      <c r="Q15" s="45"/>
      <c r="R15" s="45"/>
      <c r="T15" s="28" t="s">
        <v>20</v>
      </c>
      <c r="U15" s="25">
        <f t="shared" ref="U15:V15" si="3">COUNTIFS($U$3:$U$13, "High", A3:A13, 1)</f>
        <v>5</v>
      </c>
      <c r="V15" s="25">
        <f t="shared" si="3"/>
        <v>5</v>
      </c>
      <c r="W15" s="20"/>
      <c r="X15" s="20"/>
      <c r="Y15" s="20"/>
      <c r="Z15" s="20"/>
      <c r="AA15" s="20"/>
      <c r="AB15" s="20"/>
      <c r="AC15" s="20"/>
    </row>
    <row r="16" spans="1:29" ht="12.75" x14ac:dyDescent="0.2">
      <c r="A16" s="20"/>
      <c r="B16" s="20"/>
      <c r="C16" s="20"/>
      <c r="D16" s="20"/>
      <c r="E16" s="20"/>
      <c r="F16" s="20"/>
      <c r="G16" s="20"/>
      <c r="H16" s="20"/>
      <c r="I16" s="20"/>
      <c r="J16" s="20"/>
      <c r="K16" s="20"/>
      <c r="L16" s="20"/>
      <c r="M16" s="45"/>
      <c r="N16" s="45"/>
      <c r="O16" s="45"/>
      <c r="P16" s="45"/>
      <c r="Q16" s="45"/>
      <c r="R16" s="45"/>
      <c r="T16" s="28" t="s">
        <v>21</v>
      </c>
      <c r="U16" s="25">
        <f t="shared" ref="U16:V16" si="4">COUNTIFS($U$3:$U$13, "Medium", A3:A13, 1)</f>
        <v>6</v>
      </c>
      <c r="V16" s="25">
        <f t="shared" si="4"/>
        <v>6</v>
      </c>
      <c r="W16" s="20"/>
      <c r="X16" s="20"/>
      <c r="Y16" s="20"/>
      <c r="Z16" s="20"/>
      <c r="AA16" s="20"/>
      <c r="AB16" s="20"/>
      <c r="AC16" s="20"/>
    </row>
    <row r="17" spans="1:29" ht="12.75" x14ac:dyDescent="0.2">
      <c r="A17" s="20"/>
      <c r="B17" s="20"/>
      <c r="C17" s="20"/>
      <c r="D17" s="20"/>
      <c r="E17" s="20"/>
      <c r="F17" s="20"/>
      <c r="G17" s="20"/>
      <c r="H17" s="20"/>
      <c r="I17" s="20"/>
      <c r="J17" s="20"/>
      <c r="K17" s="20"/>
      <c r="L17" s="20"/>
      <c r="M17" s="45"/>
      <c r="N17" s="45"/>
      <c r="O17" s="45"/>
      <c r="P17" s="45"/>
      <c r="Q17" s="45"/>
      <c r="R17" s="45"/>
      <c r="T17" s="28" t="s">
        <v>22</v>
      </c>
      <c r="U17" s="25">
        <f t="shared" ref="U17:V17" si="5">COUNTIFS($U$3:$U$13, "Low", A3:A13, 1)</f>
        <v>0</v>
      </c>
      <c r="V17" s="25">
        <f t="shared" si="5"/>
        <v>0</v>
      </c>
      <c r="W17" s="20"/>
      <c r="X17" s="20"/>
      <c r="Y17" s="20"/>
      <c r="Z17" s="20"/>
      <c r="AA17" s="20"/>
      <c r="AB17" s="20"/>
      <c r="AC17" s="20"/>
    </row>
  </sheetData>
  <sheetProtection algorithmName="SHA-512" hashValue="lNdKLssyvQmFL+DhE5vSi36E+3n1qyxaP9wV1dPJhQsi5lF+ZoHavT6YicP2I72R6BtuPdPF6Ufdy/C2DNdm5g==" saltValue="xqr21R5ChIMBDQ/5p+y97g==" spinCount="100000" sheet="1" objects="1" scenarios="1" formatColumns="0" formatRows="0" autoFilter="0"/>
  <autoFilter ref="A1:Y17" xr:uid="{00000000-0009-0000-0000-000013000000}"/>
  <mergeCells count="1">
    <mergeCell ref="M1:S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Y29"/>
  <sheetViews>
    <sheetView zoomScale="70" zoomScaleNormal="70" workbookViewId="0">
      <pane xSplit="6" ySplit="2" topLeftCell="I19" activePane="bottomRight" state="frozen"/>
      <selection sqref="A1:B2"/>
      <selection pane="topRight" sqref="A1:B2"/>
      <selection pane="bottomLeft" sqref="A1:B2"/>
      <selection pane="bottomRight" activeCell="A13" sqref="A13"/>
    </sheetView>
  </sheetViews>
  <sheetFormatPr defaultColWidth="12.5703125" defaultRowHeight="15.75" customHeight="1" x14ac:dyDescent="0.2"/>
  <cols>
    <col min="1" max="1" width="10" customWidth="1"/>
    <col min="2" max="2" width="13.42578125" customWidth="1"/>
    <col min="3" max="3" width="19"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4"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2845</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SUM(A3:A25)</f>
        <v>20</v>
      </c>
      <c r="B2" s="21">
        <f t="shared" si="0"/>
        <v>19</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90" x14ac:dyDescent="0.2">
      <c r="A3" s="17">
        <v>1</v>
      </c>
      <c r="B3" s="65">
        <v>1</v>
      </c>
      <c r="C3" s="65" t="s">
        <v>1313</v>
      </c>
      <c r="D3" s="66" t="s">
        <v>1314</v>
      </c>
      <c r="E3" s="66" t="s">
        <v>51</v>
      </c>
      <c r="F3" s="66" t="s">
        <v>1315</v>
      </c>
      <c r="G3" s="66" t="s">
        <v>1316</v>
      </c>
      <c r="H3" s="66" t="s">
        <v>1317</v>
      </c>
      <c r="I3" s="66" t="s">
        <v>1318</v>
      </c>
      <c r="J3" s="66" t="s">
        <v>1319</v>
      </c>
      <c r="K3" s="65" t="s">
        <v>88</v>
      </c>
      <c r="L3" s="65" t="s">
        <v>58</v>
      </c>
      <c r="M3" s="67"/>
      <c r="N3" s="67"/>
      <c r="O3" s="67"/>
      <c r="P3" s="67"/>
      <c r="Q3" s="67"/>
      <c r="R3" s="67"/>
      <c r="S3" s="67"/>
      <c r="T3" s="68">
        <f t="shared" ref="T3:T18" si="1">SUM(M3:S3)</f>
        <v>0</v>
      </c>
      <c r="U3" s="69" t="s">
        <v>20</v>
      </c>
      <c r="V3" s="66"/>
      <c r="W3" s="69" t="s">
        <v>79</v>
      </c>
      <c r="X3" s="66" t="s">
        <v>70</v>
      </c>
      <c r="Y3" s="66" t="s">
        <v>62</v>
      </c>
    </row>
    <row r="4" spans="1:25" ht="90" x14ac:dyDescent="0.2">
      <c r="A4" s="17">
        <v>1</v>
      </c>
      <c r="B4" s="65">
        <v>1</v>
      </c>
      <c r="C4" s="65" t="s">
        <v>1320</v>
      </c>
      <c r="D4" s="66" t="s">
        <v>1314</v>
      </c>
      <c r="E4" s="66" t="s">
        <v>51</v>
      </c>
      <c r="F4" s="66" t="s">
        <v>1321</v>
      </c>
      <c r="G4" s="66" t="s">
        <v>1316</v>
      </c>
      <c r="H4" s="66" t="s">
        <v>1322</v>
      </c>
      <c r="I4" s="66" t="s">
        <v>1323</v>
      </c>
      <c r="J4" s="66" t="s">
        <v>1324</v>
      </c>
      <c r="K4" s="65" t="s">
        <v>1325</v>
      </c>
      <c r="L4" s="65"/>
      <c r="M4" s="67"/>
      <c r="N4" s="67"/>
      <c r="O4" s="67"/>
      <c r="P4" s="67"/>
      <c r="Q4" s="67"/>
      <c r="R4" s="67"/>
      <c r="S4" s="67"/>
      <c r="T4" s="68">
        <f t="shared" si="1"/>
        <v>0</v>
      </c>
      <c r="U4" s="69" t="s">
        <v>20</v>
      </c>
      <c r="V4" s="72" t="s">
        <v>1326</v>
      </c>
      <c r="W4" s="69" t="s">
        <v>79</v>
      </c>
      <c r="X4" s="66" t="s">
        <v>70</v>
      </c>
      <c r="Y4" s="66" t="s">
        <v>62</v>
      </c>
    </row>
    <row r="5" spans="1:25" ht="90" x14ac:dyDescent="0.2">
      <c r="A5" s="17">
        <v>1</v>
      </c>
      <c r="B5" s="65">
        <v>1</v>
      </c>
      <c r="C5" s="65" t="s">
        <v>1327</v>
      </c>
      <c r="D5" s="66" t="s">
        <v>1314</v>
      </c>
      <c r="E5" s="66" t="s">
        <v>51</v>
      </c>
      <c r="F5" s="66" t="s">
        <v>1328</v>
      </c>
      <c r="G5" s="72" t="s">
        <v>1316</v>
      </c>
      <c r="H5" s="66" t="s">
        <v>1329</v>
      </c>
      <c r="I5" s="66" t="s">
        <v>1330</v>
      </c>
      <c r="J5" s="66" t="s">
        <v>1331</v>
      </c>
      <c r="K5" s="65" t="s">
        <v>88</v>
      </c>
      <c r="L5" s="65">
        <v>2028</v>
      </c>
      <c r="M5" s="68"/>
      <c r="N5" s="68"/>
      <c r="O5" s="68"/>
      <c r="P5" s="68"/>
      <c r="Q5" s="68"/>
      <c r="R5" s="67"/>
      <c r="S5" s="68"/>
      <c r="T5" s="68">
        <f t="shared" si="1"/>
        <v>0</v>
      </c>
      <c r="U5" s="69" t="s">
        <v>20</v>
      </c>
      <c r="V5" s="72" t="s">
        <v>1326</v>
      </c>
      <c r="W5" s="69" t="s">
        <v>79</v>
      </c>
      <c r="X5" s="66" t="s">
        <v>70</v>
      </c>
      <c r="Y5" s="66" t="s">
        <v>62</v>
      </c>
    </row>
    <row r="6" spans="1:25" ht="90" x14ac:dyDescent="0.2">
      <c r="A6" s="17">
        <v>1</v>
      </c>
      <c r="B6" s="65">
        <v>1</v>
      </c>
      <c r="C6" s="65" t="s">
        <v>1332</v>
      </c>
      <c r="D6" s="66" t="s">
        <v>1314</v>
      </c>
      <c r="E6" s="66" t="s">
        <v>51</v>
      </c>
      <c r="F6" s="66" t="s">
        <v>1333</v>
      </c>
      <c r="G6" s="66" t="s">
        <v>1316</v>
      </c>
      <c r="H6" s="66" t="s">
        <v>2994</v>
      </c>
      <c r="I6" s="66" t="s">
        <v>1334</v>
      </c>
      <c r="J6" s="66" t="s">
        <v>1335</v>
      </c>
      <c r="K6" s="65" t="s">
        <v>1336</v>
      </c>
      <c r="L6" s="65">
        <v>2023</v>
      </c>
      <c r="M6" s="67">
        <v>7911.62</v>
      </c>
      <c r="N6" s="68"/>
      <c r="O6" s="68"/>
      <c r="P6" s="67"/>
      <c r="Q6" s="68"/>
      <c r="R6" s="68"/>
      <c r="S6" s="68"/>
      <c r="T6" s="68">
        <f t="shared" si="1"/>
        <v>7911.62</v>
      </c>
      <c r="U6" s="69" t="s">
        <v>20</v>
      </c>
      <c r="V6" s="66" t="s">
        <v>1337</v>
      </c>
      <c r="W6" s="69" t="s">
        <v>69</v>
      </c>
      <c r="X6" s="66" t="s">
        <v>337</v>
      </c>
      <c r="Y6" s="66" t="s">
        <v>62</v>
      </c>
    </row>
    <row r="7" spans="1:25" ht="60" x14ac:dyDescent="0.2">
      <c r="A7" s="17">
        <v>1</v>
      </c>
      <c r="B7" s="65">
        <v>1</v>
      </c>
      <c r="C7" s="65" t="s">
        <v>1338</v>
      </c>
      <c r="D7" s="66" t="s">
        <v>1314</v>
      </c>
      <c r="E7" s="66" t="s">
        <v>51</v>
      </c>
      <c r="F7" s="66" t="s">
        <v>1339</v>
      </c>
      <c r="G7" s="242" t="s">
        <v>1316</v>
      </c>
      <c r="H7" s="236" t="s">
        <v>1341</v>
      </c>
      <c r="I7" s="66"/>
      <c r="J7" s="66"/>
      <c r="K7" s="239" t="s">
        <v>88</v>
      </c>
      <c r="L7" s="239">
        <v>2023</v>
      </c>
      <c r="M7" s="68"/>
      <c r="N7" s="68"/>
      <c r="O7" s="68"/>
      <c r="P7" s="68"/>
      <c r="Q7" s="68"/>
      <c r="R7" s="68"/>
      <c r="S7" s="68"/>
      <c r="T7" s="68">
        <f t="shared" si="1"/>
        <v>0</v>
      </c>
      <c r="U7" s="69" t="s">
        <v>21</v>
      </c>
      <c r="V7" s="66"/>
      <c r="W7" s="69"/>
      <c r="X7" s="66" t="s">
        <v>131</v>
      </c>
      <c r="Y7" s="66"/>
    </row>
    <row r="8" spans="1:25" ht="90" x14ac:dyDescent="0.2">
      <c r="A8" s="17">
        <v>0</v>
      </c>
      <c r="B8" s="65">
        <v>0</v>
      </c>
      <c r="C8" s="65" t="s">
        <v>2826</v>
      </c>
      <c r="D8" s="66" t="s">
        <v>1314</v>
      </c>
      <c r="E8" s="66" t="s">
        <v>51</v>
      </c>
      <c r="F8" s="66" t="s">
        <v>1340</v>
      </c>
      <c r="G8" s="243"/>
      <c r="H8" s="237"/>
      <c r="I8" s="66" t="s">
        <v>1342</v>
      </c>
      <c r="J8" s="66" t="s">
        <v>1343</v>
      </c>
      <c r="K8" s="240"/>
      <c r="L8" s="240"/>
      <c r="M8" s="67">
        <v>7333</v>
      </c>
      <c r="N8" s="67"/>
      <c r="O8" s="67"/>
      <c r="P8" s="68"/>
      <c r="Q8" s="68"/>
      <c r="R8" s="68"/>
      <c r="S8" s="68"/>
      <c r="T8" s="68">
        <f t="shared" si="1"/>
        <v>7333</v>
      </c>
      <c r="U8" s="69"/>
      <c r="V8" s="66" t="s">
        <v>1344</v>
      </c>
      <c r="W8" s="69" t="s">
        <v>69</v>
      </c>
      <c r="X8" s="66" t="s">
        <v>337</v>
      </c>
      <c r="Y8" s="66" t="s">
        <v>62</v>
      </c>
    </row>
    <row r="9" spans="1:25" ht="105" x14ac:dyDescent="0.2">
      <c r="A9" s="17">
        <v>0</v>
      </c>
      <c r="B9" s="65">
        <v>0</v>
      </c>
      <c r="C9" s="65" t="s">
        <v>2827</v>
      </c>
      <c r="D9" s="66" t="s">
        <v>1314</v>
      </c>
      <c r="E9" s="66" t="s">
        <v>51</v>
      </c>
      <c r="F9" s="66" t="s">
        <v>1345</v>
      </c>
      <c r="G9" s="243"/>
      <c r="H9" s="237"/>
      <c r="I9" s="66" t="s">
        <v>1346</v>
      </c>
      <c r="J9" s="66" t="s">
        <v>1347</v>
      </c>
      <c r="K9" s="240"/>
      <c r="L9" s="240"/>
      <c r="M9" s="68"/>
      <c r="N9" s="68"/>
      <c r="O9" s="68"/>
      <c r="P9" s="68"/>
      <c r="Q9" s="68"/>
      <c r="R9" s="68"/>
      <c r="S9" s="68"/>
      <c r="T9" s="68">
        <f t="shared" si="1"/>
        <v>0</v>
      </c>
      <c r="U9" s="69"/>
      <c r="V9" s="66"/>
      <c r="W9" s="69"/>
      <c r="X9" s="71"/>
      <c r="Y9" s="66"/>
    </row>
    <row r="10" spans="1:25" ht="105" x14ac:dyDescent="0.2">
      <c r="A10" s="17">
        <v>0</v>
      </c>
      <c r="B10" s="65">
        <v>0</v>
      </c>
      <c r="C10" s="65" t="s">
        <v>2828</v>
      </c>
      <c r="D10" s="66" t="s">
        <v>1314</v>
      </c>
      <c r="E10" s="66" t="s">
        <v>51</v>
      </c>
      <c r="F10" s="66" t="s">
        <v>1348</v>
      </c>
      <c r="G10" s="244"/>
      <c r="H10" s="238"/>
      <c r="I10" s="66" t="s">
        <v>1346</v>
      </c>
      <c r="J10" s="66" t="s">
        <v>1347</v>
      </c>
      <c r="K10" s="241"/>
      <c r="L10" s="241"/>
      <c r="M10" s="68"/>
      <c r="N10" s="68"/>
      <c r="O10" s="68"/>
      <c r="P10" s="68"/>
      <c r="Q10" s="68"/>
      <c r="R10" s="68"/>
      <c r="S10" s="68"/>
      <c r="T10" s="68">
        <f t="shared" si="1"/>
        <v>0</v>
      </c>
      <c r="U10" s="69"/>
      <c r="V10" s="66"/>
      <c r="W10" s="69"/>
      <c r="X10" s="71"/>
      <c r="Y10" s="66"/>
    </row>
    <row r="11" spans="1:25" ht="90" x14ac:dyDescent="0.2">
      <c r="A11" s="17">
        <v>1</v>
      </c>
      <c r="B11" s="65">
        <v>1</v>
      </c>
      <c r="C11" s="65" t="s">
        <v>2907</v>
      </c>
      <c r="D11" s="66" t="s">
        <v>1314</v>
      </c>
      <c r="E11" s="66" t="s">
        <v>51</v>
      </c>
      <c r="F11" s="66" t="s">
        <v>1349</v>
      </c>
      <c r="G11" s="72" t="s">
        <v>1316</v>
      </c>
      <c r="H11" s="66" t="s">
        <v>1350</v>
      </c>
      <c r="I11" s="66" t="s">
        <v>1351</v>
      </c>
      <c r="J11" s="66" t="s">
        <v>1352</v>
      </c>
      <c r="K11" s="65" t="s">
        <v>1353</v>
      </c>
      <c r="L11" s="65">
        <v>2028</v>
      </c>
      <c r="M11" s="68"/>
      <c r="N11" s="68"/>
      <c r="O11" s="68"/>
      <c r="P11" s="68"/>
      <c r="Q11" s="68"/>
      <c r="R11" s="67"/>
      <c r="S11" s="68"/>
      <c r="T11" s="68">
        <f t="shared" si="1"/>
        <v>0</v>
      </c>
      <c r="U11" s="69" t="s">
        <v>20</v>
      </c>
      <c r="V11" s="66" t="s">
        <v>1354</v>
      </c>
      <c r="W11" s="69" t="s">
        <v>69</v>
      </c>
      <c r="X11" s="66" t="s">
        <v>337</v>
      </c>
      <c r="Y11" s="66" t="s">
        <v>62</v>
      </c>
    </row>
    <row r="12" spans="1:25" ht="90" x14ac:dyDescent="0.2">
      <c r="A12" s="17">
        <v>1</v>
      </c>
      <c r="B12" s="65">
        <v>1</v>
      </c>
      <c r="C12" s="65" t="s">
        <v>2829</v>
      </c>
      <c r="D12" s="66" t="s">
        <v>1314</v>
      </c>
      <c r="E12" s="66" t="s">
        <v>51</v>
      </c>
      <c r="F12" s="66" t="s">
        <v>1355</v>
      </c>
      <c r="G12" s="72" t="s">
        <v>1356</v>
      </c>
      <c r="H12" s="66" t="s">
        <v>1357</v>
      </c>
      <c r="I12" s="66" t="s">
        <v>1358</v>
      </c>
      <c r="J12" s="66" t="s">
        <v>1359</v>
      </c>
      <c r="K12" s="65" t="s">
        <v>1360</v>
      </c>
      <c r="L12" s="65" t="s">
        <v>58</v>
      </c>
      <c r="M12" s="67">
        <v>18000</v>
      </c>
      <c r="N12" s="67">
        <v>18000</v>
      </c>
      <c r="O12" s="67">
        <v>18000</v>
      </c>
      <c r="P12" s="67">
        <v>18000</v>
      </c>
      <c r="Q12" s="67">
        <v>18000</v>
      </c>
      <c r="R12" s="67">
        <v>18000</v>
      </c>
      <c r="S12" s="67">
        <v>18000</v>
      </c>
      <c r="T12" s="68">
        <f t="shared" si="1"/>
        <v>126000</v>
      </c>
      <c r="U12" s="69" t="s">
        <v>21</v>
      </c>
      <c r="V12" s="66" t="s">
        <v>1361</v>
      </c>
      <c r="W12" s="69" t="s">
        <v>60</v>
      </c>
      <c r="X12" s="66" t="s">
        <v>337</v>
      </c>
      <c r="Y12" s="66" t="s">
        <v>62</v>
      </c>
    </row>
    <row r="13" spans="1:25" ht="135" x14ac:dyDescent="0.2">
      <c r="A13" s="17">
        <v>1</v>
      </c>
      <c r="B13" s="65">
        <v>1</v>
      </c>
      <c r="C13" s="65" t="s">
        <v>1362</v>
      </c>
      <c r="D13" s="66" t="s">
        <v>1314</v>
      </c>
      <c r="E13" s="66" t="s">
        <v>51</v>
      </c>
      <c r="F13" s="66" t="s">
        <v>1363</v>
      </c>
      <c r="G13" s="66" t="s">
        <v>1356</v>
      </c>
      <c r="H13" s="66" t="s">
        <v>1364</v>
      </c>
      <c r="I13" s="66" t="s">
        <v>1365</v>
      </c>
      <c r="J13" s="66" t="s">
        <v>1366</v>
      </c>
      <c r="K13" s="65" t="s">
        <v>1367</v>
      </c>
      <c r="L13" s="65" t="s">
        <v>58</v>
      </c>
      <c r="M13" s="67">
        <v>2950</v>
      </c>
      <c r="N13" s="67"/>
      <c r="O13" s="67"/>
      <c r="P13" s="67"/>
      <c r="Q13" s="67"/>
      <c r="R13" s="67"/>
      <c r="S13" s="67"/>
      <c r="T13" s="68">
        <f t="shared" si="1"/>
        <v>2950</v>
      </c>
      <c r="U13" s="69" t="s">
        <v>21</v>
      </c>
      <c r="V13" s="66"/>
      <c r="W13" s="69" t="s">
        <v>60</v>
      </c>
      <c r="X13" s="66" t="s">
        <v>131</v>
      </c>
      <c r="Y13" s="66" t="s">
        <v>62</v>
      </c>
    </row>
    <row r="14" spans="1:25" ht="225" x14ac:dyDescent="0.2">
      <c r="A14" s="17">
        <v>1</v>
      </c>
      <c r="B14" s="65">
        <v>0</v>
      </c>
      <c r="C14" s="65" t="s">
        <v>2908</v>
      </c>
      <c r="D14" s="66" t="s">
        <v>1314</v>
      </c>
      <c r="E14" s="66" t="s">
        <v>51</v>
      </c>
      <c r="F14" s="72" t="s">
        <v>1368</v>
      </c>
      <c r="G14" s="72" t="s">
        <v>1369</v>
      </c>
      <c r="H14" s="66" t="s">
        <v>1370</v>
      </c>
      <c r="I14" s="72" t="s">
        <v>1371</v>
      </c>
      <c r="J14" s="72" t="s">
        <v>1372</v>
      </c>
      <c r="K14" s="80" t="s">
        <v>1373</v>
      </c>
      <c r="L14" s="65" t="s">
        <v>58</v>
      </c>
      <c r="M14" s="67"/>
      <c r="N14" s="67"/>
      <c r="O14" s="67"/>
      <c r="P14" s="67"/>
      <c r="Q14" s="67"/>
      <c r="R14" s="67"/>
      <c r="S14" s="67"/>
      <c r="T14" s="68">
        <f t="shared" si="1"/>
        <v>0</v>
      </c>
      <c r="U14" s="69" t="s">
        <v>20</v>
      </c>
      <c r="V14" s="72" t="s">
        <v>1374</v>
      </c>
      <c r="W14" s="69" t="s">
        <v>69</v>
      </c>
      <c r="X14" s="66" t="s">
        <v>61</v>
      </c>
      <c r="Y14" s="71"/>
    </row>
    <row r="15" spans="1:25" ht="60" x14ac:dyDescent="0.2">
      <c r="A15" s="17">
        <v>1</v>
      </c>
      <c r="B15" s="65">
        <v>1</v>
      </c>
      <c r="C15" s="65" t="s">
        <v>1375</v>
      </c>
      <c r="D15" s="66" t="s">
        <v>1314</v>
      </c>
      <c r="E15" s="66" t="s">
        <v>83</v>
      </c>
      <c r="F15" s="66" t="s">
        <v>1376</v>
      </c>
      <c r="G15" s="66" t="s">
        <v>1377</v>
      </c>
      <c r="H15" s="66" t="s">
        <v>1378</v>
      </c>
      <c r="I15" s="66" t="s">
        <v>1379</v>
      </c>
      <c r="J15" s="66" t="s">
        <v>1380</v>
      </c>
      <c r="K15" s="65" t="s">
        <v>88</v>
      </c>
      <c r="L15" s="65" t="s">
        <v>58</v>
      </c>
      <c r="M15" s="67"/>
      <c r="N15" s="67"/>
      <c r="O15" s="67"/>
      <c r="P15" s="67"/>
      <c r="Q15" s="67"/>
      <c r="R15" s="67"/>
      <c r="S15" s="67"/>
      <c r="T15" s="68">
        <f t="shared" si="1"/>
        <v>0</v>
      </c>
      <c r="U15" s="69" t="s">
        <v>20</v>
      </c>
      <c r="V15" s="66"/>
      <c r="W15" s="69" t="s">
        <v>69</v>
      </c>
      <c r="X15" s="66" t="s">
        <v>61</v>
      </c>
      <c r="Y15" s="71"/>
    </row>
    <row r="16" spans="1:25" ht="90" x14ac:dyDescent="0.2">
      <c r="A16" s="17">
        <v>1</v>
      </c>
      <c r="B16" s="65">
        <v>1</v>
      </c>
      <c r="C16" s="65" t="s">
        <v>1381</v>
      </c>
      <c r="D16" s="66" t="s">
        <v>1314</v>
      </c>
      <c r="E16" s="66" t="s">
        <v>93</v>
      </c>
      <c r="F16" s="66" t="s">
        <v>1382</v>
      </c>
      <c r="G16" s="72" t="s">
        <v>1383</v>
      </c>
      <c r="H16" s="66" t="s">
        <v>1384</v>
      </c>
      <c r="I16" s="66" t="s">
        <v>1385</v>
      </c>
      <c r="J16" s="66"/>
      <c r="K16" s="65" t="s">
        <v>88</v>
      </c>
      <c r="L16" s="65">
        <v>2023</v>
      </c>
      <c r="M16" s="67"/>
      <c r="N16" s="68"/>
      <c r="O16" s="68"/>
      <c r="P16" s="68"/>
      <c r="Q16" s="68"/>
      <c r="R16" s="68"/>
      <c r="S16" s="68"/>
      <c r="T16" s="68">
        <f t="shared" si="1"/>
        <v>0</v>
      </c>
      <c r="U16" s="69" t="s">
        <v>20</v>
      </c>
      <c r="V16" s="66"/>
      <c r="W16" s="69" t="s">
        <v>79</v>
      </c>
      <c r="X16" s="66" t="s">
        <v>90</v>
      </c>
      <c r="Y16" s="66"/>
    </row>
    <row r="17" spans="1:25" ht="105" x14ac:dyDescent="0.2">
      <c r="A17" s="17">
        <v>1</v>
      </c>
      <c r="B17" s="65">
        <v>1</v>
      </c>
      <c r="C17" s="65" t="s">
        <v>1386</v>
      </c>
      <c r="D17" s="66" t="s">
        <v>1314</v>
      </c>
      <c r="E17" s="66" t="s">
        <v>93</v>
      </c>
      <c r="F17" s="66" t="s">
        <v>1387</v>
      </c>
      <c r="G17" s="72" t="s">
        <v>1383</v>
      </c>
      <c r="H17" s="66" t="s">
        <v>1388</v>
      </c>
      <c r="I17" s="66" t="s">
        <v>2995</v>
      </c>
      <c r="J17" s="66" t="s">
        <v>1389</v>
      </c>
      <c r="K17" s="65" t="s">
        <v>1390</v>
      </c>
      <c r="L17" s="65" t="s">
        <v>58</v>
      </c>
      <c r="M17" s="67"/>
      <c r="N17" s="67"/>
      <c r="O17" s="67"/>
      <c r="P17" s="67"/>
      <c r="Q17" s="67"/>
      <c r="R17" s="67"/>
      <c r="S17" s="67"/>
      <c r="T17" s="68">
        <f t="shared" si="1"/>
        <v>0</v>
      </c>
      <c r="U17" s="69" t="s">
        <v>21</v>
      </c>
      <c r="V17" s="66"/>
      <c r="W17" s="69" t="s">
        <v>69</v>
      </c>
      <c r="X17" s="66" t="s">
        <v>61</v>
      </c>
      <c r="Y17" s="71"/>
    </row>
    <row r="18" spans="1:25" ht="60" x14ac:dyDescent="0.2">
      <c r="A18" s="17">
        <v>1</v>
      </c>
      <c r="B18" s="65">
        <v>1</v>
      </c>
      <c r="C18" s="65" t="s">
        <v>1391</v>
      </c>
      <c r="D18" s="66" t="s">
        <v>1314</v>
      </c>
      <c r="E18" s="66" t="s">
        <v>258</v>
      </c>
      <c r="F18" s="66" t="s">
        <v>1392</v>
      </c>
      <c r="G18" s="66" t="s">
        <v>1393</v>
      </c>
      <c r="H18" s="66" t="s">
        <v>1394</v>
      </c>
      <c r="I18" s="66" t="s">
        <v>1401</v>
      </c>
      <c r="J18" s="66" t="s">
        <v>1395</v>
      </c>
      <c r="K18" s="65" t="s">
        <v>1396</v>
      </c>
      <c r="L18" s="65" t="s">
        <v>104</v>
      </c>
      <c r="M18" s="67">
        <v>160</v>
      </c>
      <c r="N18" s="67"/>
      <c r="O18" s="68"/>
      <c r="P18" s="68"/>
      <c r="Q18" s="68"/>
      <c r="R18" s="68"/>
      <c r="S18" s="68"/>
      <c r="T18" s="68">
        <f t="shared" si="1"/>
        <v>160</v>
      </c>
      <c r="U18" s="69" t="s">
        <v>20</v>
      </c>
      <c r="V18" s="66"/>
      <c r="W18" s="69" t="s">
        <v>79</v>
      </c>
      <c r="X18" s="66" t="s">
        <v>70</v>
      </c>
      <c r="Y18" s="71"/>
    </row>
    <row r="19" spans="1:25" ht="105" x14ac:dyDescent="0.2">
      <c r="A19" s="17">
        <v>1</v>
      </c>
      <c r="B19" s="65">
        <v>1</v>
      </c>
      <c r="C19" s="65" t="s">
        <v>1397</v>
      </c>
      <c r="D19" s="66" t="s">
        <v>1314</v>
      </c>
      <c r="E19" s="66" t="s">
        <v>93</v>
      </c>
      <c r="F19" s="66" t="s">
        <v>1398</v>
      </c>
      <c r="G19" s="66" t="s">
        <v>1399</v>
      </c>
      <c r="H19" s="66" t="s">
        <v>1400</v>
      </c>
      <c r="I19" s="66" t="s">
        <v>1401</v>
      </c>
      <c r="J19" s="66" t="s">
        <v>1402</v>
      </c>
      <c r="K19" s="65" t="s">
        <v>1403</v>
      </c>
      <c r="L19" s="65" t="s">
        <v>104</v>
      </c>
      <c r="M19" s="67">
        <v>1701.6</v>
      </c>
      <c r="N19" s="67"/>
      <c r="O19" s="68"/>
      <c r="P19" s="68"/>
      <c r="Q19" s="68"/>
      <c r="R19" s="68"/>
      <c r="S19" s="68"/>
      <c r="T19" s="68">
        <f t="shared" ref="T19:T25" si="2">SUM(M19:S19)</f>
        <v>1701.6</v>
      </c>
      <c r="U19" s="69" t="s">
        <v>20</v>
      </c>
      <c r="V19" s="66"/>
      <c r="W19" s="69"/>
      <c r="X19" s="66" t="s">
        <v>70</v>
      </c>
      <c r="Y19" s="71"/>
    </row>
    <row r="20" spans="1:25" ht="60" x14ac:dyDescent="0.2">
      <c r="A20" s="17">
        <v>1</v>
      </c>
      <c r="B20" s="65">
        <v>1</v>
      </c>
      <c r="C20" s="65" t="s">
        <v>1404</v>
      </c>
      <c r="D20" s="66" t="s">
        <v>1314</v>
      </c>
      <c r="E20" s="66" t="s">
        <v>258</v>
      </c>
      <c r="F20" s="66" t="s">
        <v>1405</v>
      </c>
      <c r="G20" s="66" t="s">
        <v>1406</v>
      </c>
      <c r="H20" s="66" t="s">
        <v>1407</v>
      </c>
      <c r="I20" s="66" t="s">
        <v>2996</v>
      </c>
      <c r="J20" s="66" t="s">
        <v>1408</v>
      </c>
      <c r="K20" s="65" t="s">
        <v>1409</v>
      </c>
      <c r="L20" s="65">
        <v>2023</v>
      </c>
      <c r="M20" s="67">
        <v>250</v>
      </c>
      <c r="N20" s="68"/>
      <c r="O20" s="68"/>
      <c r="P20" s="68"/>
      <c r="Q20" s="68"/>
      <c r="R20" s="68"/>
      <c r="S20" s="68"/>
      <c r="T20" s="68">
        <f t="shared" si="2"/>
        <v>250</v>
      </c>
      <c r="U20" s="69" t="s">
        <v>20</v>
      </c>
      <c r="V20" s="66"/>
      <c r="W20" s="69" t="s">
        <v>69</v>
      </c>
      <c r="X20" s="66" t="s">
        <v>70</v>
      </c>
      <c r="Y20" s="71"/>
    </row>
    <row r="21" spans="1:25" ht="75" x14ac:dyDescent="0.2">
      <c r="A21" s="17">
        <v>1</v>
      </c>
      <c r="B21" s="65">
        <v>1</v>
      </c>
      <c r="C21" s="65" t="s">
        <v>1410</v>
      </c>
      <c r="D21" s="66" t="s">
        <v>1314</v>
      </c>
      <c r="E21" s="66" t="s">
        <v>258</v>
      </c>
      <c r="F21" s="66" t="s">
        <v>1411</v>
      </c>
      <c r="G21" s="66" t="s">
        <v>1412</v>
      </c>
      <c r="H21" s="66" t="s">
        <v>1413</v>
      </c>
      <c r="I21" s="66" t="s">
        <v>1414</v>
      </c>
      <c r="J21" s="66" t="s">
        <v>1415</v>
      </c>
      <c r="K21" s="65" t="s">
        <v>1416</v>
      </c>
      <c r="L21" s="65" t="s">
        <v>104</v>
      </c>
      <c r="M21" s="67"/>
      <c r="N21" s="67"/>
      <c r="O21" s="68"/>
      <c r="P21" s="68"/>
      <c r="Q21" s="68"/>
      <c r="R21" s="68"/>
      <c r="S21" s="68"/>
      <c r="T21" s="68">
        <f t="shared" si="2"/>
        <v>0</v>
      </c>
      <c r="U21" s="69" t="s">
        <v>20</v>
      </c>
      <c r="V21" s="66" t="s">
        <v>1361</v>
      </c>
      <c r="W21" s="69" t="s">
        <v>69</v>
      </c>
      <c r="X21" s="66" t="s">
        <v>90</v>
      </c>
      <c r="Y21" s="71"/>
    </row>
    <row r="22" spans="1:25" ht="90" x14ac:dyDescent="0.2">
      <c r="A22" s="17">
        <v>1</v>
      </c>
      <c r="B22" s="65">
        <v>1</v>
      </c>
      <c r="C22" s="65" t="s">
        <v>1417</v>
      </c>
      <c r="D22" s="66" t="s">
        <v>1314</v>
      </c>
      <c r="E22" s="66" t="s">
        <v>258</v>
      </c>
      <c r="F22" s="66" t="s">
        <v>1418</v>
      </c>
      <c r="G22" s="66" t="s">
        <v>1419</v>
      </c>
      <c r="H22" s="66" t="s">
        <v>1420</v>
      </c>
      <c r="I22" s="66" t="s">
        <v>1421</v>
      </c>
      <c r="J22" s="66" t="s">
        <v>2997</v>
      </c>
      <c r="K22" s="65" t="s">
        <v>1422</v>
      </c>
      <c r="L22" s="65">
        <v>2023</v>
      </c>
      <c r="M22" s="67">
        <v>2000</v>
      </c>
      <c r="N22" s="67"/>
      <c r="O22" s="68"/>
      <c r="P22" s="68"/>
      <c r="Q22" s="68"/>
      <c r="R22" s="68"/>
      <c r="S22" s="68"/>
      <c r="T22" s="68">
        <f t="shared" si="2"/>
        <v>2000</v>
      </c>
      <c r="U22" s="69" t="s">
        <v>21</v>
      </c>
      <c r="V22" s="66" t="s">
        <v>1423</v>
      </c>
      <c r="W22" s="69" t="s">
        <v>60</v>
      </c>
      <c r="X22" s="66" t="s">
        <v>70</v>
      </c>
      <c r="Y22" s="66" t="s">
        <v>62</v>
      </c>
    </row>
    <row r="23" spans="1:25" ht="60" x14ac:dyDescent="0.2">
      <c r="A23" s="17">
        <v>1</v>
      </c>
      <c r="B23" s="65">
        <v>1</v>
      </c>
      <c r="C23" s="65" t="s">
        <v>1424</v>
      </c>
      <c r="D23" s="66" t="s">
        <v>1314</v>
      </c>
      <c r="E23" s="66" t="s">
        <v>258</v>
      </c>
      <c r="F23" s="66" t="s">
        <v>1425</v>
      </c>
      <c r="G23" s="66" t="s">
        <v>1426</v>
      </c>
      <c r="H23" s="66" t="s">
        <v>1427</v>
      </c>
      <c r="I23" s="66" t="s">
        <v>1428</v>
      </c>
      <c r="J23" s="66" t="s">
        <v>2998</v>
      </c>
      <c r="K23" s="65" t="s">
        <v>1429</v>
      </c>
      <c r="L23" s="65" t="s">
        <v>58</v>
      </c>
      <c r="M23" s="67">
        <v>20</v>
      </c>
      <c r="N23" s="67"/>
      <c r="O23" s="67"/>
      <c r="P23" s="67"/>
      <c r="Q23" s="67"/>
      <c r="R23" s="67"/>
      <c r="S23" s="67"/>
      <c r="T23" s="68">
        <f t="shared" si="2"/>
        <v>20</v>
      </c>
      <c r="U23" s="69" t="s">
        <v>21</v>
      </c>
      <c r="V23" s="66"/>
      <c r="W23" s="69" t="s">
        <v>79</v>
      </c>
      <c r="X23" s="66" t="s">
        <v>131</v>
      </c>
      <c r="Y23" s="71"/>
    </row>
    <row r="24" spans="1:25" ht="75" x14ac:dyDescent="0.2">
      <c r="A24" s="17">
        <v>1</v>
      </c>
      <c r="B24" s="65">
        <v>1</v>
      </c>
      <c r="C24" s="65" t="s">
        <v>1430</v>
      </c>
      <c r="D24" s="66" t="s">
        <v>1314</v>
      </c>
      <c r="E24" s="66" t="s">
        <v>258</v>
      </c>
      <c r="F24" s="66" t="s">
        <v>1431</v>
      </c>
      <c r="G24" s="66" t="s">
        <v>1432</v>
      </c>
      <c r="H24" s="66" t="s">
        <v>1433</v>
      </c>
      <c r="I24" s="66" t="s">
        <v>1434</v>
      </c>
      <c r="J24" s="66" t="s">
        <v>2998</v>
      </c>
      <c r="K24" s="65" t="s">
        <v>1435</v>
      </c>
      <c r="L24" s="65" t="s">
        <v>58</v>
      </c>
      <c r="M24" s="67"/>
      <c r="N24" s="67"/>
      <c r="O24" s="67"/>
      <c r="P24" s="67"/>
      <c r="Q24" s="67"/>
      <c r="R24" s="67"/>
      <c r="S24" s="67"/>
      <c r="T24" s="68">
        <f t="shared" si="2"/>
        <v>0</v>
      </c>
      <c r="U24" s="69" t="s">
        <v>21</v>
      </c>
      <c r="V24" s="66"/>
      <c r="W24" s="69" t="s">
        <v>60</v>
      </c>
      <c r="X24" s="66" t="s">
        <v>61</v>
      </c>
      <c r="Y24" s="66" t="s">
        <v>309</v>
      </c>
    </row>
    <row r="25" spans="1:25" ht="150" x14ac:dyDescent="0.2">
      <c r="A25" s="17">
        <v>1</v>
      </c>
      <c r="B25" s="65">
        <v>1</v>
      </c>
      <c r="C25" s="65" t="s">
        <v>1436</v>
      </c>
      <c r="D25" s="66" t="s">
        <v>1314</v>
      </c>
      <c r="E25" s="66" t="s">
        <v>311</v>
      </c>
      <c r="F25" s="66" t="s">
        <v>1437</v>
      </c>
      <c r="G25" s="66" t="s">
        <v>1432</v>
      </c>
      <c r="H25" s="66"/>
      <c r="I25" s="66" t="s">
        <v>2932</v>
      </c>
      <c r="J25" s="66" t="s">
        <v>2998</v>
      </c>
      <c r="K25" s="65" t="s">
        <v>1438</v>
      </c>
      <c r="L25" s="65" t="s">
        <v>1056</v>
      </c>
      <c r="M25" s="67"/>
      <c r="N25" s="67"/>
      <c r="O25" s="67"/>
      <c r="P25" s="67"/>
      <c r="Q25" s="67"/>
      <c r="R25" s="67"/>
      <c r="S25" s="67"/>
      <c r="T25" s="68">
        <f t="shared" si="2"/>
        <v>0</v>
      </c>
      <c r="U25" s="69" t="s">
        <v>21</v>
      </c>
      <c r="V25" s="66" t="s">
        <v>1439</v>
      </c>
      <c r="W25" s="69" t="s">
        <v>79</v>
      </c>
      <c r="X25" s="66" t="s">
        <v>322</v>
      </c>
      <c r="Y25" s="66"/>
    </row>
    <row r="26" spans="1:25" ht="15" x14ac:dyDescent="0.2">
      <c r="A26" s="3"/>
      <c r="B26" s="4"/>
      <c r="C26" s="4"/>
      <c r="D26" s="4"/>
      <c r="E26" s="4"/>
      <c r="F26" s="4"/>
      <c r="G26" s="4"/>
      <c r="H26" s="4"/>
      <c r="I26" s="4"/>
      <c r="J26" s="4"/>
      <c r="K26" s="3"/>
      <c r="L26" s="3"/>
      <c r="M26" s="24">
        <f t="shared" ref="M26:S26" si="3">SUM(M3:M25)</f>
        <v>40326.219999999994</v>
      </c>
      <c r="N26" s="24">
        <f t="shared" si="3"/>
        <v>18000</v>
      </c>
      <c r="O26" s="24">
        <f t="shared" si="3"/>
        <v>18000</v>
      </c>
      <c r="P26" s="24">
        <f t="shared" si="3"/>
        <v>18000</v>
      </c>
      <c r="Q26" s="24">
        <f t="shared" si="3"/>
        <v>18000</v>
      </c>
      <c r="R26" s="24">
        <f t="shared" si="3"/>
        <v>18000</v>
      </c>
      <c r="S26" s="24">
        <f t="shared" si="3"/>
        <v>18000</v>
      </c>
      <c r="T26" s="25"/>
      <c r="U26" s="25" t="s">
        <v>2831</v>
      </c>
      <c r="V26" s="26" t="s">
        <v>2832</v>
      </c>
      <c r="W26" s="1"/>
      <c r="X26" s="4"/>
      <c r="Y26" s="4"/>
    </row>
    <row r="27" spans="1:25" ht="15" x14ac:dyDescent="0.2">
      <c r="A27" s="3"/>
      <c r="B27" s="4"/>
      <c r="C27" s="4"/>
      <c r="D27" s="4"/>
      <c r="E27" s="4"/>
      <c r="F27" s="4"/>
      <c r="G27" s="4"/>
      <c r="H27" s="4"/>
      <c r="I27" s="4"/>
      <c r="J27" s="4"/>
      <c r="K27" s="3"/>
      <c r="L27" s="3"/>
      <c r="M27" s="33"/>
      <c r="N27" s="33"/>
      <c r="O27" s="33"/>
      <c r="P27" s="33"/>
      <c r="Q27" s="33"/>
      <c r="R27" s="33"/>
      <c r="S27" s="28"/>
      <c r="T27" s="28" t="s">
        <v>20</v>
      </c>
      <c r="U27" s="25">
        <f t="shared" ref="U27:V27" si="4">COUNTIFS($U$3:$U$25, "High", A3:A25, 1)</f>
        <v>12</v>
      </c>
      <c r="V27" s="25">
        <f t="shared" si="4"/>
        <v>11</v>
      </c>
      <c r="W27" s="1"/>
      <c r="X27" s="4"/>
      <c r="Y27" s="4"/>
    </row>
    <row r="28" spans="1:25" ht="15" x14ac:dyDescent="0.2">
      <c r="A28" s="3"/>
      <c r="B28" s="4"/>
      <c r="C28" s="4"/>
      <c r="D28" s="4"/>
      <c r="E28" s="4"/>
      <c r="F28" s="4"/>
      <c r="G28" s="4"/>
      <c r="H28" s="4"/>
      <c r="I28" s="4"/>
      <c r="J28" s="4"/>
      <c r="K28" s="3"/>
      <c r="L28" s="3"/>
      <c r="M28" s="33"/>
      <c r="N28" s="33"/>
      <c r="O28" s="33"/>
      <c r="P28" s="33"/>
      <c r="Q28" s="33"/>
      <c r="R28" s="33"/>
      <c r="S28" s="28"/>
      <c r="T28" s="28" t="s">
        <v>21</v>
      </c>
      <c r="U28" s="25">
        <f t="shared" ref="U28:V28" si="5">COUNTIFS($U$3:$U$25, "Medium", A3:A25, 1)</f>
        <v>8</v>
      </c>
      <c r="V28" s="25">
        <f t="shared" si="5"/>
        <v>8</v>
      </c>
      <c r="W28" s="1"/>
      <c r="X28" s="4"/>
      <c r="Y28" s="4"/>
    </row>
    <row r="29" spans="1:25" ht="15" x14ac:dyDescent="0.2">
      <c r="A29" s="3"/>
      <c r="B29" s="4"/>
      <c r="C29" s="4"/>
      <c r="D29" s="4"/>
      <c r="E29" s="4"/>
      <c r="F29" s="4"/>
      <c r="G29" s="4"/>
      <c r="H29" s="4"/>
      <c r="I29" s="4"/>
      <c r="J29" s="4"/>
      <c r="K29" s="3"/>
      <c r="L29" s="3"/>
      <c r="M29" s="33"/>
      <c r="N29" s="33"/>
      <c r="O29" s="33"/>
      <c r="P29" s="33"/>
      <c r="Q29" s="33"/>
      <c r="R29" s="33"/>
      <c r="S29" s="28"/>
      <c r="T29" s="28" t="s">
        <v>22</v>
      </c>
      <c r="U29" s="25">
        <f t="shared" ref="U29:V29" si="6">COUNTIFS($U$3:$U$25, "Low", A3:A25, 1)</f>
        <v>0</v>
      </c>
      <c r="V29" s="25">
        <f t="shared" si="6"/>
        <v>0</v>
      </c>
      <c r="W29" s="1"/>
      <c r="X29" s="4"/>
      <c r="Y29" s="4"/>
    </row>
  </sheetData>
  <sheetProtection algorithmName="SHA-512" hashValue="c/SQvBahhf1cGQObEwXKvH+gjHWGSJEER4ymqw5/epwRfSI346g0tsO4geM+LcVLs35yc2xVzrkLd/fUUv4ZmA==" saltValue="MtwmZuRSIjARCr4pXEwEHg==" spinCount="100000" sheet="1" objects="1" scenarios="1" formatColumns="0" formatRows="0" autoFilter="0"/>
  <autoFilter ref="A1:Y29" xr:uid="{00000000-0009-0000-0000-000014000000}"/>
  <mergeCells count="5">
    <mergeCell ref="M1:S1"/>
    <mergeCell ref="G7:G10"/>
    <mergeCell ref="H7:H10"/>
    <mergeCell ref="K7:K10"/>
    <mergeCell ref="L7:L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AC26"/>
  <sheetViews>
    <sheetView zoomScale="60" zoomScaleNormal="60" workbookViewId="0">
      <pane xSplit="6" ySplit="2" topLeftCell="G20" activePane="bottomRight" state="frozen"/>
      <selection sqref="A1:B2"/>
      <selection pane="topRight" sqref="A1:B2"/>
      <selection pane="bottomLeft" sqref="A1:B2"/>
      <selection pane="bottomRight" activeCell="B12" sqref="B12"/>
    </sheetView>
  </sheetViews>
  <sheetFormatPr defaultColWidth="12.5703125" defaultRowHeight="15.75" customHeight="1" x14ac:dyDescent="0.2"/>
  <cols>
    <col min="1" max="2" width="10" customWidth="1"/>
    <col min="3" max="3" width="17"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7" width="14.5703125" customWidth="1"/>
    <col min="18" max="19" width="15.42578125" bestFit="1" customWidth="1"/>
    <col min="20" max="20" width="17" bestFit="1" customWidth="1"/>
    <col min="21" max="21" width="16" customWidth="1"/>
    <col min="22" max="22" width="23.5703125" customWidth="1"/>
    <col min="23" max="23" width="25.140625" customWidth="1"/>
    <col min="24" max="24" width="36.42578125" customWidth="1"/>
    <col min="25" max="29" width="38" customWidth="1"/>
  </cols>
  <sheetData>
    <row r="1" spans="1:29" ht="42" customHeight="1" x14ac:dyDescent="0.2">
      <c r="A1" s="21" t="s">
        <v>23</v>
      </c>
      <c r="B1" s="21" t="s">
        <v>2846</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ht="33" x14ac:dyDescent="0.25">
      <c r="A2" s="38">
        <f t="shared" ref="A2:B2" si="0">SUM(A3:A22)</f>
        <v>20</v>
      </c>
      <c r="B2" s="38">
        <f t="shared" si="0"/>
        <v>20</v>
      </c>
      <c r="C2" s="46" t="s">
        <v>40</v>
      </c>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390" x14ac:dyDescent="0.2">
      <c r="A3" s="16">
        <v>1</v>
      </c>
      <c r="B3" s="65">
        <v>1</v>
      </c>
      <c r="C3" s="99" t="s">
        <v>1440</v>
      </c>
      <c r="D3" s="79" t="s">
        <v>1441</v>
      </c>
      <c r="E3" s="79" t="s">
        <v>51</v>
      </c>
      <c r="F3" s="79" t="s">
        <v>1442</v>
      </c>
      <c r="G3" s="79" t="s">
        <v>1443</v>
      </c>
      <c r="H3" s="79" t="s">
        <v>1444</v>
      </c>
      <c r="I3" s="79" t="s">
        <v>1445</v>
      </c>
      <c r="J3" s="79" t="s">
        <v>2999</v>
      </c>
      <c r="K3" s="99" t="s">
        <v>1446</v>
      </c>
      <c r="L3" s="135" t="s">
        <v>58</v>
      </c>
      <c r="M3" s="82"/>
      <c r="N3" s="126">
        <v>2500</v>
      </c>
      <c r="O3" s="126">
        <v>2500</v>
      </c>
      <c r="P3" s="82"/>
      <c r="Q3" s="82"/>
      <c r="R3" s="82"/>
      <c r="S3" s="82"/>
      <c r="T3" s="68">
        <f t="shared" ref="T3:T22" si="1">SUM(M3:S3)</f>
        <v>5000</v>
      </c>
      <c r="U3" s="69" t="s">
        <v>20</v>
      </c>
      <c r="V3" s="66" t="s">
        <v>3000</v>
      </c>
      <c r="W3" s="69" t="s">
        <v>79</v>
      </c>
      <c r="X3" s="66" t="s">
        <v>1447</v>
      </c>
      <c r="Y3" s="71"/>
      <c r="Z3" s="20"/>
      <c r="AA3" s="20"/>
      <c r="AB3" s="20"/>
      <c r="AC3" s="20"/>
    </row>
    <row r="4" spans="1:29" ht="120" x14ac:dyDescent="0.2">
      <c r="A4" s="16">
        <v>1</v>
      </c>
      <c r="B4" s="102">
        <v>1</v>
      </c>
      <c r="C4" s="76" t="s">
        <v>1448</v>
      </c>
      <c r="D4" s="94" t="s">
        <v>1441</v>
      </c>
      <c r="E4" s="94" t="s">
        <v>51</v>
      </c>
      <c r="F4" s="94" t="s">
        <v>1449</v>
      </c>
      <c r="G4" s="103" t="s">
        <v>1450</v>
      </c>
      <c r="H4" s="94" t="s">
        <v>1451</v>
      </c>
      <c r="I4" s="103" t="s">
        <v>1452</v>
      </c>
      <c r="J4" s="103" t="s">
        <v>1453</v>
      </c>
      <c r="K4" s="76" t="s">
        <v>1454</v>
      </c>
      <c r="L4" s="76" t="s">
        <v>2737</v>
      </c>
      <c r="M4" s="136">
        <v>34989</v>
      </c>
      <c r="N4" s="81"/>
      <c r="O4" s="81"/>
      <c r="P4" s="81"/>
      <c r="Q4" s="81"/>
      <c r="R4" s="81"/>
      <c r="S4" s="81"/>
      <c r="T4" s="68">
        <f t="shared" si="1"/>
        <v>34989</v>
      </c>
      <c r="U4" s="69" t="s">
        <v>20</v>
      </c>
      <c r="V4" s="66" t="s">
        <v>1455</v>
      </c>
      <c r="W4" s="69" t="s">
        <v>60</v>
      </c>
      <c r="X4" s="66" t="s">
        <v>337</v>
      </c>
      <c r="Y4" s="66" t="s">
        <v>62</v>
      </c>
      <c r="Z4" s="20"/>
      <c r="AA4" s="20"/>
      <c r="AB4" s="20"/>
      <c r="AC4" s="20"/>
    </row>
    <row r="5" spans="1:29" ht="165" x14ac:dyDescent="0.2">
      <c r="A5" s="16">
        <v>1</v>
      </c>
      <c r="B5" s="102">
        <v>1</v>
      </c>
      <c r="C5" s="76" t="s">
        <v>1456</v>
      </c>
      <c r="D5" s="94" t="s">
        <v>1441</v>
      </c>
      <c r="E5" s="94" t="s">
        <v>51</v>
      </c>
      <c r="F5" s="94" t="s">
        <v>1457</v>
      </c>
      <c r="G5" s="94" t="s">
        <v>1458</v>
      </c>
      <c r="H5" s="94" t="s">
        <v>1459</v>
      </c>
      <c r="I5" s="94" t="s">
        <v>1460</v>
      </c>
      <c r="J5" s="94" t="s">
        <v>1461</v>
      </c>
      <c r="K5" s="76" t="s">
        <v>88</v>
      </c>
      <c r="L5" s="76" t="s">
        <v>1462</v>
      </c>
      <c r="M5" s="81"/>
      <c r="N5" s="81"/>
      <c r="O5" s="97"/>
      <c r="P5" s="97"/>
      <c r="Q5" s="136">
        <v>367.5</v>
      </c>
      <c r="R5" s="136">
        <v>367.5</v>
      </c>
      <c r="S5" s="81"/>
      <c r="T5" s="68">
        <f t="shared" si="1"/>
        <v>735</v>
      </c>
      <c r="U5" s="69" t="s">
        <v>20</v>
      </c>
      <c r="V5" s="66" t="s">
        <v>3001</v>
      </c>
      <c r="W5" s="69" t="s">
        <v>60</v>
      </c>
      <c r="X5" s="66" t="s">
        <v>70</v>
      </c>
      <c r="Y5" s="66" t="s">
        <v>62</v>
      </c>
      <c r="Z5" s="20"/>
      <c r="AA5" s="20"/>
      <c r="AB5" s="20"/>
      <c r="AC5" s="20"/>
    </row>
    <row r="6" spans="1:29" ht="165" x14ac:dyDescent="0.2">
      <c r="A6" s="16">
        <v>1</v>
      </c>
      <c r="B6" s="102">
        <v>1</v>
      </c>
      <c r="C6" s="76" t="s">
        <v>1463</v>
      </c>
      <c r="D6" s="94" t="s">
        <v>1441</v>
      </c>
      <c r="E6" s="94" t="s">
        <v>51</v>
      </c>
      <c r="F6" s="94" t="s">
        <v>1464</v>
      </c>
      <c r="G6" s="94" t="s">
        <v>1465</v>
      </c>
      <c r="H6" s="94" t="s">
        <v>1466</v>
      </c>
      <c r="I6" s="94" t="s">
        <v>1467</v>
      </c>
      <c r="J6" s="94" t="s">
        <v>1461</v>
      </c>
      <c r="K6" s="76" t="s">
        <v>88</v>
      </c>
      <c r="L6" s="76" t="s">
        <v>1462</v>
      </c>
      <c r="M6" s="81"/>
      <c r="N6" s="81"/>
      <c r="O6" s="97"/>
      <c r="P6" s="97"/>
      <c r="Q6" s="136">
        <v>367.5</v>
      </c>
      <c r="R6" s="136">
        <v>367.5</v>
      </c>
      <c r="S6" s="81"/>
      <c r="T6" s="68">
        <f t="shared" si="1"/>
        <v>735</v>
      </c>
      <c r="U6" s="69" t="s">
        <v>20</v>
      </c>
      <c r="V6" s="66" t="s">
        <v>3002</v>
      </c>
      <c r="W6" s="69" t="s">
        <v>79</v>
      </c>
      <c r="X6" s="66" t="s">
        <v>70</v>
      </c>
      <c r="Y6" s="71"/>
      <c r="Z6" s="20"/>
      <c r="AA6" s="20"/>
      <c r="AB6" s="20"/>
      <c r="AC6" s="20"/>
    </row>
    <row r="7" spans="1:29" ht="135" x14ac:dyDescent="0.2">
      <c r="A7" s="16">
        <v>1</v>
      </c>
      <c r="B7" s="102">
        <v>1</v>
      </c>
      <c r="C7" s="76" t="s">
        <v>1468</v>
      </c>
      <c r="D7" s="94" t="s">
        <v>1441</v>
      </c>
      <c r="E7" s="94" t="s">
        <v>51</v>
      </c>
      <c r="F7" s="94" t="s">
        <v>1469</v>
      </c>
      <c r="G7" s="94" t="s">
        <v>1470</v>
      </c>
      <c r="H7" s="94" t="s">
        <v>1471</v>
      </c>
      <c r="I7" s="94" t="s">
        <v>1472</v>
      </c>
      <c r="J7" s="94" t="s">
        <v>1461</v>
      </c>
      <c r="K7" s="76" t="s">
        <v>88</v>
      </c>
      <c r="L7" s="76" t="s">
        <v>1473</v>
      </c>
      <c r="M7" s="81"/>
      <c r="N7" s="81"/>
      <c r="O7" s="81"/>
      <c r="P7" s="97"/>
      <c r="Q7" s="97"/>
      <c r="R7" s="136">
        <v>1002.3</v>
      </c>
      <c r="S7" s="81"/>
      <c r="T7" s="68">
        <f t="shared" si="1"/>
        <v>1002.3</v>
      </c>
      <c r="U7" s="69" t="s">
        <v>21</v>
      </c>
      <c r="V7" s="66" t="s">
        <v>3003</v>
      </c>
      <c r="W7" s="69" t="s">
        <v>79</v>
      </c>
      <c r="X7" s="66" t="s">
        <v>70</v>
      </c>
      <c r="Y7" s="71"/>
      <c r="Z7" s="20"/>
      <c r="AA7" s="20"/>
      <c r="AB7" s="20"/>
      <c r="AC7" s="20"/>
    </row>
    <row r="8" spans="1:29" ht="375" x14ac:dyDescent="0.2">
      <c r="A8" s="16">
        <v>1</v>
      </c>
      <c r="B8" s="102">
        <v>1</v>
      </c>
      <c r="C8" s="76" t="s">
        <v>1474</v>
      </c>
      <c r="D8" s="94" t="s">
        <v>1441</v>
      </c>
      <c r="E8" s="94" t="s">
        <v>51</v>
      </c>
      <c r="F8" s="94" t="s">
        <v>1475</v>
      </c>
      <c r="G8" s="94" t="s">
        <v>1443</v>
      </c>
      <c r="H8" s="94" t="s">
        <v>1476</v>
      </c>
      <c r="I8" s="94" t="s">
        <v>1477</v>
      </c>
      <c r="J8" s="94" t="s">
        <v>1478</v>
      </c>
      <c r="K8" s="76" t="s">
        <v>1479</v>
      </c>
      <c r="L8" s="134" t="s">
        <v>58</v>
      </c>
      <c r="M8" s="97"/>
      <c r="N8" s="136">
        <v>2500</v>
      </c>
      <c r="O8" s="136">
        <v>2500</v>
      </c>
      <c r="P8" s="97"/>
      <c r="Q8" s="97"/>
      <c r="R8" s="97"/>
      <c r="S8" s="97"/>
      <c r="T8" s="68">
        <f t="shared" si="1"/>
        <v>5000</v>
      </c>
      <c r="U8" s="69" t="s">
        <v>20</v>
      </c>
      <c r="V8" s="66" t="s">
        <v>3004</v>
      </c>
      <c r="W8" s="69" t="s">
        <v>60</v>
      </c>
      <c r="X8" s="66" t="s">
        <v>1480</v>
      </c>
      <c r="Y8" s="66" t="s">
        <v>62</v>
      </c>
      <c r="Z8" s="20"/>
      <c r="AA8" s="20"/>
      <c r="AB8" s="20"/>
      <c r="AC8" s="20"/>
    </row>
    <row r="9" spans="1:29" ht="135" x14ac:dyDescent="0.2">
      <c r="A9" s="16">
        <v>1</v>
      </c>
      <c r="B9" s="102">
        <v>1</v>
      </c>
      <c r="C9" s="76" t="s">
        <v>1481</v>
      </c>
      <c r="D9" s="94" t="s">
        <v>1441</v>
      </c>
      <c r="E9" s="94" t="s">
        <v>51</v>
      </c>
      <c r="F9" s="94" t="s">
        <v>1482</v>
      </c>
      <c r="G9" s="94" t="s">
        <v>1483</v>
      </c>
      <c r="H9" s="94" t="s">
        <v>1484</v>
      </c>
      <c r="I9" s="94" t="s">
        <v>3005</v>
      </c>
      <c r="J9" s="94" t="s">
        <v>1461</v>
      </c>
      <c r="K9" s="76" t="s">
        <v>1485</v>
      </c>
      <c r="L9" s="134" t="s">
        <v>58</v>
      </c>
      <c r="M9" s="81"/>
      <c r="N9" s="136">
        <v>1002.3</v>
      </c>
      <c r="O9" s="136">
        <v>1002.3</v>
      </c>
      <c r="P9" s="81"/>
      <c r="Q9" s="81"/>
      <c r="R9" s="81"/>
      <c r="S9" s="81"/>
      <c r="T9" s="68">
        <f t="shared" si="1"/>
        <v>2004.6</v>
      </c>
      <c r="U9" s="69" t="s">
        <v>20</v>
      </c>
      <c r="V9" s="66" t="s">
        <v>3006</v>
      </c>
      <c r="W9" s="69" t="s">
        <v>60</v>
      </c>
      <c r="X9" s="66" t="s">
        <v>70</v>
      </c>
      <c r="Y9" s="66" t="s">
        <v>62</v>
      </c>
      <c r="Z9" s="20"/>
      <c r="AA9" s="20"/>
      <c r="AB9" s="20"/>
      <c r="AC9" s="20"/>
    </row>
    <row r="10" spans="1:29" ht="135" x14ac:dyDescent="0.2">
      <c r="A10" s="16">
        <v>1</v>
      </c>
      <c r="B10" s="102">
        <v>1</v>
      </c>
      <c r="C10" s="76" t="s">
        <v>1486</v>
      </c>
      <c r="D10" s="94" t="s">
        <v>1441</v>
      </c>
      <c r="E10" s="94" t="s">
        <v>51</v>
      </c>
      <c r="F10" s="94" t="s">
        <v>1487</v>
      </c>
      <c r="G10" s="94" t="s">
        <v>1488</v>
      </c>
      <c r="H10" s="94" t="s">
        <v>1484</v>
      </c>
      <c r="I10" s="94" t="s">
        <v>3007</v>
      </c>
      <c r="J10" s="94" t="s">
        <v>1461</v>
      </c>
      <c r="K10" s="76" t="s">
        <v>1485</v>
      </c>
      <c r="L10" s="134" t="s">
        <v>58</v>
      </c>
      <c r="M10" s="81"/>
      <c r="N10" s="136">
        <v>1002.3</v>
      </c>
      <c r="O10" s="136">
        <v>1002.3</v>
      </c>
      <c r="P10" s="81"/>
      <c r="Q10" s="81"/>
      <c r="R10" s="81"/>
      <c r="S10" s="81"/>
      <c r="T10" s="68">
        <f t="shared" si="1"/>
        <v>2004.6</v>
      </c>
      <c r="U10" s="69" t="s">
        <v>20</v>
      </c>
      <c r="V10" s="66" t="s">
        <v>3006</v>
      </c>
      <c r="W10" s="69" t="s">
        <v>79</v>
      </c>
      <c r="X10" s="66" t="s">
        <v>70</v>
      </c>
      <c r="Y10" s="71"/>
      <c r="Z10" s="20"/>
      <c r="AA10" s="20"/>
      <c r="AB10" s="20"/>
      <c r="AC10" s="20"/>
    </row>
    <row r="11" spans="1:29" ht="90" x14ac:dyDescent="0.2">
      <c r="A11" s="16">
        <v>1</v>
      </c>
      <c r="B11" s="102">
        <v>1</v>
      </c>
      <c r="C11" s="76" t="s">
        <v>1489</v>
      </c>
      <c r="D11" s="94" t="s">
        <v>1441</v>
      </c>
      <c r="E11" s="94" t="s">
        <v>51</v>
      </c>
      <c r="F11" s="94" t="s">
        <v>1490</v>
      </c>
      <c r="G11" s="94" t="s">
        <v>1491</v>
      </c>
      <c r="H11" s="94" t="s">
        <v>1492</v>
      </c>
      <c r="I11" s="94" t="s">
        <v>1493</v>
      </c>
      <c r="J11" s="94" t="s">
        <v>1461</v>
      </c>
      <c r="K11" s="76" t="s">
        <v>88</v>
      </c>
      <c r="L11" s="76" t="s">
        <v>1494</v>
      </c>
      <c r="M11" s="136">
        <v>1002.3</v>
      </c>
      <c r="N11" s="97"/>
      <c r="O11" s="97"/>
      <c r="P11" s="97"/>
      <c r="Q11" s="97"/>
      <c r="R11" s="97"/>
      <c r="S11" s="97"/>
      <c r="T11" s="68">
        <f t="shared" si="1"/>
        <v>1002.3</v>
      </c>
      <c r="U11" s="69" t="s">
        <v>20</v>
      </c>
      <c r="V11" s="66" t="s">
        <v>3008</v>
      </c>
      <c r="W11" s="69" t="s">
        <v>69</v>
      </c>
      <c r="X11" s="66" t="s">
        <v>70</v>
      </c>
      <c r="Y11" s="71"/>
      <c r="Z11" s="20"/>
      <c r="AA11" s="20"/>
      <c r="AB11" s="20"/>
      <c r="AC11" s="20"/>
    </row>
    <row r="12" spans="1:29" ht="270" x14ac:dyDescent="0.2">
      <c r="A12" s="16">
        <v>1</v>
      </c>
      <c r="B12" s="102">
        <v>1</v>
      </c>
      <c r="C12" s="76" t="s">
        <v>2909</v>
      </c>
      <c r="D12" s="94" t="s">
        <v>1441</v>
      </c>
      <c r="E12" s="94" t="s">
        <v>51</v>
      </c>
      <c r="F12" s="94" t="s">
        <v>1495</v>
      </c>
      <c r="G12" s="94" t="s">
        <v>1496</v>
      </c>
      <c r="H12" s="94" t="s">
        <v>1497</v>
      </c>
      <c r="I12" s="94" t="s">
        <v>1498</v>
      </c>
      <c r="J12" s="94" t="s">
        <v>1499</v>
      </c>
      <c r="K12" s="76" t="s">
        <v>88</v>
      </c>
      <c r="L12" s="76" t="s">
        <v>58</v>
      </c>
      <c r="M12" s="136">
        <v>201986</v>
      </c>
      <c r="N12" s="136">
        <v>201986</v>
      </c>
      <c r="O12" s="136">
        <v>80795</v>
      </c>
      <c r="P12" s="136">
        <v>80795</v>
      </c>
      <c r="Q12" s="136">
        <v>80795</v>
      </c>
      <c r="R12" s="78">
        <v>80795</v>
      </c>
      <c r="S12" s="78">
        <v>80795</v>
      </c>
      <c r="T12" s="68">
        <f t="shared" si="1"/>
        <v>807947</v>
      </c>
      <c r="U12" s="69" t="s">
        <v>20</v>
      </c>
      <c r="V12" s="66" t="s">
        <v>3009</v>
      </c>
      <c r="W12" s="69" t="s">
        <v>60</v>
      </c>
      <c r="X12" s="66" t="s">
        <v>70</v>
      </c>
      <c r="Y12" s="66" t="s">
        <v>62</v>
      </c>
      <c r="Z12" s="20"/>
      <c r="AA12" s="20"/>
      <c r="AB12" s="20"/>
      <c r="AC12" s="20"/>
    </row>
    <row r="13" spans="1:29" ht="105" x14ac:dyDescent="0.2">
      <c r="A13" s="16">
        <v>1</v>
      </c>
      <c r="B13" s="102">
        <v>1</v>
      </c>
      <c r="C13" s="76" t="s">
        <v>1500</v>
      </c>
      <c r="D13" s="94" t="s">
        <v>1441</v>
      </c>
      <c r="E13" s="94" t="s">
        <v>51</v>
      </c>
      <c r="F13" s="94" t="s">
        <v>1501</v>
      </c>
      <c r="G13" s="94" t="s">
        <v>1502</v>
      </c>
      <c r="H13" s="94" t="s">
        <v>1503</v>
      </c>
      <c r="I13" s="94" t="s">
        <v>1504</v>
      </c>
      <c r="J13" s="94" t="s">
        <v>1461</v>
      </c>
      <c r="K13" s="76" t="s">
        <v>88</v>
      </c>
      <c r="L13" s="134" t="s">
        <v>147</v>
      </c>
      <c r="M13" s="81"/>
      <c r="N13" s="81"/>
      <c r="O13" s="97"/>
      <c r="P13" s="97"/>
      <c r="Q13" s="78">
        <v>3000</v>
      </c>
      <c r="R13" s="78">
        <v>3000</v>
      </c>
      <c r="S13" s="78">
        <v>3000</v>
      </c>
      <c r="T13" s="68">
        <f t="shared" si="1"/>
        <v>9000</v>
      </c>
      <c r="U13" s="69" t="s">
        <v>20</v>
      </c>
      <c r="V13" s="66" t="s">
        <v>3010</v>
      </c>
      <c r="W13" s="69" t="s">
        <v>69</v>
      </c>
      <c r="X13" s="66" t="s">
        <v>70</v>
      </c>
      <c r="Y13" s="71"/>
      <c r="Z13" s="20"/>
      <c r="AA13" s="20"/>
      <c r="AB13" s="20"/>
      <c r="AC13" s="20"/>
    </row>
    <row r="14" spans="1:29" ht="75" x14ac:dyDescent="0.2">
      <c r="A14" s="16">
        <v>1</v>
      </c>
      <c r="B14" s="102">
        <v>1</v>
      </c>
      <c r="C14" s="76" t="s">
        <v>1505</v>
      </c>
      <c r="D14" s="94" t="s">
        <v>1441</v>
      </c>
      <c r="E14" s="94" t="s">
        <v>51</v>
      </c>
      <c r="F14" s="94" t="s">
        <v>1506</v>
      </c>
      <c r="G14" s="94" t="s">
        <v>3011</v>
      </c>
      <c r="H14" s="94" t="s">
        <v>1507</v>
      </c>
      <c r="I14" s="94" t="s">
        <v>1508</v>
      </c>
      <c r="J14" s="94" t="s">
        <v>1509</v>
      </c>
      <c r="K14" s="76" t="s">
        <v>88</v>
      </c>
      <c r="L14" s="134" t="s">
        <v>140</v>
      </c>
      <c r="M14" s="97"/>
      <c r="N14" s="78">
        <v>3712</v>
      </c>
      <c r="O14" s="78">
        <v>3712</v>
      </c>
      <c r="P14" s="81"/>
      <c r="Q14" s="81"/>
      <c r="R14" s="81"/>
      <c r="S14" s="81"/>
      <c r="T14" s="68">
        <f t="shared" si="1"/>
        <v>7424</v>
      </c>
      <c r="U14" s="69" t="s">
        <v>20</v>
      </c>
      <c r="V14" s="66" t="s">
        <v>3012</v>
      </c>
      <c r="W14" s="69" t="s">
        <v>69</v>
      </c>
      <c r="X14" s="66" t="s">
        <v>70</v>
      </c>
      <c r="Y14" s="71"/>
      <c r="Z14" s="20"/>
      <c r="AA14" s="20"/>
      <c r="AB14" s="20"/>
      <c r="AC14" s="20"/>
    </row>
    <row r="15" spans="1:29" ht="409.5" x14ac:dyDescent="0.2">
      <c r="A15" s="16">
        <v>1</v>
      </c>
      <c r="B15" s="102">
        <v>1</v>
      </c>
      <c r="C15" s="76" t="s">
        <v>1510</v>
      </c>
      <c r="D15" s="94" t="s">
        <v>1441</v>
      </c>
      <c r="E15" s="94" t="s">
        <v>51</v>
      </c>
      <c r="F15" s="94" t="s">
        <v>1511</v>
      </c>
      <c r="G15" s="94" t="s">
        <v>1512</v>
      </c>
      <c r="H15" s="94" t="s">
        <v>1513</v>
      </c>
      <c r="I15" s="94" t="s">
        <v>1514</v>
      </c>
      <c r="J15" s="94" t="s">
        <v>1515</v>
      </c>
      <c r="K15" s="76" t="s">
        <v>1516</v>
      </c>
      <c r="L15" s="76" t="s">
        <v>2738</v>
      </c>
      <c r="M15" s="81"/>
      <c r="N15" s="81"/>
      <c r="O15" s="97"/>
      <c r="P15" s="81"/>
      <c r="Q15" s="81"/>
      <c r="R15" s="81"/>
      <c r="S15" s="81"/>
      <c r="T15" s="68">
        <f t="shared" si="1"/>
        <v>0</v>
      </c>
      <c r="U15" s="69" t="s">
        <v>21</v>
      </c>
      <c r="V15" s="66" t="s">
        <v>3013</v>
      </c>
      <c r="W15" s="69" t="s">
        <v>79</v>
      </c>
      <c r="X15" s="66" t="s">
        <v>70</v>
      </c>
      <c r="Y15" s="71"/>
      <c r="Z15" s="20"/>
      <c r="AA15" s="20"/>
      <c r="AB15" s="20"/>
      <c r="AC15" s="20"/>
    </row>
    <row r="16" spans="1:29" ht="150" x14ac:dyDescent="0.2">
      <c r="A16" s="16">
        <v>1</v>
      </c>
      <c r="B16" s="102">
        <v>1</v>
      </c>
      <c r="C16" s="76" t="s">
        <v>1517</v>
      </c>
      <c r="D16" s="94" t="s">
        <v>1441</v>
      </c>
      <c r="E16" s="94" t="s">
        <v>51</v>
      </c>
      <c r="F16" s="94" t="s">
        <v>1518</v>
      </c>
      <c r="G16" s="94" t="s">
        <v>1519</v>
      </c>
      <c r="H16" s="94" t="s">
        <v>1520</v>
      </c>
      <c r="I16" s="94" t="s">
        <v>3014</v>
      </c>
      <c r="J16" s="94" t="s">
        <v>1521</v>
      </c>
      <c r="K16" s="76" t="s">
        <v>1522</v>
      </c>
      <c r="L16" s="76" t="s">
        <v>1523</v>
      </c>
      <c r="M16" s="97"/>
      <c r="N16" s="97"/>
      <c r="O16" s="97"/>
      <c r="P16" s="97"/>
      <c r="Q16" s="97"/>
      <c r="R16" s="97"/>
      <c r="S16" s="97"/>
      <c r="T16" s="68">
        <f t="shared" si="1"/>
        <v>0</v>
      </c>
      <c r="U16" s="70" t="s">
        <v>20</v>
      </c>
      <c r="V16" s="71"/>
      <c r="W16" s="69" t="s">
        <v>69</v>
      </c>
      <c r="X16" s="66" t="s">
        <v>70</v>
      </c>
      <c r="Y16" s="71"/>
      <c r="Z16" s="20"/>
      <c r="AA16" s="20"/>
      <c r="AB16" s="20"/>
      <c r="AC16" s="20"/>
    </row>
    <row r="17" spans="1:29" ht="150" x14ac:dyDescent="0.2">
      <c r="A17" s="16">
        <v>1</v>
      </c>
      <c r="B17" s="102">
        <v>1</v>
      </c>
      <c r="C17" s="76" t="s">
        <v>1524</v>
      </c>
      <c r="D17" s="94" t="s">
        <v>1441</v>
      </c>
      <c r="E17" s="94" t="s">
        <v>83</v>
      </c>
      <c r="F17" s="94" t="s">
        <v>1525</v>
      </c>
      <c r="G17" s="94" t="s">
        <v>1526</v>
      </c>
      <c r="H17" s="94" t="s">
        <v>1527</v>
      </c>
      <c r="I17" s="94" t="s">
        <v>1528</v>
      </c>
      <c r="J17" s="94" t="s">
        <v>1529</v>
      </c>
      <c r="K17" s="76" t="s">
        <v>1015</v>
      </c>
      <c r="L17" s="76" t="s">
        <v>2737</v>
      </c>
      <c r="M17" s="97"/>
      <c r="N17" s="81"/>
      <c r="O17" s="81"/>
      <c r="P17" s="81"/>
      <c r="Q17" s="81"/>
      <c r="R17" s="81"/>
      <c r="S17" s="81"/>
      <c r="T17" s="68">
        <f t="shared" si="1"/>
        <v>0</v>
      </c>
      <c r="U17" s="69" t="s">
        <v>20</v>
      </c>
      <c r="V17" s="66" t="s">
        <v>1530</v>
      </c>
      <c r="W17" s="69" t="s">
        <v>69</v>
      </c>
      <c r="X17" s="66" t="s">
        <v>61</v>
      </c>
      <c r="Y17" s="71"/>
      <c r="Z17" s="20"/>
      <c r="AA17" s="20"/>
      <c r="AB17" s="20"/>
      <c r="AC17" s="20"/>
    </row>
    <row r="18" spans="1:29" ht="390" x14ac:dyDescent="0.2">
      <c r="A18" s="16">
        <v>1</v>
      </c>
      <c r="B18" s="102">
        <v>1</v>
      </c>
      <c r="C18" s="76" t="s">
        <v>1531</v>
      </c>
      <c r="D18" s="94" t="s">
        <v>1441</v>
      </c>
      <c r="E18" s="94" t="s">
        <v>83</v>
      </c>
      <c r="F18" s="94" t="s">
        <v>1532</v>
      </c>
      <c r="G18" s="94" t="s">
        <v>1533</v>
      </c>
      <c r="H18" s="94" t="s">
        <v>1534</v>
      </c>
      <c r="I18" s="94" t="s">
        <v>1535</v>
      </c>
      <c r="J18" s="94" t="s">
        <v>1461</v>
      </c>
      <c r="K18" s="76" t="s">
        <v>88</v>
      </c>
      <c r="L18" s="134" t="s">
        <v>58</v>
      </c>
      <c r="M18" s="78">
        <v>312</v>
      </c>
      <c r="N18" s="78">
        <v>312</v>
      </c>
      <c r="O18" s="78">
        <v>312</v>
      </c>
      <c r="P18" s="78">
        <v>312</v>
      </c>
      <c r="Q18" s="78">
        <v>312</v>
      </c>
      <c r="R18" s="78">
        <v>312</v>
      </c>
      <c r="S18" s="78">
        <v>312</v>
      </c>
      <c r="T18" s="68">
        <f t="shared" si="1"/>
        <v>2184</v>
      </c>
      <c r="U18" s="69" t="s">
        <v>20</v>
      </c>
      <c r="V18" s="66" t="s">
        <v>1536</v>
      </c>
      <c r="W18" s="69" t="s">
        <v>79</v>
      </c>
      <c r="X18" s="66" t="s">
        <v>80</v>
      </c>
      <c r="Y18" s="71"/>
      <c r="Z18" s="20"/>
      <c r="AA18" s="20"/>
      <c r="AB18" s="20"/>
      <c r="AC18" s="20"/>
    </row>
    <row r="19" spans="1:29" ht="90" x14ac:dyDescent="0.2">
      <c r="A19" s="16">
        <v>1</v>
      </c>
      <c r="B19" s="102">
        <v>1</v>
      </c>
      <c r="C19" s="76" t="s">
        <v>1537</v>
      </c>
      <c r="D19" s="94" t="s">
        <v>1441</v>
      </c>
      <c r="E19" s="94" t="s">
        <v>83</v>
      </c>
      <c r="F19" s="94" t="s">
        <v>1538</v>
      </c>
      <c r="G19" s="94" t="s">
        <v>1539</v>
      </c>
      <c r="H19" s="94" t="s">
        <v>1540</v>
      </c>
      <c r="I19" s="94" t="s">
        <v>1535</v>
      </c>
      <c r="J19" s="94" t="s">
        <v>1461</v>
      </c>
      <c r="K19" s="76" t="s">
        <v>88</v>
      </c>
      <c r="L19" s="134" t="s">
        <v>58</v>
      </c>
      <c r="M19" s="78">
        <v>4082</v>
      </c>
      <c r="N19" s="78">
        <v>4082</v>
      </c>
      <c r="O19" s="78">
        <v>4082</v>
      </c>
      <c r="P19" s="78">
        <v>4082</v>
      </c>
      <c r="Q19" s="78">
        <v>4082</v>
      </c>
      <c r="R19" s="78">
        <v>4082</v>
      </c>
      <c r="S19" s="78">
        <v>4082</v>
      </c>
      <c r="T19" s="68">
        <f t="shared" si="1"/>
        <v>28574</v>
      </c>
      <c r="U19" s="69" t="s">
        <v>20</v>
      </c>
      <c r="V19" s="66" t="s">
        <v>1536</v>
      </c>
      <c r="W19" s="69" t="s">
        <v>69</v>
      </c>
      <c r="X19" s="66" t="s">
        <v>80</v>
      </c>
      <c r="Y19" s="71"/>
      <c r="Z19" s="20"/>
      <c r="AA19" s="20"/>
      <c r="AB19" s="20"/>
      <c r="AC19" s="20"/>
    </row>
    <row r="20" spans="1:29" ht="300" x14ac:dyDescent="0.2">
      <c r="A20" s="16">
        <v>1</v>
      </c>
      <c r="B20" s="102">
        <v>1</v>
      </c>
      <c r="C20" s="76" t="s">
        <v>2910</v>
      </c>
      <c r="D20" s="94" t="s">
        <v>1441</v>
      </c>
      <c r="E20" s="94" t="s">
        <v>258</v>
      </c>
      <c r="F20" s="94" t="s">
        <v>1541</v>
      </c>
      <c r="G20" s="94" t="s">
        <v>1542</v>
      </c>
      <c r="H20" s="94" t="s">
        <v>1543</v>
      </c>
      <c r="I20" s="94" t="s">
        <v>1544</v>
      </c>
      <c r="J20" s="94" t="s">
        <v>1545</v>
      </c>
      <c r="K20" s="76" t="s">
        <v>1546</v>
      </c>
      <c r="L20" s="134" t="s">
        <v>58</v>
      </c>
      <c r="M20" s="78">
        <v>2000</v>
      </c>
      <c r="N20" s="78">
        <v>2000</v>
      </c>
      <c r="O20" s="78">
        <v>2000</v>
      </c>
      <c r="P20" s="78">
        <v>2000</v>
      </c>
      <c r="Q20" s="78">
        <v>2000</v>
      </c>
      <c r="R20" s="78">
        <v>2000</v>
      </c>
      <c r="S20" s="78">
        <v>2000</v>
      </c>
      <c r="T20" s="68">
        <f t="shared" si="1"/>
        <v>14000</v>
      </c>
      <c r="U20" s="69" t="s">
        <v>20</v>
      </c>
      <c r="V20" s="66" t="s">
        <v>1547</v>
      </c>
      <c r="W20" s="69" t="s">
        <v>79</v>
      </c>
      <c r="X20" s="66" t="s">
        <v>131</v>
      </c>
      <c r="Y20" s="71"/>
      <c r="Z20" s="20"/>
      <c r="AA20" s="20"/>
      <c r="AB20" s="20"/>
      <c r="AC20" s="20"/>
    </row>
    <row r="21" spans="1:29" ht="90" x14ac:dyDescent="0.2">
      <c r="A21" s="16">
        <v>1</v>
      </c>
      <c r="B21" s="102">
        <v>1</v>
      </c>
      <c r="C21" s="76" t="s">
        <v>1548</v>
      </c>
      <c r="D21" s="94" t="s">
        <v>1441</v>
      </c>
      <c r="E21" s="94" t="s">
        <v>258</v>
      </c>
      <c r="F21" s="94" t="s">
        <v>1549</v>
      </c>
      <c r="G21" s="94" t="s">
        <v>1550</v>
      </c>
      <c r="H21" s="94" t="s">
        <v>1551</v>
      </c>
      <c r="I21" s="94" t="s">
        <v>1552</v>
      </c>
      <c r="J21" s="94" t="s">
        <v>88</v>
      </c>
      <c r="K21" s="76" t="s">
        <v>1553</v>
      </c>
      <c r="L21" s="134" t="s">
        <v>104</v>
      </c>
      <c r="M21" s="136">
        <v>1002.3</v>
      </c>
      <c r="N21" s="81"/>
      <c r="O21" s="81"/>
      <c r="P21" s="81"/>
      <c r="Q21" s="81"/>
      <c r="R21" s="81"/>
      <c r="S21" s="81"/>
      <c r="T21" s="68">
        <f t="shared" si="1"/>
        <v>1002.3</v>
      </c>
      <c r="U21" s="69" t="s">
        <v>20</v>
      </c>
      <c r="V21" s="71"/>
      <c r="W21" s="69" t="s">
        <v>79</v>
      </c>
      <c r="X21" s="66" t="s">
        <v>131</v>
      </c>
      <c r="Y21" s="71"/>
      <c r="Z21" s="20"/>
      <c r="AA21" s="20"/>
      <c r="AB21" s="20"/>
      <c r="AC21" s="20"/>
    </row>
    <row r="22" spans="1:29" ht="409.5" x14ac:dyDescent="0.2">
      <c r="A22" s="16">
        <v>1</v>
      </c>
      <c r="B22" s="102">
        <v>1</v>
      </c>
      <c r="C22" s="76" t="s">
        <v>1554</v>
      </c>
      <c r="D22" s="94" t="s">
        <v>1441</v>
      </c>
      <c r="E22" s="94" t="s">
        <v>311</v>
      </c>
      <c r="F22" s="94" t="s">
        <v>1555</v>
      </c>
      <c r="G22" s="94" t="s">
        <v>1556</v>
      </c>
      <c r="H22" s="94" t="s">
        <v>1557</v>
      </c>
      <c r="I22" s="94" t="s">
        <v>1558</v>
      </c>
      <c r="J22" s="94" t="s">
        <v>1559</v>
      </c>
      <c r="K22" s="76" t="s">
        <v>1560</v>
      </c>
      <c r="L22" s="76" t="s">
        <v>58</v>
      </c>
      <c r="M22" s="97">
        <v>1000</v>
      </c>
      <c r="N22" s="97">
        <v>1000</v>
      </c>
      <c r="O22" s="97">
        <v>1000</v>
      </c>
      <c r="P22" s="97">
        <v>1000</v>
      </c>
      <c r="Q22" s="97">
        <v>1000</v>
      </c>
      <c r="R22" s="97">
        <v>1000</v>
      </c>
      <c r="S22" s="97">
        <v>1000</v>
      </c>
      <c r="T22" s="68">
        <f t="shared" si="1"/>
        <v>7000</v>
      </c>
      <c r="U22" s="69" t="s">
        <v>21</v>
      </c>
      <c r="V22" s="66" t="s">
        <v>1561</v>
      </c>
      <c r="W22" s="69" t="s">
        <v>69</v>
      </c>
      <c r="X22" s="66" t="s">
        <v>322</v>
      </c>
      <c r="Y22" s="71"/>
      <c r="Z22" s="20"/>
      <c r="AA22" s="20"/>
      <c r="AB22" s="20"/>
      <c r="AC22" s="20"/>
    </row>
    <row r="23" spans="1:29" ht="12.75" x14ac:dyDescent="0.2">
      <c r="A23" s="20"/>
      <c r="B23" s="20"/>
      <c r="C23" s="20"/>
      <c r="D23" s="20"/>
      <c r="E23" s="20"/>
      <c r="F23" s="20"/>
      <c r="G23" s="20"/>
      <c r="H23" s="20"/>
      <c r="I23" s="20"/>
      <c r="J23" s="20"/>
      <c r="K23" s="20"/>
      <c r="L23" s="20"/>
      <c r="M23" s="44">
        <f t="shared" ref="M23:S23" si="2">SUM(M3:M22)</f>
        <v>246373.59999999998</v>
      </c>
      <c r="N23" s="44">
        <f t="shared" si="2"/>
        <v>220096.6</v>
      </c>
      <c r="O23" s="44">
        <f t="shared" si="2"/>
        <v>98905.600000000006</v>
      </c>
      <c r="P23" s="44">
        <f t="shared" si="2"/>
        <v>88189</v>
      </c>
      <c r="Q23" s="44">
        <f t="shared" si="2"/>
        <v>91924</v>
      </c>
      <c r="R23" s="44">
        <f t="shared" si="2"/>
        <v>92926.3</v>
      </c>
      <c r="S23" s="44">
        <f t="shared" si="2"/>
        <v>91189</v>
      </c>
      <c r="T23" s="25"/>
      <c r="U23" s="25" t="s">
        <v>2831</v>
      </c>
      <c r="V23" s="26" t="s">
        <v>2832</v>
      </c>
      <c r="W23" s="20"/>
      <c r="X23" s="20"/>
      <c r="Y23" s="20"/>
      <c r="Z23" s="20"/>
      <c r="AA23" s="20"/>
      <c r="AB23" s="20"/>
      <c r="AC23" s="20"/>
    </row>
    <row r="24" spans="1:29" ht="12.75" x14ac:dyDescent="0.2">
      <c r="A24" s="20"/>
      <c r="B24" s="20"/>
      <c r="C24" s="20"/>
      <c r="D24" s="20"/>
      <c r="E24" s="20"/>
      <c r="F24" s="20"/>
      <c r="G24" s="20"/>
      <c r="H24" s="20"/>
      <c r="I24" s="20"/>
      <c r="J24" s="20"/>
      <c r="K24" s="20"/>
      <c r="L24" s="20"/>
      <c r="M24" s="45"/>
      <c r="N24" s="45"/>
      <c r="O24" s="45"/>
      <c r="P24" s="45"/>
      <c r="Q24" s="45"/>
      <c r="R24" s="45"/>
      <c r="T24" s="28" t="s">
        <v>20</v>
      </c>
      <c r="U24" s="25">
        <f t="shared" ref="U24:V24" si="3">COUNTIFS($U$3:$U$22, "High", A3:A22, 1)</f>
        <v>17</v>
      </c>
      <c r="V24" s="25">
        <f t="shared" si="3"/>
        <v>17</v>
      </c>
      <c r="W24" s="20"/>
      <c r="X24" s="20"/>
      <c r="Y24" s="20"/>
      <c r="Z24" s="20"/>
      <c r="AA24" s="20"/>
      <c r="AB24" s="20"/>
      <c r="AC24" s="20"/>
    </row>
    <row r="25" spans="1:29" ht="12.75" x14ac:dyDescent="0.2">
      <c r="A25" s="20"/>
      <c r="B25" s="20"/>
      <c r="C25" s="20"/>
      <c r="D25" s="20"/>
      <c r="E25" s="20"/>
      <c r="F25" s="20"/>
      <c r="G25" s="20"/>
      <c r="H25" s="20"/>
      <c r="I25" s="20"/>
      <c r="J25" s="20"/>
      <c r="K25" s="20"/>
      <c r="L25" s="20"/>
      <c r="M25" s="45"/>
      <c r="N25" s="45"/>
      <c r="O25" s="45"/>
      <c r="P25" s="45"/>
      <c r="Q25" s="45"/>
      <c r="R25" s="45"/>
      <c r="T25" s="28" t="s">
        <v>21</v>
      </c>
      <c r="U25" s="25">
        <f t="shared" ref="U25:V25" si="4">COUNTIFS($U$3:$U$22, "Medium", A3:A22, 1)</f>
        <v>3</v>
      </c>
      <c r="V25" s="25">
        <f t="shared" si="4"/>
        <v>3</v>
      </c>
      <c r="W25" s="20"/>
      <c r="X25" s="20"/>
      <c r="Y25" s="20"/>
      <c r="Z25" s="20"/>
      <c r="AA25" s="20"/>
      <c r="AB25" s="20"/>
      <c r="AC25" s="20"/>
    </row>
    <row r="26" spans="1:29" ht="12.75" x14ac:dyDescent="0.2">
      <c r="A26" s="20"/>
      <c r="B26" s="20"/>
      <c r="C26" s="20"/>
      <c r="D26" s="20"/>
      <c r="E26" s="20"/>
      <c r="F26" s="20"/>
      <c r="G26" s="20"/>
      <c r="H26" s="20"/>
      <c r="I26" s="20"/>
      <c r="J26" s="20"/>
      <c r="K26" s="20"/>
      <c r="L26" s="20"/>
      <c r="M26" s="45"/>
      <c r="N26" s="45"/>
      <c r="O26" s="45"/>
      <c r="P26" s="45"/>
      <c r="Q26" s="45"/>
      <c r="R26" s="45"/>
      <c r="T26" s="28" t="s">
        <v>22</v>
      </c>
      <c r="U26" s="25">
        <f t="shared" ref="U26:V26" si="5">COUNTIFS($U$3:$U$22, "Low", A3:A22, 1)</f>
        <v>0</v>
      </c>
      <c r="V26" s="25">
        <f t="shared" si="5"/>
        <v>0</v>
      </c>
      <c r="W26" s="20"/>
      <c r="X26" s="20"/>
      <c r="Y26" s="20"/>
      <c r="Z26" s="20"/>
      <c r="AA26" s="20"/>
      <c r="AB26" s="20"/>
      <c r="AC26" s="20"/>
    </row>
  </sheetData>
  <sheetProtection algorithmName="SHA-512" hashValue="g8vxfo7Avab/ESHwx0Sz1XzTHOL7HgtZ2kn3BuIZdqheGbs/XI45qOUzjMPRdDNVP+XjlUkWOCe1VVYkWgNAFQ==" saltValue="qTgmTCYf3+h2KMVo21g0LA==" spinCount="100000" sheet="1" objects="1" scenarios="1" formatColumns="0" formatRows="0" autoFilter="0"/>
  <autoFilter ref="A1:Y26" xr:uid="{00000000-0009-0000-0000-000015000000}"/>
  <mergeCells count="1">
    <mergeCell ref="M1:S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AC27"/>
  <sheetViews>
    <sheetView zoomScale="50" zoomScaleNormal="50" workbookViewId="0">
      <pane xSplit="6" ySplit="2" topLeftCell="G17" activePane="bottomRight" state="frozen"/>
      <selection sqref="A1:B2"/>
      <selection pane="topRight" sqref="A1:B2"/>
      <selection pane="bottomLeft" sqref="A1:B2"/>
      <selection pane="bottomRight" activeCell="L4" sqref="L4"/>
    </sheetView>
  </sheetViews>
  <sheetFormatPr defaultColWidth="12.5703125" defaultRowHeight="15.75" customHeight="1" x14ac:dyDescent="0.2"/>
  <cols>
    <col min="1" max="2" width="10" customWidth="1"/>
    <col min="3" max="3" width="15.855468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4.42578125" bestFit="1" customWidth="1"/>
    <col min="14" max="19" width="15.140625" customWidth="1"/>
    <col min="20" max="21" width="16" customWidth="1"/>
    <col min="22" max="22" width="23.5703125" customWidth="1"/>
    <col min="23" max="23" width="25.140625" customWidth="1"/>
    <col min="24" max="24" width="36.42578125" customWidth="1"/>
    <col min="25" max="29" width="38" customWidth="1"/>
  </cols>
  <sheetData>
    <row r="1" spans="1:29" ht="42" customHeight="1" x14ac:dyDescent="0.2">
      <c r="A1" s="21" t="s">
        <v>23</v>
      </c>
      <c r="B1" s="21" t="s">
        <v>2847</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ht="41.25" x14ac:dyDescent="0.25">
      <c r="A2" s="38">
        <f t="shared" ref="A2:B2" si="0">SUM(A3:A23)</f>
        <v>21</v>
      </c>
      <c r="B2" s="38">
        <f t="shared" si="0"/>
        <v>21</v>
      </c>
      <c r="C2" s="46" t="s">
        <v>40</v>
      </c>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105" x14ac:dyDescent="0.2">
      <c r="A3" s="16">
        <v>1</v>
      </c>
      <c r="B3" s="65">
        <v>1</v>
      </c>
      <c r="C3" s="99" t="s">
        <v>1562</v>
      </c>
      <c r="D3" s="79" t="s">
        <v>1563</v>
      </c>
      <c r="E3" s="79" t="s">
        <v>51</v>
      </c>
      <c r="F3" s="79" t="s">
        <v>1564</v>
      </c>
      <c r="G3" s="79" t="s">
        <v>1565</v>
      </c>
      <c r="H3" s="79" t="s">
        <v>1566</v>
      </c>
      <c r="I3" s="79" t="s">
        <v>1567</v>
      </c>
      <c r="J3" s="79" t="s">
        <v>1568</v>
      </c>
      <c r="K3" s="99" t="s">
        <v>88</v>
      </c>
      <c r="L3" s="137">
        <v>45809</v>
      </c>
      <c r="M3" s="84"/>
      <c r="N3" s="82"/>
      <c r="O3" s="82"/>
      <c r="P3" s="82"/>
      <c r="Q3" s="84"/>
      <c r="R3" s="84"/>
      <c r="S3" s="84"/>
      <c r="T3" s="68">
        <f t="shared" ref="T3:T23" si="1">SUM(M3:S3)</f>
        <v>0</v>
      </c>
      <c r="U3" s="69" t="s">
        <v>20</v>
      </c>
      <c r="V3" s="66" t="s">
        <v>1569</v>
      </c>
      <c r="W3" s="69" t="s">
        <v>69</v>
      </c>
      <c r="X3" s="66" t="s">
        <v>70</v>
      </c>
      <c r="Y3" s="71"/>
      <c r="Z3" s="20"/>
      <c r="AA3" s="20"/>
      <c r="AB3" s="20"/>
      <c r="AC3" s="20"/>
    </row>
    <row r="4" spans="1:29" ht="120" x14ac:dyDescent="0.2">
      <c r="A4" s="16">
        <v>1</v>
      </c>
      <c r="B4" s="102">
        <v>1</v>
      </c>
      <c r="C4" s="76" t="s">
        <v>1570</v>
      </c>
      <c r="D4" s="94" t="s">
        <v>1563</v>
      </c>
      <c r="E4" s="94" t="s">
        <v>51</v>
      </c>
      <c r="F4" s="94" t="s">
        <v>1571</v>
      </c>
      <c r="G4" s="94" t="s">
        <v>1572</v>
      </c>
      <c r="H4" s="94" t="s">
        <v>1573</v>
      </c>
      <c r="I4" s="94" t="s">
        <v>1567</v>
      </c>
      <c r="J4" s="94" t="s">
        <v>1574</v>
      </c>
      <c r="K4" s="76" t="s">
        <v>88</v>
      </c>
      <c r="L4" s="138">
        <v>45383</v>
      </c>
      <c r="M4" s="97"/>
      <c r="N4" s="81"/>
      <c r="O4" s="81"/>
      <c r="P4" s="81"/>
      <c r="Q4" s="81"/>
      <c r="R4" s="81"/>
      <c r="S4" s="81"/>
      <c r="T4" s="68">
        <f t="shared" si="1"/>
        <v>0</v>
      </c>
      <c r="U4" s="69" t="s">
        <v>20</v>
      </c>
      <c r="V4" s="66" t="s">
        <v>1575</v>
      </c>
      <c r="W4" s="69" t="s">
        <v>69</v>
      </c>
      <c r="X4" s="66" t="s">
        <v>70</v>
      </c>
      <c r="Y4" s="71"/>
      <c r="Z4" s="20"/>
      <c r="AA4" s="20"/>
      <c r="AB4" s="20"/>
      <c r="AC4" s="20"/>
    </row>
    <row r="5" spans="1:29" ht="120" x14ac:dyDescent="0.2">
      <c r="A5" s="16">
        <v>1</v>
      </c>
      <c r="B5" s="102">
        <v>1</v>
      </c>
      <c r="C5" s="76" t="s">
        <v>1576</v>
      </c>
      <c r="D5" s="94" t="s">
        <v>1563</v>
      </c>
      <c r="E5" s="94" t="s">
        <v>51</v>
      </c>
      <c r="F5" s="94" t="s">
        <v>1577</v>
      </c>
      <c r="G5" s="94" t="s">
        <v>1572</v>
      </c>
      <c r="H5" s="94" t="s">
        <v>1578</v>
      </c>
      <c r="I5" s="94" t="s">
        <v>1567</v>
      </c>
      <c r="J5" s="94" t="s">
        <v>1574</v>
      </c>
      <c r="K5" s="76" t="s">
        <v>88</v>
      </c>
      <c r="L5" s="138">
        <v>45444</v>
      </c>
      <c r="M5" s="97"/>
      <c r="N5" s="97"/>
      <c r="O5" s="81"/>
      <c r="P5" s="81"/>
      <c r="Q5" s="81"/>
      <c r="R5" s="81"/>
      <c r="S5" s="81"/>
      <c r="T5" s="68">
        <f t="shared" si="1"/>
        <v>0</v>
      </c>
      <c r="U5" s="69" t="s">
        <v>20</v>
      </c>
      <c r="V5" s="66" t="s">
        <v>1575</v>
      </c>
      <c r="W5" s="69" t="s">
        <v>69</v>
      </c>
      <c r="X5" s="66" t="s">
        <v>70</v>
      </c>
      <c r="Y5" s="71"/>
      <c r="Z5" s="20"/>
      <c r="AA5" s="20"/>
      <c r="AB5" s="20"/>
      <c r="AC5" s="20"/>
    </row>
    <row r="6" spans="1:29" ht="75" x14ac:dyDescent="0.2">
      <c r="A6" s="16">
        <v>1</v>
      </c>
      <c r="B6" s="102">
        <v>1</v>
      </c>
      <c r="C6" s="76" t="s">
        <v>1579</v>
      </c>
      <c r="D6" s="94" t="s">
        <v>1563</v>
      </c>
      <c r="E6" s="94" t="s">
        <v>51</v>
      </c>
      <c r="F6" s="94" t="s">
        <v>1580</v>
      </c>
      <c r="G6" s="94" t="s">
        <v>1581</v>
      </c>
      <c r="H6" s="94" t="s">
        <v>1582</v>
      </c>
      <c r="I6" s="94" t="s">
        <v>1567</v>
      </c>
      <c r="J6" s="94" t="s">
        <v>1583</v>
      </c>
      <c r="K6" s="76" t="s">
        <v>88</v>
      </c>
      <c r="L6" s="138">
        <v>45444</v>
      </c>
      <c r="M6" s="97"/>
      <c r="N6" s="97"/>
      <c r="O6" s="81"/>
      <c r="P6" s="81"/>
      <c r="Q6" s="81"/>
      <c r="R6" s="81"/>
      <c r="S6" s="81"/>
      <c r="T6" s="68">
        <f t="shared" si="1"/>
        <v>0</v>
      </c>
      <c r="U6" s="69" t="s">
        <v>20</v>
      </c>
      <c r="V6" s="66" t="s">
        <v>1584</v>
      </c>
      <c r="W6" s="69" t="s">
        <v>69</v>
      </c>
      <c r="X6" s="66" t="s">
        <v>70</v>
      </c>
      <c r="Y6" s="71"/>
      <c r="Z6" s="20"/>
      <c r="AA6" s="20"/>
      <c r="AB6" s="20"/>
      <c r="AC6" s="20"/>
    </row>
    <row r="7" spans="1:29" ht="75" x14ac:dyDescent="0.2">
      <c r="A7" s="16">
        <v>1</v>
      </c>
      <c r="B7" s="102">
        <v>1</v>
      </c>
      <c r="C7" s="76" t="s">
        <v>1585</v>
      </c>
      <c r="D7" s="94" t="s">
        <v>1563</v>
      </c>
      <c r="E7" s="94" t="s">
        <v>51</v>
      </c>
      <c r="F7" s="94" t="s">
        <v>1586</v>
      </c>
      <c r="G7" s="94" t="s">
        <v>1581</v>
      </c>
      <c r="H7" s="94" t="s">
        <v>1587</v>
      </c>
      <c r="I7" s="94" t="s">
        <v>1567</v>
      </c>
      <c r="J7" s="94" t="s">
        <v>1583</v>
      </c>
      <c r="K7" s="76" t="s">
        <v>88</v>
      </c>
      <c r="L7" s="138">
        <v>45444</v>
      </c>
      <c r="M7" s="97"/>
      <c r="N7" s="97"/>
      <c r="O7" s="81"/>
      <c r="P7" s="81"/>
      <c r="Q7" s="81"/>
      <c r="R7" s="81"/>
      <c r="S7" s="81"/>
      <c r="T7" s="68">
        <f t="shared" si="1"/>
        <v>0</v>
      </c>
      <c r="U7" s="69" t="s">
        <v>20</v>
      </c>
      <c r="V7" s="66" t="s">
        <v>1584</v>
      </c>
      <c r="W7" s="69" t="s">
        <v>69</v>
      </c>
      <c r="X7" s="66" t="s">
        <v>70</v>
      </c>
      <c r="Y7" s="71"/>
      <c r="Z7" s="20"/>
      <c r="AA7" s="20"/>
      <c r="AB7" s="20"/>
      <c r="AC7" s="20"/>
    </row>
    <row r="8" spans="1:29" ht="120" x14ac:dyDescent="0.2">
      <c r="A8" s="16">
        <v>1</v>
      </c>
      <c r="B8" s="102">
        <v>1</v>
      </c>
      <c r="C8" s="76" t="s">
        <v>1588</v>
      </c>
      <c r="D8" s="94" t="s">
        <v>1563</v>
      </c>
      <c r="E8" s="94" t="s">
        <v>51</v>
      </c>
      <c r="F8" s="94" t="s">
        <v>1589</v>
      </c>
      <c r="G8" s="94" t="s">
        <v>1572</v>
      </c>
      <c r="H8" s="94" t="s">
        <v>1573</v>
      </c>
      <c r="I8" s="94" t="s">
        <v>1567</v>
      </c>
      <c r="J8" s="94" t="s">
        <v>1574</v>
      </c>
      <c r="K8" s="76" t="s">
        <v>88</v>
      </c>
      <c r="L8" s="138">
        <v>46266</v>
      </c>
      <c r="M8" s="81"/>
      <c r="N8" s="81"/>
      <c r="O8" s="97"/>
      <c r="P8" s="97"/>
      <c r="Q8" s="97"/>
      <c r="R8" s="81"/>
      <c r="S8" s="81"/>
      <c r="T8" s="68">
        <f t="shared" si="1"/>
        <v>0</v>
      </c>
      <c r="U8" s="69" t="s">
        <v>20</v>
      </c>
      <c r="V8" s="66" t="s">
        <v>1575</v>
      </c>
      <c r="W8" s="69" t="s">
        <v>69</v>
      </c>
      <c r="X8" s="66" t="s">
        <v>70</v>
      </c>
      <c r="Y8" s="71"/>
      <c r="Z8" s="20"/>
      <c r="AA8" s="20"/>
      <c r="AB8" s="20"/>
      <c r="AC8" s="20"/>
    </row>
    <row r="9" spans="1:29" ht="120" x14ac:dyDescent="0.2">
      <c r="A9" s="16">
        <v>1</v>
      </c>
      <c r="B9" s="102">
        <v>1</v>
      </c>
      <c r="C9" s="76" t="s">
        <v>1590</v>
      </c>
      <c r="D9" s="94" t="s">
        <v>1563</v>
      </c>
      <c r="E9" s="94" t="s">
        <v>51</v>
      </c>
      <c r="F9" s="94" t="s">
        <v>1591</v>
      </c>
      <c r="G9" s="94" t="s">
        <v>1572</v>
      </c>
      <c r="H9" s="94" t="s">
        <v>1578</v>
      </c>
      <c r="I9" s="94" t="s">
        <v>1567</v>
      </c>
      <c r="J9" s="94" t="s">
        <v>1574</v>
      </c>
      <c r="K9" s="76" t="s">
        <v>88</v>
      </c>
      <c r="L9" s="138">
        <v>47270</v>
      </c>
      <c r="M9" s="81"/>
      <c r="N9" s="81"/>
      <c r="O9" s="81"/>
      <c r="P9" s="81"/>
      <c r="Q9" s="97"/>
      <c r="R9" s="97"/>
      <c r="S9" s="97"/>
      <c r="T9" s="68">
        <f t="shared" si="1"/>
        <v>0</v>
      </c>
      <c r="U9" s="69" t="s">
        <v>20</v>
      </c>
      <c r="V9" s="66" t="s">
        <v>1575</v>
      </c>
      <c r="W9" s="69" t="s">
        <v>69</v>
      </c>
      <c r="X9" s="66" t="s">
        <v>70</v>
      </c>
      <c r="Y9" s="71"/>
      <c r="Z9" s="20"/>
      <c r="AA9" s="20"/>
      <c r="AB9" s="20"/>
      <c r="AC9" s="20"/>
    </row>
    <row r="10" spans="1:29" ht="75" x14ac:dyDescent="0.2">
      <c r="A10" s="16">
        <v>1</v>
      </c>
      <c r="B10" s="102">
        <v>1</v>
      </c>
      <c r="C10" s="76" t="s">
        <v>1592</v>
      </c>
      <c r="D10" s="94" t="s">
        <v>1563</v>
      </c>
      <c r="E10" s="94" t="s">
        <v>51</v>
      </c>
      <c r="F10" s="94" t="s">
        <v>1593</v>
      </c>
      <c r="G10" s="94" t="s">
        <v>1581</v>
      </c>
      <c r="H10" s="94" t="s">
        <v>1582</v>
      </c>
      <c r="I10" s="94" t="s">
        <v>1567</v>
      </c>
      <c r="J10" s="94" t="s">
        <v>1583</v>
      </c>
      <c r="K10" s="76" t="s">
        <v>88</v>
      </c>
      <c r="L10" s="138">
        <v>47270</v>
      </c>
      <c r="M10" s="81"/>
      <c r="N10" s="81"/>
      <c r="O10" s="81"/>
      <c r="P10" s="81"/>
      <c r="Q10" s="97"/>
      <c r="R10" s="97"/>
      <c r="S10" s="97"/>
      <c r="T10" s="68">
        <f t="shared" si="1"/>
        <v>0</v>
      </c>
      <c r="U10" s="69" t="s">
        <v>20</v>
      </c>
      <c r="V10" s="66" t="s">
        <v>1584</v>
      </c>
      <c r="W10" s="69" t="s">
        <v>69</v>
      </c>
      <c r="X10" s="66" t="s">
        <v>70</v>
      </c>
      <c r="Y10" s="71"/>
      <c r="Z10" s="20"/>
      <c r="AA10" s="20"/>
      <c r="AB10" s="20"/>
      <c r="AC10" s="20"/>
    </row>
    <row r="11" spans="1:29" ht="75" x14ac:dyDescent="0.2">
      <c r="A11" s="16">
        <v>1</v>
      </c>
      <c r="B11" s="102">
        <v>1</v>
      </c>
      <c r="C11" s="76" t="s">
        <v>1594</v>
      </c>
      <c r="D11" s="94" t="s">
        <v>1563</v>
      </c>
      <c r="E11" s="94" t="s">
        <v>51</v>
      </c>
      <c r="F11" s="94" t="s">
        <v>1595</v>
      </c>
      <c r="G11" s="94" t="s">
        <v>1581</v>
      </c>
      <c r="H11" s="94" t="s">
        <v>1587</v>
      </c>
      <c r="I11" s="94" t="s">
        <v>1567</v>
      </c>
      <c r="J11" s="94" t="s">
        <v>1583</v>
      </c>
      <c r="K11" s="76" t="s">
        <v>88</v>
      </c>
      <c r="L11" s="138">
        <v>47270</v>
      </c>
      <c r="M11" s="81"/>
      <c r="N11" s="81"/>
      <c r="O11" s="81"/>
      <c r="P11" s="81"/>
      <c r="Q11" s="97"/>
      <c r="R11" s="97"/>
      <c r="S11" s="97"/>
      <c r="T11" s="68">
        <f t="shared" si="1"/>
        <v>0</v>
      </c>
      <c r="U11" s="69" t="s">
        <v>20</v>
      </c>
      <c r="V11" s="66" t="s">
        <v>1584</v>
      </c>
      <c r="W11" s="69" t="s">
        <v>69</v>
      </c>
      <c r="X11" s="66" t="s">
        <v>70</v>
      </c>
      <c r="Y11" s="71"/>
      <c r="Z11" s="20"/>
      <c r="AA11" s="20"/>
      <c r="AB11" s="20"/>
      <c r="AC11" s="20"/>
    </row>
    <row r="12" spans="1:29" ht="105" x14ac:dyDescent="0.2">
      <c r="A12" s="16">
        <v>1</v>
      </c>
      <c r="B12" s="102">
        <v>1</v>
      </c>
      <c r="C12" s="76" t="s">
        <v>1596</v>
      </c>
      <c r="D12" s="94" t="s">
        <v>1563</v>
      </c>
      <c r="E12" s="94" t="s">
        <v>51</v>
      </c>
      <c r="F12" s="94" t="s">
        <v>1597</v>
      </c>
      <c r="G12" s="94" t="s">
        <v>1565</v>
      </c>
      <c r="H12" s="94" t="s">
        <v>1598</v>
      </c>
      <c r="I12" s="94" t="s">
        <v>1599</v>
      </c>
      <c r="J12" s="94" t="s">
        <v>1568</v>
      </c>
      <c r="K12" s="76" t="s">
        <v>88</v>
      </c>
      <c r="L12" s="138">
        <v>45444</v>
      </c>
      <c r="M12" s="81"/>
      <c r="N12" s="81"/>
      <c r="O12" s="78">
        <v>53889</v>
      </c>
      <c r="P12" s="81"/>
      <c r="Q12" s="81"/>
      <c r="R12" s="81"/>
      <c r="S12" s="81"/>
      <c r="T12" s="68">
        <f t="shared" si="1"/>
        <v>53889</v>
      </c>
      <c r="U12" s="69" t="s">
        <v>20</v>
      </c>
      <c r="V12" s="71"/>
      <c r="W12" s="69" t="s">
        <v>60</v>
      </c>
      <c r="X12" s="66" t="s">
        <v>337</v>
      </c>
      <c r="Y12" s="66" t="s">
        <v>62</v>
      </c>
      <c r="Z12" s="20"/>
      <c r="AA12" s="20"/>
      <c r="AB12" s="20"/>
      <c r="AC12" s="20"/>
    </row>
    <row r="13" spans="1:29" ht="409.5" x14ac:dyDescent="0.2">
      <c r="A13" s="16">
        <v>1</v>
      </c>
      <c r="B13" s="102">
        <v>1</v>
      </c>
      <c r="C13" s="76" t="s">
        <v>1600</v>
      </c>
      <c r="D13" s="94" t="s">
        <v>1563</v>
      </c>
      <c r="E13" s="94" t="s">
        <v>51</v>
      </c>
      <c r="F13" s="94" t="s">
        <v>1601</v>
      </c>
      <c r="G13" s="94" t="s">
        <v>1602</v>
      </c>
      <c r="H13" s="94" t="s">
        <v>1603</v>
      </c>
      <c r="I13" s="94" t="s">
        <v>1604</v>
      </c>
      <c r="J13" s="94" t="s">
        <v>1605</v>
      </c>
      <c r="K13" s="76" t="s">
        <v>1015</v>
      </c>
      <c r="L13" s="76" t="s">
        <v>2739</v>
      </c>
      <c r="M13" s="97"/>
      <c r="N13" s="81"/>
      <c r="O13" s="81"/>
      <c r="P13" s="81"/>
      <c r="Q13" s="81"/>
      <c r="R13" s="81"/>
      <c r="S13" s="81"/>
      <c r="T13" s="68">
        <f t="shared" si="1"/>
        <v>0</v>
      </c>
      <c r="U13" s="69" t="s">
        <v>21</v>
      </c>
      <c r="V13" s="66" t="s">
        <v>1606</v>
      </c>
      <c r="W13" s="69" t="s">
        <v>60</v>
      </c>
      <c r="X13" s="66" t="s">
        <v>70</v>
      </c>
      <c r="Y13" s="66" t="s">
        <v>62</v>
      </c>
      <c r="Z13" s="20"/>
      <c r="AA13" s="20"/>
      <c r="AB13" s="20"/>
      <c r="AC13" s="20"/>
    </row>
    <row r="14" spans="1:29" ht="409.5" x14ac:dyDescent="0.2">
      <c r="A14" s="16">
        <v>1</v>
      </c>
      <c r="B14" s="102">
        <v>1</v>
      </c>
      <c r="C14" s="76" t="s">
        <v>1607</v>
      </c>
      <c r="D14" s="94" t="s">
        <v>1563</v>
      </c>
      <c r="E14" s="94" t="s">
        <v>51</v>
      </c>
      <c r="F14" s="94" t="s">
        <v>1608</v>
      </c>
      <c r="G14" s="94" t="s">
        <v>1609</v>
      </c>
      <c r="H14" s="94" t="s">
        <v>1610</v>
      </c>
      <c r="I14" s="94" t="s">
        <v>1611</v>
      </c>
      <c r="J14" s="94" t="s">
        <v>1612</v>
      </c>
      <c r="K14" s="76" t="s">
        <v>1015</v>
      </c>
      <c r="L14" s="76" t="s">
        <v>2739</v>
      </c>
      <c r="M14" s="97"/>
      <c r="N14" s="81"/>
      <c r="O14" s="81"/>
      <c r="P14" s="81"/>
      <c r="Q14" s="81"/>
      <c r="R14" s="81"/>
      <c r="S14" s="81"/>
      <c r="T14" s="68">
        <f t="shared" si="1"/>
        <v>0</v>
      </c>
      <c r="U14" s="69" t="s">
        <v>21</v>
      </c>
      <c r="V14" s="66" t="s">
        <v>3015</v>
      </c>
      <c r="W14" s="69" t="s">
        <v>60</v>
      </c>
      <c r="X14" s="66" t="s">
        <v>70</v>
      </c>
      <c r="Y14" s="66" t="s">
        <v>62</v>
      </c>
      <c r="Z14" s="20"/>
      <c r="AA14" s="20"/>
      <c r="AB14" s="20"/>
      <c r="AC14" s="20"/>
    </row>
    <row r="15" spans="1:29" ht="135" x14ac:dyDescent="0.2">
      <c r="A15" s="16">
        <v>1</v>
      </c>
      <c r="B15" s="102">
        <v>1</v>
      </c>
      <c r="C15" s="76" t="s">
        <v>1613</v>
      </c>
      <c r="D15" s="94" t="s">
        <v>1563</v>
      </c>
      <c r="E15" s="94" t="s">
        <v>83</v>
      </c>
      <c r="F15" s="94" t="s">
        <v>1614</v>
      </c>
      <c r="G15" s="94" t="s">
        <v>1615</v>
      </c>
      <c r="H15" s="94" t="s">
        <v>1616</v>
      </c>
      <c r="I15" s="94" t="s">
        <v>1617</v>
      </c>
      <c r="J15" s="94" t="s">
        <v>1618</v>
      </c>
      <c r="K15" s="76" t="s">
        <v>88</v>
      </c>
      <c r="L15" s="76" t="s">
        <v>2740</v>
      </c>
      <c r="M15" s="97"/>
      <c r="N15" s="97"/>
      <c r="O15" s="97"/>
      <c r="P15" s="97"/>
      <c r="Q15" s="97"/>
      <c r="R15" s="97"/>
      <c r="S15" s="97"/>
      <c r="T15" s="68">
        <f t="shared" si="1"/>
        <v>0</v>
      </c>
      <c r="U15" s="69" t="s">
        <v>21</v>
      </c>
      <c r="V15" s="71"/>
      <c r="W15" s="69" t="s">
        <v>79</v>
      </c>
      <c r="X15" s="66" t="s">
        <v>70</v>
      </c>
      <c r="Y15" s="71"/>
      <c r="Z15" s="20"/>
      <c r="AA15" s="20"/>
      <c r="AB15" s="20"/>
      <c r="AC15" s="20"/>
    </row>
    <row r="16" spans="1:29" ht="105" x14ac:dyDescent="0.2">
      <c r="A16" s="16">
        <v>1</v>
      </c>
      <c r="B16" s="102">
        <v>1</v>
      </c>
      <c r="C16" s="76" t="s">
        <v>1619</v>
      </c>
      <c r="D16" s="94" t="s">
        <v>1563</v>
      </c>
      <c r="E16" s="94" t="s">
        <v>93</v>
      </c>
      <c r="F16" s="94" t="s">
        <v>1620</v>
      </c>
      <c r="G16" s="94" t="s">
        <v>1621</v>
      </c>
      <c r="H16" s="94" t="s">
        <v>1622</v>
      </c>
      <c r="I16" s="94" t="s">
        <v>1623</v>
      </c>
      <c r="J16" s="94" t="s">
        <v>1568</v>
      </c>
      <c r="K16" s="76" t="s">
        <v>88</v>
      </c>
      <c r="L16" s="76" t="s">
        <v>104</v>
      </c>
      <c r="M16" s="97"/>
      <c r="N16" s="97"/>
      <c r="O16" s="81"/>
      <c r="P16" s="81"/>
      <c r="Q16" s="81"/>
      <c r="R16" s="81"/>
      <c r="S16" s="81"/>
      <c r="T16" s="68">
        <f t="shared" si="1"/>
        <v>0</v>
      </c>
      <c r="U16" s="69" t="s">
        <v>21</v>
      </c>
      <c r="V16" s="71"/>
      <c r="W16" s="69" t="s">
        <v>69</v>
      </c>
      <c r="X16" s="66" t="s">
        <v>70</v>
      </c>
      <c r="Y16" s="71"/>
      <c r="Z16" s="20"/>
      <c r="AA16" s="20"/>
      <c r="AB16" s="20"/>
      <c r="AC16" s="20"/>
    </row>
    <row r="17" spans="1:29" ht="45" x14ac:dyDescent="0.2">
      <c r="A17" s="16">
        <v>1</v>
      </c>
      <c r="B17" s="102">
        <v>1</v>
      </c>
      <c r="C17" s="76" t="s">
        <v>1624</v>
      </c>
      <c r="D17" s="94" t="s">
        <v>1563</v>
      </c>
      <c r="E17" s="94" t="s">
        <v>258</v>
      </c>
      <c r="F17" s="94" t="s">
        <v>1625</v>
      </c>
      <c r="G17" s="94" t="s">
        <v>1626</v>
      </c>
      <c r="H17" s="94" t="s">
        <v>1627</v>
      </c>
      <c r="I17" s="94" t="s">
        <v>1628</v>
      </c>
      <c r="J17" s="94" t="s">
        <v>1629</v>
      </c>
      <c r="K17" s="76" t="s">
        <v>88</v>
      </c>
      <c r="L17" s="76" t="s">
        <v>2741</v>
      </c>
      <c r="M17" s="97"/>
      <c r="N17" s="97"/>
      <c r="O17" s="97"/>
      <c r="P17" s="97"/>
      <c r="Q17" s="97"/>
      <c r="R17" s="97"/>
      <c r="S17" s="97"/>
      <c r="T17" s="68">
        <f t="shared" si="1"/>
        <v>0</v>
      </c>
      <c r="U17" s="69" t="s">
        <v>21</v>
      </c>
      <c r="V17" s="71"/>
      <c r="W17" s="69" t="s">
        <v>79</v>
      </c>
      <c r="X17" s="66" t="s">
        <v>131</v>
      </c>
      <c r="Y17" s="71"/>
      <c r="Z17" s="20"/>
      <c r="AA17" s="20"/>
      <c r="AB17" s="20"/>
      <c r="AC17" s="20"/>
    </row>
    <row r="18" spans="1:29" ht="180" x14ac:dyDescent="0.2">
      <c r="A18" s="16">
        <v>1</v>
      </c>
      <c r="B18" s="102">
        <v>1</v>
      </c>
      <c r="C18" s="76" t="s">
        <v>1630</v>
      </c>
      <c r="D18" s="94" t="s">
        <v>1563</v>
      </c>
      <c r="E18" s="94" t="s">
        <v>303</v>
      </c>
      <c r="F18" s="94" t="s">
        <v>1631</v>
      </c>
      <c r="G18" s="94" t="s">
        <v>1632</v>
      </c>
      <c r="H18" s="94" t="s">
        <v>1633</v>
      </c>
      <c r="I18" s="94" t="s">
        <v>1567</v>
      </c>
      <c r="J18" s="94" t="s">
        <v>3016</v>
      </c>
      <c r="K18" s="76" t="s">
        <v>88</v>
      </c>
      <c r="L18" s="76" t="s">
        <v>2742</v>
      </c>
      <c r="M18" s="81"/>
      <c r="N18" s="97"/>
      <c r="O18" s="81"/>
      <c r="P18" s="97"/>
      <c r="Q18" s="81"/>
      <c r="R18" s="97"/>
      <c r="S18" s="81"/>
      <c r="T18" s="68">
        <f t="shared" si="1"/>
        <v>0</v>
      </c>
      <c r="U18" s="69" t="s">
        <v>20</v>
      </c>
      <c r="V18" s="71"/>
      <c r="W18" s="69" t="s">
        <v>60</v>
      </c>
      <c r="X18" s="66" t="s">
        <v>322</v>
      </c>
      <c r="Y18" s="66" t="s">
        <v>329</v>
      </c>
      <c r="Z18" s="20"/>
      <c r="AA18" s="20"/>
      <c r="AB18" s="20"/>
      <c r="AC18" s="20"/>
    </row>
    <row r="19" spans="1:29" ht="105" x14ac:dyDescent="0.2">
      <c r="A19" s="16">
        <v>1</v>
      </c>
      <c r="B19" s="102">
        <v>1</v>
      </c>
      <c r="C19" s="76" t="s">
        <v>1634</v>
      </c>
      <c r="D19" s="94" t="s">
        <v>1563</v>
      </c>
      <c r="E19" s="94" t="s">
        <v>51</v>
      </c>
      <c r="F19" s="94" t="s">
        <v>1635</v>
      </c>
      <c r="G19" s="94" t="s">
        <v>1565</v>
      </c>
      <c r="H19" s="94" t="s">
        <v>1636</v>
      </c>
      <c r="I19" s="94" t="s">
        <v>1567</v>
      </c>
      <c r="J19" s="94" t="s">
        <v>1568</v>
      </c>
      <c r="K19" s="76" t="s">
        <v>88</v>
      </c>
      <c r="L19" s="76" t="s">
        <v>2740</v>
      </c>
      <c r="M19" s="78">
        <v>62333.7</v>
      </c>
      <c r="N19" s="97">
        <v>62333.7</v>
      </c>
      <c r="O19" s="97">
        <v>62333.7</v>
      </c>
      <c r="P19" s="97">
        <v>68567.070000000007</v>
      </c>
      <c r="Q19" s="97">
        <v>68567.070000000007</v>
      </c>
      <c r="R19" s="97">
        <v>68567.070000000007</v>
      </c>
      <c r="S19" s="97">
        <v>68567.070000000007</v>
      </c>
      <c r="T19" s="68">
        <f t="shared" si="1"/>
        <v>461269.38</v>
      </c>
      <c r="U19" s="69" t="s">
        <v>20</v>
      </c>
      <c r="V19" s="66" t="s">
        <v>1637</v>
      </c>
      <c r="W19" s="69" t="s">
        <v>60</v>
      </c>
      <c r="X19" s="66" t="s">
        <v>337</v>
      </c>
      <c r="Y19" s="66" t="s">
        <v>62</v>
      </c>
      <c r="Z19" s="20"/>
      <c r="AA19" s="20"/>
      <c r="AB19" s="20"/>
      <c r="AC19" s="20"/>
    </row>
    <row r="20" spans="1:29" ht="90" x14ac:dyDescent="0.2">
      <c r="A20" s="16">
        <v>1</v>
      </c>
      <c r="B20" s="102">
        <v>1</v>
      </c>
      <c r="C20" s="76" t="s">
        <v>1638</v>
      </c>
      <c r="D20" s="94" t="s">
        <v>1563</v>
      </c>
      <c r="E20" s="94" t="s">
        <v>51</v>
      </c>
      <c r="F20" s="94" t="s">
        <v>1639</v>
      </c>
      <c r="G20" s="94" t="s">
        <v>1581</v>
      </c>
      <c r="H20" s="94" t="s">
        <v>1640</v>
      </c>
      <c r="I20" s="94" t="s">
        <v>1567</v>
      </c>
      <c r="J20" s="94" t="s">
        <v>1583</v>
      </c>
      <c r="K20" s="76" t="s">
        <v>88</v>
      </c>
      <c r="L20" s="76" t="s">
        <v>2740</v>
      </c>
      <c r="M20" s="78">
        <v>2856.7</v>
      </c>
      <c r="N20" s="97">
        <v>2856.7</v>
      </c>
      <c r="O20" s="97">
        <v>2856.7</v>
      </c>
      <c r="P20" s="97">
        <v>3142.37</v>
      </c>
      <c r="Q20" s="97">
        <v>3142.37</v>
      </c>
      <c r="R20" s="97">
        <v>3142.37</v>
      </c>
      <c r="S20" s="97">
        <v>3142.37</v>
      </c>
      <c r="T20" s="68">
        <f t="shared" si="1"/>
        <v>21139.579999999994</v>
      </c>
      <c r="U20" s="69" t="s">
        <v>21</v>
      </c>
      <c r="V20" s="66" t="s">
        <v>1637</v>
      </c>
      <c r="W20" s="69" t="s">
        <v>60</v>
      </c>
      <c r="X20" s="66" t="s">
        <v>337</v>
      </c>
      <c r="Y20" s="66" t="s">
        <v>62</v>
      </c>
      <c r="Z20" s="20"/>
      <c r="AA20" s="20"/>
      <c r="AB20" s="20"/>
      <c r="AC20" s="20"/>
    </row>
    <row r="21" spans="1:29" ht="120" x14ac:dyDescent="0.2">
      <c r="A21" s="16">
        <v>1</v>
      </c>
      <c r="B21" s="102">
        <v>1</v>
      </c>
      <c r="C21" s="76" t="s">
        <v>2743</v>
      </c>
      <c r="D21" s="94" t="s">
        <v>1563</v>
      </c>
      <c r="E21" s="94" t="s">
        <v>51</v>
      </c>
      <c r="F21" s="94" t="s">
        <v>1641</v>
      </c>
      <c r="G21" s="94" t="s">
        <v>1565</v>
      </c>
      <c r="H21" s="94" t="s">
        <v>1642</v>
      </c>
      <c r="I21" s="94" t="s">
        <v>1567</v>
      </c>
      <c r="J21" s="94" t="s">
        <v>1643</v>
      </c>
      <c r="K21" s="76" t="s">
        <v>88</v>
      </c>
      <c r="L21" s="76" t="s">
        <v>2740</v>
      </c>
      <c r="M21" s="78">
        <v>13803</v>
      </c>
      <c r="N21" s="81"/>
      <c r="O21" s="81"/>
      <c r="P21" s="81"/>
      <c r="Q21" s="81"/>
      <c r="R21" s="81"/>
      <c r="S21" s="81"/>
      <c r="T21" s="68">
        <f t="shared" si="1"/>
        <v>13803</v>
      </c>
      <c r="U21" s="69" t="s">
        <v>21</v>
      </c>
      <c r="V21" s="71"/>
      <c r="W21" s="69" t="s">
        <v>60</v>
      </c>
      <c r="X21" s="66" t="s">
        <v>337</v>
      </c>
      <c r="Y21" s="66" t="s">
        <v>62</v>
      </c>
      <c r="Z21" s="20"/>
      <c r="AA21" s="20"/>
      <c r="AB21" s="20"/>
      <c r="AC21" s="20"/>
    </row>
    <row r="22" spans="1:29" ht="120" x14ac:dyDescent="0.2">
      <c r="A22" s="16">
        <v>1</v>
      </c>
      <c r="B22" s="102">
        <v>1</v>
      </c>
      <c r="C22" s="76" t="s">
        <v>2744</v>
      </c>
      <c r="D22" s="94" t="s">
        <v>1563</v>
      </c>
      <c r="E22" s="94" t="s">
        <v>51</v>
      </c>
      <c r="F22" s="94" t="s">
        <v>1644</v>
      </c>
      <c r="G22" s="94" t="s">
        <v>1572</v>
      </c>
      <c r="H22" s="94" t="s">
        <v>1645</v>
      </c>
      <c r="I22" s="94" t="s">
        <v>1567</v>
      </c>
      <c r="J22" s="94" t="s">
        <v>1574</v>
      </c>
      <c r="K22" s="76" t="s">
        <v>88</v>
      </c>
      <c r="L22" s="76" t="s">
        <v>2740</v>
      </c>
      <c r="M22" s="78">
        <v>1573</v>
      </c>
      <c r="N22" s="97">
        <v>1573</v>
      </c>
      <c r="O22" s="97">
        <v>1573</v>
      </c>
      <c r="P22" s="97">
        <v>1730.3</v>
      </c>
      <c r="Q22" s="97">
        <v>1730.3</v>
      </c>
      <c r="R22" s="97">
        <v>1730.3</v>
      </c>
      <c r="S22" s="97">
        <v>1730.3</v>
      </c>
      <c r="T22" s="68">
        <f t="shared" si="1"/>
        <v>11640.199999999999</v>
      </c>
      <c r="U22" s="69" t="s">
        <v>21</v>
      </c>
      <c r="V22" s="66" t="s">
        <v>1637</v>
      </c>
      <c r="W22" s="69" t="s">
        <v>60</v>
      </c>
      <c r="X22" s="66" t="s">
        <v>337</v>
      </c>
      <c r="Y22" s="66" t="s">
        <v>62</v>
      </c>
      <c r="Z22" s="20"/>
      <c r="AA22" s="20"/>
      <c r="AB22" s="20"/>
      <c r="AC22" s="20"/>
    </row>
    <row r="23" spans="1:29" ht="120" x14ac:dyDescent="0.2">
      <c r="A23" s="16">
        <v>1</v>
      </c>
      <c r="B23" s="102">
        <v>1</v>
      </c>
      <c r="C23" s="76" t="s">
        <v>2745</v>
      </c>
      <c r="D23" s="94" t="s">
        <v>1563</v>
      </c>
      <c r="E23" s="94" t="s">
        <v>51</v>
      </c>
      <c r="F23" s="94" t="s">
        <v>1646</v>
      </c>
      <c r="G23" s="94" t="s">
        <v>1647</v>
      </c>
      <c r="H23" s="94" t="s">
        <v>1648</v>
      </c>
      <c r="I23" s="94" t="s">
        <v>1567</v>
      </c>
      <c r="J23" s="94" t="s">
        <v>1649</v>
      </c>
      <c r="K23" s="76" t="s">
        <v>88</v>
      </c>
      <c r="L23" s="76" t="s">
        <v>2740</v>
      </c>
      <c r="M23" s="78">
        <v>12445</v>
      </c>
      <c r="N23" s="97">
        <v>12445</v>
      </c>
      <c r="O23" s="97">
        <v>12445</v>
      </c>
      <c r="P23" s="97">
        <v>12445</v>
      </c>
      <c r="Q23" s="97">
        <v>12445</v>
      </c>
      <c r="R23" s="97">
        <v>12445</v>
      </c>
      <c r="S23" s="97">
        <v>12445</v>
      </c>
      <c r="T23" s="68">
        <f t="shared" si="1"/>
        <v>87115</v>
      </c>
      <c r="U23" s="69" t="s">
        <v>21</v>
      </c>
      <c r="V23" s="71"/>
      <c r="W23" s="69" t="s">
        <v>60</v>
      </c>
      <c r="X23" s="66" t="s">
        <v>337</v>
      </c>
      <c r="Y23" s="66" t="s">
        <v>62</v>
      </c>
      <c r="Z23" s="20"/>
      <c r="AA23" s="20"/>
      <c r="AB23" s="20"/>
      <c r="AC23" s="20"/>
    </row>
    <row r="24" spans="1:29" ht="12.75" x14ac:dyDescent="0.2">
      <c r="A24" s="20"/>
      <c r="B24" s="20"/>
      <c r="C24" s="20"/>
      <c r="D24" s="20"/>
      <c r="E24" s="20"/>
      <c r="F24" s="20"/>
      <c r="G24" s="20"/>
      <c r="H24" s="20"/>
      <c r="I24" s="20"/>
      <c r="J24" s="20"/>
      <c r="K24" s="20"/>
      <c r="L24" s="20"/>
      <c r="M24" s="44">
        <f t="shared" ref="M24:S24" si="2">SUM(M3:M23)</f>
        <v>93011.4</v>
      </c>
      <c r="N24" s="44">
        <f t="shared" si="2"/>
        <v>79208.399999999994</v>
      </c>
      <c r="O24" s="44">
        <f t="shared" si="2"/>
        <v>133097.4</v>
      </c>
      <c r="P24" s="44">
        <f t="shared" si="2"/>
        <v>85884.74</v>
      </c>
      <c r="Q24" s="44">
        <f t="shared" si="2"/>
        <v>85884.74</v>
      </c>
      <c r="R24" s="44">
        <f t="shared" si="2"/>
        <v>85884.74</v>
      </c>
      <c r="S24" s="44">
        <f t="shared" si="2"/>
        <v>85884.74</v>
      </c>
      <c r="T24" s="25"/>
      <c r="U24" s="25" t="s">
        <v>2831</v>
      </c>
      <c r="V24" s="26" t="s">
        <v>2832</v>
      </c>
      <c r="W24" s="20"/>
      <c r="X24" s="20"/>
      <c r="Y24" s="20"/>
      <c r="Z24" s="20"/>
      <c r="AA24" s="20"/>
      <c r="AB24" s="20"/>
      <c r="AC24" s="20"/>
    </row>
    <row r="25" spans="1:29" ht="12.75" x14ac:dyDescent="0.2">
      <c r="A25" s="20"/>
      <c r="B25" s="20"/>
      <c r="C25" s="20"/>
      <c r="D25" s="20"/>
      <c r="E25" s="20"/>
      <c r="F25" s="20"/>
      <c r="G25" s="20"/>
      <c r="H25" s="20"/>
      <c r="I25" s="20"/>
      <c r="J25" s="20"/>
      <c r="K25" s="20"/>
      <c r="L25" s="20"/>
      <c r="M25" s="45"/>
      <c r="N25" s="45"/>
      <c r="O25" s="45"/>
      <c r="P25" s="45"/>
      <c r="Q25" s="45"/>
      <c r="R25" s="45"/>
      <c r="T25" s="28" t="s">
        <v>20</v>
      </c>
      <c r="U25" s="25">
        <f t="shared" ref="U25:V25" si="3">COUNTIFS($U$3:$U$23, "High", A3:A23, 1)</f>
        <v>12</v>
      </c>
      <c r="V25" s="25">
        <f t="shared" si="3"/>
        <v>12</v>
      </c>
      <c r="W25" s="20"/>
      <c r="X25" s="20"/>
      <c r="Y25" s="20"/>
      <c r="Z25" s="20"/>
      <c r="AA25" s="20"/>
      <c r="AB25" s="20"/>
      <c r="AC25" s="20"/>
    </row>
    <row r="26" spans="1:29" ht="12.75" x14ac:dyDescent="0.2">
      <c r="A26" s="20"/>
      <c r="B26" s="20"/>
      <c r="C26" s="20"/>
      <c r="D26" s="20"/>
      <c r="E26" s="20"/>
      <c r="F26" s="20"/>
      <c r="G26" s="20"/>
      <c r="H26" s="20"/>
      <c r="I26" s="20"/>
      <c r="J26" s="20"/>
      <c r="K26" s="20"/>
      <c r="L26" s="20"/>
      <c r="M26" s="45"/>
      <c r="N26" s="45"/>
      <c r="O26" s="45"/>
      <c r="P26" s="45"/>
      <c r="Q26" s="45"/>
      <c r="R26" s="45"/>
      <c r="T26" s="28" t="s">
        <v>21</v>
      </c>
      <c r="U26" s="25">
        <f t="shared" ref="U26:V26" si="4">COUNTIFS($U$3:$U$23, "Medium", A3:A23, 1)</f>
        <v>9</v>
      </c>
      <c r="V26" s="25">
        <f t="shared" si="4"/>
        <v>9</v>
      </c>
      <c r="W26" s="20"/>
      <c r="X26" s="20"/>
      <c r="Y26" s="20"/>
      <c r="Z26" s="20"/>
      <c r="AA26" s="20"/>
      <c r="AB26" s="20"/>
      <c r="AC26" s="20"/>
    </row>
    <row r="27" spans="1:29" ht="12.75" x14ac:dyDescent="0.2">
      <c r="A27" s="20"/>
      <c r="B27" s="20"/>
      <c r="C27" s="20"/>
      <c r="D27" s="20"/>
      <c r="E27" s="20"/>
      <c r="F27" s="20"/>
      <c r="G27" s="20"/>
      <c r="H27" s="20"/>
      <c r="I27" s="20"/>
      <c r="J27" s="20"/>
      <c r="K27" s="20"/>
      <c r="L27" s="20"/>
      <c r="M27" s="45"/>
      <c r="N27" s="45"/>
      <c r="O27" s="45"/>
      <c r="P27" s="45"/>
      <c r="Q27" s="45"/>
      <c r="R27" s="45"/>
      <c r="T27" s="28" t="s">
        <v>22</v>
      </c>
      <c r="U27" s="25">
        <f t="shared" ref="U27:V27" si="5">COUNTIFS($U$3:$U$23, "Low", A3:A23, 1)</f>
        <v>0</v>
      </c>
      <c r="V27" s="25">
        <f t="shared" si="5"/>
        <v>0</v>
      </c>
      <c r="W27" s="20"/>
      <c r="X27" s="20"/>
      <c r="Y27" s="20"/>
      <c r="Z27" s="20"/>
      <c r="AA27" s="20"/>
      <c r="AB27" s="20"/>
      <c r="AC27" s="20"/>
    </row>
  </sheetData>
  <sheetProtection algorithmName="SHA-512" hashValue="xI9/FffFXI7vSaE5dAaQFTQG74SWNMimXZoE/7t0R6Rr1wN5ZHp9EarCHJd4xSGaFDC+PRDQLU+HKmp7FIjg+A==" saltValue="UfAfbipG2TPMO5oAxb7PVg==" spinCount="100000" sheet="1" objects="1" scenarios="1" formatColumns="0" formatRows="0" autoFilter="0"/>
  <autoFilter ref="A1:Y27" xr:uid="{00000000-0009-0000-0000-000016000000}"/>
  <mergeCells count="1">
    <mergeCell ref="M1:S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Y14"/>
  <sheetViews>
    <sheetView zoomScale="70" zoomScaleNormal="70" workbookViewId="0">
      <pane xSplit="6" ySplit="2" topLeftCell="N3" activePane="bottomRight" state="frozen"/>
      <selection sqref="A1:B2"/>
      <selection pane="topRight" sqref="A1:B2"/>
      <selection pane="bottomLeft" sqref="A1:B2"/>
      <selection pane="bottomRight" activeCell="M10" sqref="M10"/>
    </sheetView>
  </sheetViews>
  <sheetFormatPr defaultColWidth="12.5703125" defaultRowHeight="15.75" customHeight="1" x14ac:dyDescent="0.2"/>
  <cols>
    <col min="1" max="2" width="10" customWidth="1"/>
    <col min="3" max="3" width="15.140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3.4257812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8" t="s">
        <v>23</v>
      </c>
      <c r="B1" s="21" t="s">
        <v>2848</v>
      </c>
      <c r="C1" s="21" t="s">
        <v>24</v>
      </c>
      <c r="D1" s="8" t="s">
        <v>25</v>
      </c>
      <c r="E1" s="9" t="s">
        <v>26</v>
      </c>
      <c r="F1" s="9" t="s">
        <v>27</v>
      </c>
      <c r="G1" s="9" t="s">
        <v>28</v>
      </c>
      <c r="H1" s="9" t="s">
        <v>29</v>
      </c>
      <c r="I1" s="9" t="s">
        <v>30</v>
      </c>
      <c r="J1" s="9" t="s">
        <v>31</v>
      </c>
      <c r="K1" s="9" t="s">
        <v>32</v>
      </c>
      <c r="L1" s="9" t="s">
        <v>33</v>
      </c>
      <c r="M1" s="249" t="s">
        <v>34</v>
      </c>
      <c r="N1" s="246"/>
      <c r="O1" s="246"/>
      <c r="P1" s="246"/>
      <c r="Q1" s="246"/>
      <c r="R1" s="246"/>
      <c r="S1" s="247"/>
      <c r="T1" s="9"/>
      <c r="U1" s="9" t="s">
        <v>35</v>
      </c>
      <c r="V1" s="9" t="s">
        <v>36</v>
      </c>
      <c r="W1" s="9" t="s">
        <v>37</v>
      </c>
      <c r="X1" s="9" t="s">
        <v>38</v>
      </c>
      <c r="Y1" s="9" t="s">
        <v>39</v>
      </c>
    </row>
    <row r="2" spans="1:25" ht="41.25" x14ac:dyDescent="0.25">
      <c r="A2" s="8">
        <f t="shared" ref="A2:B2" si="0">SUM(A3:A10)</f>
        <v>8</v>
      </c>
      <c r="B2" s="8">
        <f t="shared" si="0"/>
        <v>8</v>
      </c>
      <c r="C2" s="46" t="s">
        <v>40</v>
      </c>
      <c r="D2" s="8"/>
      <c r="E2" s="9"/>
      <c r="F2" s="9"/>
      <c r="G2" s="9"/>
      <c r="H2" s="9"/>
      <c r="I2" s="9"/>
      <c r="J2" s="9"/>
      <c r="K2" s="9"/>
      <c r="L2" s="9"/>
      <c r="M2" s="11" t="s">
        <v>41</v>
      </c>
      <c r="N2" s="11" t="s">
        <v>42</v>
      </c>
      <c r="O2" s="11" t="s">
        <v>43</v>
      </c>
      <c r="P2" s="11" t="s">
        <v>44</v>
      </c>
      <c r="Q2" s="11" t="s">
        <v>45</v>
      </c>
      <c r="R2" s="11" t="s">
        <v>46</v>
      </c>
      <c r="S2" s="11" t="s">
        <v>47</v>
      </c>
      <c r="T2" s="9"/>
      <c r="U2" s="9"/>
      <c r="V2" s="9"/>
      <c r="W2" s="9"/>
      <c r="X2" s="9"/>
      <c r="Y2" s="9"/>
    </row>
    <row r="3" spans="1:25" ht="409.5" x14ac:dyDescent="0.2">
      <c r="A3" s="12">
        <v>1</v>
      </c>
      <c r="B3" s="65">
        <v>1</v>
      </c>
      <c r="C3" s="65" t="s">
        <v>1650</v>
      </c>
      <c r="D3" s="66" t="s">
        <v>1651</v>
      </c>
      <c r="E3" s="66" t="s">
        <v>51</v>
      </c>
      <c r="F3" s="66" t="s">
        <v>1652</v>
      </c>
      <c r="G3" s="66" t="s">
        <v>1653</v>
      </c>
      <c r="H3" s="66" t="s">
        <v>1654</v>
      </c>
      <c r="I3" s="66" t="s">
        <v>1655</v>
      </c>
      <c r="J3" s="66" t="s">
        <v>1656</v>
      </c>
      <c r="K3" s="65" t="s">
        <v>1657</v>
      </c>
      <c r="L3" s="65" t="s">
        <v>1658</v>
      </c>
      <c r="M3" s="67"/>
      <c r="N3" s="67"/>
      <c r="O3" s="67"/>
      <c r="P3" s="67"/>
      <c r="Q3" s="67"/>
      <c r="R3" s="67"/>
      <c r="S3" s="67"/>
      <c r="T3" s="68">
        <f t="shared" ref="T3:T10" si="1">SUM(M3:S3)</f>
        <v>0</v>
      </c>
      <c r="U3" s="69" t="s">
        <v>20</v>
      </c>
      <c r="V3" s="66" t="s">
        <v>1659</v>
      </c>
      <c r="W3" s="69" t="s">
        <v>69</v>
      </c>
      <c r="X3" s="66" t="s">
        <v>70</v>
      </c>
      <c r="Y3" s="66" t="s">
        <v>62</v>
      </c>
    </row>
    <row r="4" spans="1:25" ht="195" x14ac:dyDescent="0.2">
      <c r="A4" s="12">
        <v>1</v>
      </c>
      <c r="B4" s="65">
        <v>1</v>
      </c>
      <c r="C4" s="65" t="s">
        <v>1660</v>
      </c>
      <c r="D4" s="66" t="s">
        <v>1651</v>
      </c>
      <c r="E4" s="66" t="s">
        <v>51</v>
      </c>
      <c r="F4" s="66" t="s">
        <v>1661</v>
      </c>
      <c r="G4" s="66" t="s">
        <v>1662</v>
      </c>
      <c r="H4" s="66" t="s">
        <v>1663</v>
      </c>
      <c r="I4" s="66" t="s">
        <v>1664</v>
      </c>
      <c r="J4" s="66" t="s">
        <v>1665</v>
      </c>
      <c r="K4" s="65" t="s">
        <v>1015</v>
      </c>
      <c r="L4" s="65" t="s">
        <v>144</v>
      </c>
      <c r="M4" s="67"/>
      <c r="N4" s="67"/>
      <c r="O4" s="67"/>
      <c r="P4" s="68"/>
      <c r="Q4" s="68"/>
      <c r="R4" s="68"/>
      <c r="S4" s="68"/>
      <c r="T4" s="68">
        <f t="shared" si="1"/>
        <v>0</v>
      </c>
      <c r="U4" s="69" t="s">
        <v>20</v>
      </c>
      <c r="V4" s="66" t="s">
        <v>1666</v>
      </c>
      <c r="W4" s="69" t="s">
        <v>69</v>
      </c>
      <c r="X4" s="66" t="s">
        <v>70</v>
      </c>
      <c r="Y4" s="66" t="s">
        <v>91</v>
      </c>
    </row>
    <row r="5" spans="1:25" ht="360" x14ac:dyDescent="0.2">
      <c r="A5" s="12">
        <v>1</v>
      </c>
      <c r="B5" s="65">
        <v>1</v>
      </c>
      <c r="C5" s="65" t="s">
        <v>1667</v>
      </c>
      <c r="D5" s="66" t="s">
        <v>1651</v>
      </c>
      <c r="E5" s="66" t="s">
        <v>51</v>
      </c>
      <c r="F5" s="66" t="s">
        <v>1668</v>
      </c>
      <c r="G5" s="66" t="s">
        <v>1669</v>
      </c>
      <c r="H5" s="66" t="s">
        <v>1670</v>
      </c>
      <c r="I5" s="66" t="s">
        <v>1671</v>
      </c>
      <c r="J5" s="66" t="s">
        <v>1672</v>
      </c>
      <c r="K5" s="65" t="s">
        <v>1015</v>
      </c>
      <c r="L5" s="65">
        <v>2023</v>
      </c>
      <c r="M5" s="68"/>
      <c r="N5" s="68"/>
      <c r="O5" s="68"/>
      <c r="P5" s="68"/>
      <c r="Q5" s="68"/>
      <c r="R5" s="68"/>
      <c r="S5" s="68"/>
      <c r="T5" s="68">
        <f t="shared" si="1"/>
        <v>0</v>
      </c>
      <c r="U5" s="69" t="s">
        <v>21</v>
      </c>
      <c r="V5" s="66" t="s">
        <v>1673</v>
      </c>
      <c r="W5" s="69" t="s">
        <v>69</v>
      </c>
      <c r="X5" s="66" t="s">
        <v>90</v>
      </c>
      <c r="Y5" s="66" t="s">
        <v>91</v>
      </c>
    </row>
    <row r="6" spans="1:25" ht="150" x14ac:dyDescent="0.2">
      <c r="A6" s="12">
        <v>1</v>
      </c>
      <c r="B6" s="65">
        <v>1</v>
      </c>
      <c r="C6" s="65" t="s">
        <v>1674</v>
      </c>
      <c r="D6" s="66" t="s">
        <v>1651</v>
      </c>
      <c r="E6" s="66" t="s">
        <v>83</v>
      </c>
      <c r="F6" s="66" t="s">
        <v>1675</v>
      </c>
      <c r="G6" s="66" t="s">
        <v>1676</v>
      </c>
      <c r="H6" s="66" t="s">
        <v>1677</v>
      </c>
      <c r="I6" s="66" t="s">
        <v>1678</v>
      </c>
      <c r="J6" s="66" t="s">
        <v>1665</v>
      </c>
      <c r="K6" s="65" t="s">
        <v>1679</v>
      </c>
      <c r="L6" s="65">
        <v>2023</v>
      </c>
      <c r="M6" s="68"/>
      <c r="N6" s="68"/>
      <c r="O6" s="68"/>
      <c r="P6" s="68"/>
      <c r="Q6" s="68"/>
      <c r="R6" s="68"/>
      <c r="S6" s="68"/>
      <c r="T6" s="68">
        <f t="shared" si="1"/>
        <v>0</v>
      </c>
      <c r="U6" s="69" t="s">
        <v>21</v>
      </c>
      <c r="V6" s="66" t="s">
        <v>1680</v>
      </c>
      <c r="W6" s="69" t="s">
        <v>69</v>
      </c>
      <c r="X6" s="66" t="s">
        <v>80</v>
      </c>
      <c r="Y6" s="66" t="s">
        <v>580</v>
      </c>
    </row>
    <row r="7" spans="1:25" ht="75" x14ac:dyDescent="0.2">
      <c r="A7" s="12">
        <v>1</v>
      </c>
      <c r="B7" s="65">
        <v>1</v>
      </c>
      <c r="C7" s="65" t="s">
        <v>1681</v>
      </c>
      <c r="D7" s="66" t="s">
        <v>1651</v>
      </c>
      <c r="E7" s="66" t="s">
        <v>83</v>
      </c>
      <c r="F7" s="66" t="s">
        <v>1682</v>
      </c>
      <c r="G7" s="66" t="s">
        <v>1683</v>
      </c>
      <c r="H7" s="66" t="s">
        <v>1684</v>
      </c>
      <c r="I7" s="66" t="s">
        <v>1678</v>
      </c>
      <c r="J7" s="66" t="s">
        <v>1665</v>
      </c>
      <c r="K7" s="65" t="s">
        <v>1015</v>
      </c>
      <c r="L7" s="65">
        <v>2023</v>
      </c>
      <c r="M7" s="68"/>
      <c r="N7" s="68"/>
      <c r="O7" s="68"/>
      <c r="P7" s="68"/>
      <c r="Q7" s="68"/>
      <c r="R7" s="68"/>
      <c r="S7" s="68"/>
      <c r="T7" s="68">
        <f t="shared" si="1"/>
        <v>0</v>
      </c>
      <c r="U7" s="69" t="s">
        <v>21</v>
      </c>
      <c r="V7" s="66"/>
      <c r="W7" s="69" t="s">
        <v>69</v>
      </c>
      <c r="X7" s="66" t="s">
        <v>61</v>
      </c>
      <c r="Y7" s="66" t="s">
        <v>836</v>
      </c>
    </row>
    <row r="8" spans="1:25" ht="75" x14ac:dyDescent="0.2">
      <c r="A8" s="17">
        <v>1</v>
      </c>
      <c r="B8" s="65">
        <v>1</v>
      </c>
      <c r="C8" s="99" t="s">
        <v>1685</v>
      </c>
      <c r="D8" s="79" t="s">
        <v>1651</v>
      </c>
      <c r="E8" s="79" t="s">
        <v>83</v>
      </c>
      <c r="F8" s="79" t="s">
        <v>1686</v>
      </c>
      <c r="G8" s="79" t="s">
        <v>1687</v>
      </c>
      <c r="H8" s="139" t="s">
        <v>1688</v>
      </c>
      <c r="I8" s="139" t="s">
        <v>1689</v>
      </c>
      <c r="J8" s="79" t="s">
        <v>1690</v>
      </c>
      <c r="K8" s="99" t="s">
        <v>1691</v>
      </c>
      <c r="L8" s="99">
        <v>2029</v>
      </c>
      <c r="M8" s="90"/>
      <c r="N8" s="90"/>
      <c r="O8" s="90"/>
      <c r="P8" s="90"/>
      <c r="Q8" s="90"/>
      <c r="R8" s="87"/>
      <c r="S8" s="87"/>
      <c r="T8" s="68">
        <f t="shared" si="1"/>
        <v>0</v>
      </c>
      <c r="U8" s="69" t="s">
        <v>21</v>
      </c>
      <c r="V8" s="71"/>
      <c r="W8" s="69" t="s">
        <v>69</v>
      </c>
      <c r="X8" s="66" t="s">
        <v>61</v>
      </c>
      <c r="Y8" s="66" t="s">
        <v>836</v>
      </c>
    </row>
    <row r="9" spans="1:25" ht="409.5" x14ac:dyDescent="0.2">
      <c r="A9" s="12">
        <v>1</v>
      </c>
      <c r="B9" s="65">
        <v>1</v>
      </c>
      <c r="C9" s="65" t="s">
        <v>1692</v>
      </c>
      <c r="D9" s="66" t="s">
        <v>1651</v>
      </c>
      <c r="E9" s="66" t="s">
        <v>258</v>
      </c>
      <c r="F9" s="66" t="s">
        <v>1693</v>
      </c>
      <c r="G9" s="66" t="s">
        <v>1694</v>
      </c>
      <c r="H9" s="66" t="s">
        <v>1695</v>
      </c>
      <c r="I9" s="66" t="s">
        <v>1696</v>
      </c>
      <c r="J9" s="66" t="s">
        <v>1697</v>
      </c>
      <c r="K9" s="65" t="s">
        <v>1697</v>
      </c>
      <c r="L9" s="65" t="s">
        <v>58</v>
      </c>
      <c r="M9" s="67"/>
      <c r="N9" s="67"/>
      <c r="O9" s="67"/>
      <c r="P9" s="67"/>
      <c r="Q9" s="67"/>
      <c r="R9" s="67"/>
      <c r="S9" s="67"/>
      <c r="T9" s="68">
        <f t="shared" si="1"/>
        <v>0</v>
      </c>
      <c r="U9" s="69" t="s">
        <v>20</v>
      </c>
      <c r="V9" s="66" t="s">
        <v>1698</v>
      </c>
      <c r="W9" s="69" t="s">
        <v>79</v>
      </c>
      <c r="X9" s="66" t="s">
        <v>131</v>
      </c>
      <c r="Y9" s="66" t="s">
        <v>264</v>
      </c>
    </row>
    <row r="10" spans="1:25" ht="165" x14ac:dyDescent="0.2">
      <c r="A10" s="12">
        <v>1</v>
      </c>
      <c r="B10" s="65">
        <v>1</v>
      </c>
      <c r="C10" s="65" t="s">
        <v>1699</v>
      </c>
      <c r="D10" s="66" t="s">
        <v>1651</v>
      </c>
      <c r="E10" s="66" t="s">
        <v>303</v>
      </c>
      <c r="F10" s="66" t="s">
        <v>1700</v>
      </c>
      <c r="G10" s="66" t="s">
        <v>1701</v>
      </c>
      <c r="H10" s="66" t="s">
        <v>1702</v>
      </c>
      <c r="I10" s="66" t="s">
        <v>1703</v>
      </c>
      <c r="J10" s="66" t="s">
        <v>1704</v>
      </c>
      <c r="K10" s="65" t="s">
        <v>1691</v>
      </c>
      <c r="L10" s="65">
        <v>2024</v>
      </c>
      <c r="M10" s="67"/>
      <c r="N10" s="68"/>
      <c r="O10" s="68"/>
      <c r="P10" s="68"/>
      <c r="Q10" s="68"/>
      <c r="R10" s="68"/>
      <c r="S10" s="68"/>
      <c r="T10" s="68">
        <f t="shared" si="1"/>
        <v>0</v>
      </c>
      <c r="U10" s="69" t="s">
        <v>20</v>
      </c>
      <c r="V10" s="66" t="s">
        <v>1705</v>
      </c>
      <c r="W10" s="69" t="s">
        <v>69</v>
      </c>
      <c r="X10" s="66" t="s">
        <v>458</v>
      </c>
      <c r="Y10" s="66" t="s">
        <v>62</v>
      </c>
    </row>
    <row r="11" spans="1:25" ht="15" x14ac:dyDescent="0.2">
      <c r="A11" s="7"/>
      <c r="B11" s="7"/>
      <c r="C11" s="7"/>
      <c r="D11" s="18"/>
      <c r="E11" s="18"/>
      <c r="F11" s="18"/>
      <c r="G11" s="18"/>
      <c r="H11" s="18"/>
      <c r="I11" s="18"/>
      <c r="J11" s="18"/>
      <c r="K11" s="7"/>
      <c r="L11" s="7"/>
      <c r="M11" s="47">
        <f t="shared" ref="M11:S11" si="2">SUM(M3:M10)</f>
        <v>0</v>
      </c>
      <c r="N11" s="47">
        <f t="shared" si="2"/>
        <v>0</v>
      </c>
      <c r="O11" s="47">
        <f t="shared" si="2"/>
        <v>0</v>
      </c>
      <c r="P11" s="47">
        <f t="shared" si="2"/>
        <v>0</v>
      </c>
      <c r="Q11" s="47">
        <f t="shared" si="2"/>
        <v>0</v>
      </c>
      <c r="R11" s="47">
        <f t="shared" si="2"/>
        <v>0</v>
      </c>
      <c r="S11" s="47">
        <f t="shared" si="2"/>
        <v>0</v>
      </c>
      <c r="T11" s="25"/>
      <c r="U11" s="25" t="s">
        <v>2831</v>
      </c>
      <c r="V11" s="26" t="s">
        <v>2832</v>
      </c>
      <c r="W11" s="6"/>
      <c r="X11" s="18"/>
      <c r="Y11" s="18"/>
    </row>
    <row r="12" spans="1:25" ht="15" x14ac:dyDescent="0.2">
      <c r="A12" s="7"/>
      <c r="B12" s="7"/>
      <c r="C12" s="7"/>
      <c r="D12" s="18"/>
      <c r="E12" s="18"/>
      <c r="F12" s="18"/>
      <c r="G12" s="18"/>
      <c r="H12" s="18"/>
      <c r="I12" s="18"/>
      <c r="J12" s="18"/>
      <c r="K12" s="7"/>
      <c r="L12" s="7"/>
      <c r="M12" s="47"/>
      <c r="N12" s="47"/>
      <c r="O12" s="47"/>
      <c r="P12" s="47"/>
      <c r="Q12" s="47"/>
      <c r="R12" s="47"/>
      <c r="T12" s="28" t="s">
        <v>20</v>
      </c>
      <c r="U12" s="29">
        <f t="shared" ref="U12:V12" si="3">COUNTIFS($U$3:$U$10, "High", A3:A10, 1)</f>
        <v>4</v>
      </c>
      <c r="V12" s="29">
        <f t="shared" si="3"/>
        <v>4</v>
      </c>
      <c r="W12" s="6"/>
      <c r="X12" s="18"/>
      <c r="Y12" s="18"/>
    </row>
    <row r="13" spans="1:25" ht="15" x14ac:dyDescent="0.2">
      <c r="A13" s="7"/>
      <c r="B13" s="7"/>
      <c r="C13" s="7"/>
      <c r="D13" s="18"/>
      <c r="E13" s="18"/>
      <c r="F13" s="18"/>
      <c r="G13" s="18"/>
      <c r="H13" s="18"/>
      <c r="I13" s="18"/>
      <c r="J13" s="18"/>
      <c r="K13" s="7"/>
      <c r="L13" s="7"/>
      <c r="M13" s="47"/>
      <c r="N13" s="47"/>
      <c r="O13" s="47"/>
      <c r="P13" s="47"/>
      <c r="Q13" s="47"/>
      <c r="R13" s="47"/>
      <c r="T13" s="28" t="s">
        <v>21</v>
      </c>
      <c r="U13" s="29">
        <f t="shared" ref="U13:V13" si="4">COUNTIFS($U$3:$U$10, "Medium", A3:A10, 1)</f>
        <v>4</v>
      </c>
      <c r="V13" s="29">
        <f t="shared" si="4"/>
        <v>4</v>
      </c>
      <c r="W13" s="6"/>
      <c r="X13" s="18"/>
      <c r="Y13" s="18"/>
    </row>
    <row r="14" spans="1:25" ht="15" x14ac:dyDescent="0.2">
      <c r="A14" s="7"/>
      <c r="B14" s="7"/>
      <c r="C14" s="7"/>
      <c r="D14" s="18"/>
      <c r="E14" s="18"/>
      <c r="F14" s="18"/>
      <c r="G14" s="18"/>
      <c r="H14" s="18"/>
      <c r="I14" s="18"/>
      <c r="J14" s="18"/>
      <c r="K14" s="7"/>
      <c r="L14" s="7"/>
      <c r="M14" s="47"/>
      <c r="N14" s="47"/>
      <c r="O14" s="47"/>
      <c r="P14" s="47"/>
      <c r="Q14" s="47"/>
      <c r="R14" s="47"/>
      <c r="T14" s="28" t="s">
        <v>22</v>
      </c>
      <c r="U14" s="29">
        <f t="shared" ref="U14:V14" si="5">COUNTIFS($U$3:$U$10, "Low", A3:A10, 1)</f>
        <v>0</v>
      </c>
      <c r="V14" s="29">
        <f t="shared" si="5"/>
        <v>0</v>
      </c>
      <c r="W14" s="6"/>
      <c r="X14" s="18"/>
      <c r="Y14" s="18"/>
    </row>
  </sheetData>
  <sheetProtection algorithmName="SHA-512" hashValue="79gJH6LNWQSFL0el4Knwee1xVvPQ4SNtB4nVhFfbU3vHFBVT997LMrVKXQy6Qy3OfEItCLF1uHMhaNg+iVkLqw==" saltValue="E4xNA/HYDBIc0Sj+oUhQUA==" spinCount="100000" sheet="1" objects="1" scenarios="1" formatColumns="0" formatRows="0" autoFilter="0"/>
  <autoFilter ref="A1:Y14" xr:uid="{00000000-0009-0000-0000-000017000000}"/>
  <mergeCells count="1">
    <mergeCell ref="M1:S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AC15"/>
  <sheetViews>
    <sheetView zoomScale="80" zoomScaleNormal="80" workbookViewId="0">
      <pane xSplit="6" ySplit="2" topLeftCell="K3" activePane="bottomRight" state="frozen"/>
      <selection sqref="A1:B2"/>
      <selection pane="topRight" sqref="A1:B2"/>
      <selection pane="bottomLeft" sqref="A1:B2"/>
      <selection pane="bottomRight" activeCell="K7" sqref="K7"/>
    </sheetView>
  </sheetViews>
  <sheetFormatPr defaultColWidth="12.5703125" defaultRowHeight="15.75" customHeight="1" x14ac:dyDescent="0.2"/>
  <cols>
    <col min="1" max="2" width="10" customWidth="1"/>
    <col min="3" max="3" width="14.42578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20" customWidth="1"/>
    <col min="14" max="14" width="19" customWidth="1"/>
    <col min="15" max="19" width="10.85546875" customWidth="1"/>
    <col min="20" max="21" width="16" customWidth="1"/>
    <col min="22" max="22" width="23.5703125" customWidth="1"/>
    <col min="23" max="23" width="25.140625" customWidth="1"/>
    <col min="24" max="24" width="36.42578125" customWidth="1"/>
    <col min="25" max="25" width="38" customWidth="1"/>
    <col min="26" max="29" width="38" hidden="1" customWidth="1"/>
  </cols>
  <sheetData>
    <row r="1" spans="1:29" ht="42" customHeight="1" x14ac:dyDescent="0.2">
      <c r="A1" s="21" t="s">
        <v>23</v>
      </c>
      <c r="B1" s="21" t="s">
        <v>2849</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ht="41.25" x14ac:dyDescent="0.25">
      <c r="A2" s="38">
        <f t="shared" ref="A2:B2" si="0">SUM(A3:A11)</f>
        <v>9</v>
      </c>
      <c r="B2" s="38">
        <f t="shared" si="0"/>
        <v>9</v>
      </c>
      <c r="C2" s="46" t="s">
        <v>40</v>
      </c>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330" x14ac:dyDescent="0.2">
      <c r="A3" s="16">
        <v>1</v>
      </c>
      <c r="B3" s="65">
        <v>1</v>
      </c>
      <c r="C3" s="99" t="s">
        <v>1706</v>
      </c>
      <c r="D3" s="79" t="s">
        <v>1707</v>
      </c>
      <c r="E3" s="79" t="s">
        <v>51</v>
      </c>
      <c r="F3" s="79" t="s">
        <v>1708</v>
      </c>
      <c r="G3" s="79" t="s">
        <v>1709</v>
      </c>
      <c r="H3" s="79" t="s">
        <v>1710</v>
      </c>
      <c r="I3" s="79" t="s">
        <v>3017</v>
      </c>
      <c r="J3" s="79" t="s">
        <v>1711</v>
      </c>
      <c r="K3" s="99" t="s">
        <v>1712</v>
      </c>
      <c r="L3" s="99" t="s">
        <v>58</v>
      </c>
      <c r="M3" s="82"/>
      <c r="N3" s="82"/>
      <c r="O3" s="82"/>
      <c r="P3" s="82"/>
      <c r="Q3" s="82"/>
      <c r="R3" s="82"/>
      <c r="S3" s="82"/>
      <c r="T3" s="68">
        <f t="shared" ref="T3:T11" si="1">SUM(M3:S3)</f>
        <v>0</v>
      </c>
      <c r="U3" s="69" t="s">
        <v>21</v>
      </c>
      <c r="V3" s="66" t="s">
        <v>2911</v>
      </c>
      <c r="W3" s="69" t="s">
        <v>60</v>
      </c>
      <c r="X3" s="66" t="s">
        <v>70</v>
      </c>
      <c r="Y3" s="66" t="s">
        <v>62</v>
      </c>
      <c r="Z3" s="20"/>
      <c r="AA3" s="20"/>
      <c r="AB3" s="20"/>
      <c r="AC3" s="20"/>
    </row>
    <row r="4" spans="1:29" ht="195" x14ac:dyDescent="0.2">
      <c r="A4" s="16">
        <v>1</v>
      </c>
      <c r="B4" s="102">
        <v>1</v>
      </c>
      <c r="C4" s="76" t="s">
        <v>1713</v>
      </c>
      <c r="D4" s="94" t="s">
        <v>1707</v>
      </c>
      <c r="E4" s="94" t="s">
        <v>51</v>
      </c>
      <c r="F4" s="94" t="s">
        <v>1714</v>
      </c>
      <c r="G4" s="94" t="s">
        <v>1715</v>
      </c>
      <c r="H4" s="94" t="s">
        <v>1716</v>
      </c>
      <c r="I4" s="94" t="s">
        <v>1717</v>
      </c>
      <c r="J4" s="94" t="s">
        <v>1718</v>
      </c>
      <c r="K4" s="76" t="s">
        <v>88</v>
      </c>
      <c r="L4" s="76" t="s">
        <v>58</v>
      </c>
      <c r="M4" s="97"/>
      <c r="N4" s="97"/>
      <c r="O4" s="97"/>
      <c r="P4" s="97"/>
      <c r="Q4" s="97"/>
      <c r="R4" s="97"/>
      <c r="S4" s="97"/>
      <c r="T4" s="68">
        <f t="shared" si="1"/>
        <v>0</v>
      </c>
      <c r="U4" s="70" t="s">
        <v>20</v>
      </c>
      <c r="V4" s="140" t="s">
        <v>1719</v>
      </c>
      <c r="W4" s="71"/>
      <c r="X4" s="71"/>
      <c r="Y4" s="71"/>
      <c r="Z4" s="20"/>
      <c r="AA4" s="20"/>
      <c r="AB4" s="20"/>
      <c r="AC4" s="20"/>
    </row>
    <row r="5" spans="1:29" ht="75" x14ac:dyDescent="0.2">
      <c r="A5" s="16">
        <v>1</v>
      </c>
      <c r="B5" s="102">
        <v>1</v>
      </c>
      <c r="C5" s="76" t="s">
        <v>1720</v>
      </c>
      <c r="D5" s="94" t="s">
        <v>1707</v>
      </c>
      <c r="E5" s="94" t="s">
        <v>51</v>
      </c>
      <c r="F5" s="94" t="s">
        <v>1721</v>
      </c>
      <c r="G5" s="94" t="s">
        <v>1722</v>
      </c>
      <c r="H5" s="103" t="s">
        <v>1723</v>
      </c>
      <c r="I5" s="103" t="s">
        <v>1724</v>
      </c>
      <c r="J5" s="94" t="s">
        <v>1725</v>
      </c>
      <c r="K5" s="134" t="s">
        <v>1726</v>
      </c>
      <c r="L5" s="76">
        <v>2023</v>
      </c>
      <c r="M5" s="97"/>
      <c r="N5" s="81"/>
      <c r="O5" s="81"/>
      <c r="P5" s="81"/>
      <c r="Q5" s="81"/>
      <c r="R5" s="81"/>
      <c r="S5" s="81"/>
      <c r="T5" s="68">
        <f t="shared" si="1"/>
        <v>0</v>
      </c>
      <c r="U5" s="69" t="s">
        <v>20</v>
      </c>
      <c r="V5" s="66" t="s">
        <v>1727</v>
      </c>
      <c r="W5" s="71"/>
      <c r="X5" s="71"/>
      <c r="Y5" s="71"/>
      <c r="Z5" s="20"/>
      <c r="AA5" s="20"/>
      <c r="AB5" s="20"/>
      <c r="AC5" s="20"/>
    </row>
    <row r="6" spans="1:29" ht="60" x14ac:dyDescent="0.2">
      <c r="A6" s="16">
        <v>1</v>
      </c>
      <c r="B6" s="102">
        <v>1</v>
      </c>
      <c r="C6" s="76" t="s">
        <v>1728</v>
      </c>
      <c r="D6" s="94" t="s">
        <v>1707</v>
      </c>
      <c r="E6" s="94" t="s">
        <v>51</v>
      </c>
      <c r="F6" s="94" t="s">
        <v>1729</v>
      </c>
      <c r="G6" s="94" t="s">
        <v>1730</v>
      </c>
      <c r="H6" s="94" t="s">
        <v>1731</v>
      </c>
      <c r="I6" s="94" t="s">
        <v>1732</v>
      </c>
      <c r="J6" s="94" t="s">
        <v>2912</v>
      </c>
      <c r="K6" s="76" t="s">
        <v>1733</v>
      </c>
      <c r="L6" s="76">
        <v>2023</v>
      </c>
      <c r="M6" s="117"/>
      <c r="N6" s="141"/>
      <c r="O6" s="81"/>
      <c r="P6" s="81"/>
      <c r="Q6" s="81"/>
      <c r="R6" s="81"/>
      <c r="S6" s="81"/>
      <c r="T6" s="68">
        <f t="shared" si="1"/>
        <v>0</v>
      </c>
      <c r="U6" s="69" t="s">
        <v>21</v>
      </c>
      <c r="V6" s="71"/>
      <c r="W6" s="69" t="s">
        <v>69</v>
      </c>
      <c r="X6" s="66" t="s">
        <v>70</v>
      </c>
      <c r="Y6" s="66" t="s">
        <v>670</v>
      </c>
      <c r="Z6" s="20"/>
      <c r="AA6" s="20"/>
      <c r="AB6" s="20"/>
      <c r="AC6" s="20"/>
    </row>
    <row r="7" spans="1:29" ht="165" x14ac:dyDescent="0.2">
      <c r="A7" s="16">
        <v>1</v>
      </c>
      <c r="B7" s="102">
        <v>1</v>
      </c>
      <c r="C7" s="76" t="s">
        <v>3050</v>
      </c>
      <c r="D7" s="94" t="s">
        <v>1707</v>
      </c>
      <c r="E7" s="94" t="s">
        <v>51</v>
      </c>
      <c r="F7" s="94" t="s">
        <v>1734</v>
      </c>
      <c r="G7" s="94" t="s">
        <v>1735</v>
      </c>
      <c r="H7" s="94" t="s">
        <v>1736</v>
      </c>
      <c r="I7" s="94" t="s">
        <v>1737</v>
      </c>
      <c r="J7" s="94" t="s">
        <v>1725</v>
      </c>
      <c r="K7" s="76" t="s">
        <v>2913</v>
      </c>
      <c r="L7" s="142" t="s">
        <v>384</v>
      </c>
      <c r="M7" s="143">
        <v>66697.02</v>
      </c>
      <c r="N7" s="144">
        <v>8496.1</v>
      </c>
      <c r="O7" s="81"/>
      <c r="P7" s="81"/>
      <c r="Q7" s="81"/>
      <c r="R7" s="81"/>
      <c r="S7" s="81"/>
      <c r="T7" s="68">
        <f t="shared" si="1"/>
        <v>75193.12000000001</v>
      </c>
      <c r="U7" s="69" t="s">
        <v>20</v>
      </c>
      <c r="V7" s="66" t="s">
        <v>1738</v>
      </c>
      <c r="W7" s="69" t="s">
        <v>60</v>
      </c>
      <c r="X7" s="66" t="s">
        <v>337</v>
      </c>
      <c r="Y7" s="66" t="s">
        <v>62</v>
      </c>
      <c r="Z7" s="20"/>
      <c r="AA7" s="20"/>
      <c r="AB7" s="20"/>
      <c r="AC7" s="20"/>
    </row>
    <row r="8" spans="1:29" ht="180" x14ac:dyDescent="0.2">
      <c r="A8" s="16">
        <v>1</v>
      </c>
      <c r="B8" s="102">
        <v>1</v>
      </c>
      <c r="C8" s="76" t="s">
        <v>1739</v>
      </c>
      <c r="D8" s="94" t="s">
        <v>1707</v>
      </c>
      <c r="E8" s="94" t="s">
        <v>51</v>
      </c>
      <c r="F8" s="94" t="s">
        <v>1740</v>
      </c>
      <c r="G8" s="94" t="s">
        <v>1741</v>
      </c>
      <c r="H8" s="94" t="s">
        <v>1742</v>
      </c>
      <c r="I8" s="94" t="s">
        <v>1743</v>
      </c>
      <c r="J8" s="94" t="s">
        <v>1744</v>
      </c>
      <c r="K8" s="76" t="s">
        <v>88</v>
      </c>
      <c r="L8" s="76" t="s">
        <v>58</v>
      </c>
      <c r="M8" s="97"/>
      <c r="N8" s="97"/>
      <c r="O8" s="97"/>
      <c r="P8" s="97"/>
      <c r="Q8" s="97"/>
      <c r="R8" s="97"/>
      <c r="S8" s="97"/>
      <c r="T8" s="68">
        <f t="shared" si="1"/>
        <v>0</v>
      </c>
      <c r="U8" s="69" t="s">
        <v>20</v>
      </c>
      <c r="V8" s="66" t="s">
        <v>1745</v>
      </c>
      <c r="W8" s="71"/>
      <c r="X8" s="71"/>
      <c r="Y8" s="71"/>
      <c r="Z8" s="20"/>
      <c r="AA8" s="20"/>
      <c r="AB8" s="20"/>
      <c r="AC8" s="20"/>
    </row>
    <row r="9" spans="1:29" ht="135" x14ac:dyDescent="0.2">
      <c r="A9" s="16">
        <v>1</v>
      </c>
      <c r="B9" s="102">
        <v>1</v>
      </c>
      <c r="C9" s="76" t="s">
        <v>1746</v>
      </c>
      <c r="D9" s="94" t="s">
        <v>1707</v>
      </c>
      <c r="E9" s="94" t="s">
        <v>83</v>
      </c>
      <c r="F9" s="94" t="s">
        <v>1747</v>
      </c>
      <c r="G9" s="96"/>
      <c r="H9" s="94" t="s">
        <v>1748</v>
      </c>
      <c r="I9" s="94" t="s">
        <v>1749</v>
      </c>
      <c r="J9" s="94" t="s">
        <v>1750</v>
      </c>
      <c r="K9" s="76" t="s">
        <v>1733</v>
      </c>
      <c r="L9" s="76">
        <v>2023</v>
      </c>
      <c r="M9" s="78">
        <v>1751</v>
      </c>
      <c r="N9" s="81"/>
      <c r="O9" s="81"/>
      <c r="P9" s="81"/>
      <c r="Q9" s="81"/>
      <c r="R9" s="81"/>
      <c r="S9" s="81"/>
      <c r="T9" s="68">
        <f t="shared" si="1"/>
        <v>1751</v>
      </c>
      <c r="U9" s="69" t="s">
        <v>20</v>
      </c>
      <c r="V9" s="71"/>
      <c r="W9" s="69" t="s">
        <v>69</v>
      </c>
      <c r="X9" s="66" t="s">
        <v>80</v>
      </c>
      <c r="Y9" s="66" t="s">
        <v>580</v>
      </c>
      <c r="Z9" s="20"/>
      <c r="AA9" s="20"/>
      <c r="AB9" s="20"/>
      <c r="AC9" s="20"/>
    </row>
    <row r="10" spans="1:29" ht="120" x14ac:dyDescent="0.2">
      <c r="A10" s="16">
        <v>1</v>
      </c>
      <c r="B10" s="102">
        <v>1</v>
      </c>
      <c r="C10" s="76" t="s">
        <v>1752</v>
      </c>
      <c r="D10" s="94" t="s">
        <v>1707</v>
      </c>
      <c r="E10" s="94" t="s">
        <v>258</v>
      </c>
      <c r="F10" s="94" t="s">
        <v>1753</v>
      </c>
      <c r="G10" s="94" t="s">
        <v>1754</v>
      </c>
      <c r="H10" s="94" t="s">
        <v>3018</v>
      </c>
      <c r="I10" s="94" t="s">
        <v>1755</v>
      </c>
      <c r="J10" s="94" t="s">
        <v>1756</v>
      </c>
      <c r="K10" s="76" t="s">
        <v>1733</v>
      </c>
      <c r="L10" s="76">
        <v>2023</v>
      </c>
      <c r="M10" s="78">
        <v>542</v>
      </c>
      <c r="N10" s="81"/>
      <c r="O10" s="81"/>
      <c r="P10" s="81"/>
      <c r="Q10" s="81"/>
      <c r="R10" s="81"/>
      <c r="S10" s="81"/>
      <c r="T10" s="68">
        <f t="shared" si="1"/>
        <v>542</v>
      </c>
      <c r="U10" s="69" t="s">
        <v>20</v>
      </c>
      <c r="V10" s="71"/>
      <c r="W10" s="69" t="s">
        <v>69</v>
      </c>
      <c r="X10" s="66" t="s">
        <v>131</v>
      </c>
      <c r="Y10" s="66" t="s">
        <v>264</v>
      </c>
      <c r="Z10" s="20"/>
      <c r="AA10" s="20"/>
      <c r="AB10" s="20"/>
      <c r="AC10" s="20"/>
    </row>
    <row r="11" spans="1:29" ht="150" x14ac:dyDescent="0.2">
      <c r="A11" s="16">
        <v>1</v>
      </c>
      <c r="B11" s="102">
        <v>1</v>
      </c>
      <c r="C11" s="76" t="s">
        <v>1757</v>
      </c>
      <c r="D11" s="94" t="s">
        <v>1707</v>
      </c>
      <c r="E11" s="94" t="s">
        <v>311</v>
      </c>
      <c r="F11" s="94" t="s">
        <v>1758</v>
      </c>
      <c r="G11" s="94" t="s">
        <v>1730</v>
      </c>
      <c r="H11" s="94" t="s">
        <v>1759</v>
      </c>
      <c r="I11" s="94" t="s">
        <v>1760</v>
      </c>
      <c r="J11" s="94" t="s">
        <v>1761</v>
      </c>
      <c r="K11" s="76" t="s">
        <v>1762</v>
      </c>
      <c r="L11" s="76" t="s">
        <v>104</v>
      </c>
      <c r="M11" s="97"/>
      <c r="N11" s="97"/>
      <c r="O11" s="81"/>
      <c r="P11" s="81"/>
      <c r="Q11" s="81"/>
      <c r="R11" s="81"/>
      <c r="S11" s="81"/>
      <c r="T11" s="68">
        <f t="shared" si="1"/>
        <v>0</v>
      </c>
      <c r="U11" s="69" t="s">
        <v>21</v>
      </c>
      <c r="V11" s="66" t="s">
        <v>1763</v>
      </c>
      <c r="W11" s="69" t="s">
        <v>69</v>
      </c>
      <c r="X11" s="66" t="s">
        <v>322</v>
      </c>
      <c r="Y11" s="66" t="s">
        <v>264</v>
      </c>
      <c r="Z11" s="20"/>
      <c r="AA11" s="20"/>
      <c r="AB11" s="20"/>
      <c r="AC11" s="20"/>
    </row>
    <row r="12" spans="1:29" ht="12.75" x14ac:dyDescent="0.2">
      <c r="A12" s="20"/>
      <c r="B12" s="20"/>
      <c r="C12" s="20"/>
      <c r="D12" s="20"/>
      <c r="E12" s="20"/>
      <c r="F12" s="20"/>
      <c r="G12" s="20"/>
      <c r="H12" s="20"/>
      <c r="I12" s="20"/>
      <c r="J12" s="20"/>
      <c r="K12" s="20"/>
      <c r="L12" s="20"/>
      <c r="M12" s="45">
        <f t="shared" ref="M12:S12" si="2">SUM(M3:M11)</f>
        <v>68990.02</v>
      </c>
      <c r="N12" s="45">
        <f t="shared" si="2"/>
        <v>8496.1</v>
      </c>
      <c r="O12" s="45">
        <f t="shared" si="2"/>
        <v>0</v>
      </c>
      <c r="P12" s="45">
        <f t="shared" si="2"/>
        <v>0</v>
      </c>
      <c r="Q12" s="45">
        <f t="shared" si="2"/>
        <v>0</v>
      </c>
      <c r="R12" s="45">
        <f t="shared" si="2"/>
        <v>0</v>
      </c>
      <c r="S12" s="45">
        <f t="shared" si="2"/>
        <v>0</v>
      </c>
      <c r="T12" s="25"/>
      <c r="U12" s="25"/>
      <c r="V12" s="20"/>
      <c r="W12" s="20"/>
      <c r="X12" s="20"/>
      <c r="Y12" s="20"/>
      <c r="Z12" s="20"/>
      <c r="AA12" s="20"/>
      <c r="AB12" s="20"/>
      <c r="AC12" s="20"/>
    </row>
    <row r="13" spans="1:29" ht="12.75" x14ac:dyDescent="0.2">
      <c r="A13" s="20"/>
      <c r="B13" s="20"/>
      <c r="C13" s="20"/>
      <c r="D13" s="20"/>
      <c r="E13" s="20"/>
      <c r="F13" s="20"/>
      <c r="G13" s="20"/>
      <c r="H13" s="20"/>
      <c r="I13" s="20"/>
      <c r="J13" s="20"/>
      <c r="K13" s="20"/>
      <c r="L13" s="20"/>
      <c r="M13" s="45"/>
      <c r="N13" s="45"/>
      <c r="O13" s="45"/>
      <c r="P13" s="45"/>
      <c r="Q13" s="45"/>
      <c r="R13" s="45"/>
      <c r="T13" s="28" t="s">
        <v>20</v>
      </c>
      <c r="U13" s="25">
        <f t="shared" ref="U13:V13" si="3">COUNTIFS($U$3:$U$11, "High", A3:A11, 1)</f>
        <v>6</v>
      </c>
      <c r="V13" s="25">
        <f t="shared" si="3"/>
        <v>6</v>
      </c>
      <c r="W13" s="20"/>
      <c r="X13" s="20"/>
      <c r="Y13" s="20"/>
      <c r="Z13" s="20"/>
      <c r="AA13" s="20"/>
      <c r="AB13" s="20"/>
      <c r="AC13" s="20"/>
    </row>
    <row r="14" spans="1:29" ht="12.75" x14ac:dyDescent="0.2">
      <c r="A14" s="20"/>
      <c r="B14" s="20"/>
      <c r="C14" s="20"/>
      <c r="D14" s="20"/>
      <c r="E14" s="20"/>
      <c r="F14" s="20"/>
      <c r="G14" s="20"/>
      <c r="H14" s="20"/>
      <c r="I14" s="20"/>
      <c r="J14" s="20"/>
      <c r="K14" s="20"/>
      <c r="L14" s="20"/>
      <c r="M14" s="45"/>
      <c r="N14" s="45"/>
      <c r="O14" s="45"/>
      <c r="P14" s="45"/>
      <c r="Q14" s="45"/>
      <c r="R14" s="45"/>
      <c r="T14" s="28" t="s">
        <v>21</v>
      </c>
      <c r="U14" s="25">
        <f t="shared" ref="U14:V14" si="4">COUNTIFS($U$3:$U$11, "Medium", A3:A11, 1)</f>
        <v>3</v>
      </c>
      <c r="V14" s="25">
        <f t="shared" si="4"/>
        <v>3</v>
      </c>
      <c r="W14" s="20"/>
      <c r="X14" s="20"/>
      <c r="Y14" s="20"/>
      <c r="Z14" s="20"/>
      <c r="AA14" s="20"/>
      <c r="AB14" s="20"/>
      <c r="AC14" s="20"/>
    </row>
    <row r="15" spans="1:29" ht="12.75" x14ac:dyDescent="0.2">
      <c r="A15" s="20"/>
      <c r="B15" s="20"/>
      <c r="C15" s="20"/>
      <c r="D15" s="20"/>
      <c r="E15" s="20"/>
      <c r="F15" s="20"/>
      <c r="G15" s="20"/>
      <c r="H15" s="20"/>
      <c r="I15" s="20"/>
      <c r="J15" s="20"/>
      <c r="K15" s="20"/>
      <c r="L15" s="20"/>
      <c r="M15" s="45"/>
      <c r="N15" s="45"/>
      <c r="O15" s="45"/>
      <c r="P15" s="45"/>
      <c r="Q15" s="45"/>
      <c r="R15" s="45"/>
      <c r="T15" s="28" t="s">
        <v>22</v>
      </c>
      <c r="U15" s="25">
        <f t="shared" ref="U15:V15" si="5">COUNTIFS($U$3:$U$11, "Low", A3:A11, 1)</f>
        <v>0</v>
      </c>
      <c r="V15" s="25">
        <f t="shared" si="5"/>
        <v>0</v>
      </c>
      <c r="W15" s="20"/>
      <c r="X15" s="20"/>
      <c r="Y15" s="20"/>
      <c r="Z15" s="20"/>
      <c r="AA15" s="20"/>
      <c r="AB15" s="20"/>
      <c r="AC15" s="20"/>
    </row>
  </sheetData>
  <sheetProtection algorithmName="SHA-512" hashValue="9pH8wCou1hcIS2FQB4iHYVmwMG4a9/906nPZnbtt2OINfZLvpBy3jQuPnsnjwQ/Et9PiTJXLt3If/3nxE3NuRw==" saltValue="quaWqeQrc6LN2xanQgMAGg==" spinCount="100000" sheet="1" objects="1" scenarios="1" formatColumns="0" formatRows="0" autoFilter="0"/>
  <autoFilter ref="A1:Y15" xr:uid="{00000000-0009-0000-0000-000018000000}"/>
  <mergeCells count="1">
    <mergeCell ref="M1:S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55"/>
  <sheetViews>
    <sheetView zoomScale="70" zoomScaleNormal="70" workbookViewId="0">
      <pane xSplit="6" ySplit="2" topLeftCell="K3" activePane="bottomRight" state="frozen"/>
      <selection sqref="A1:B2"/>
      <selection pane="topRight" sqref="A1:B2"/>
      <selection pane="bottomLeft" sqref="A1:B2"/>
      <selection pane="bottomRight" activeCell="E39" sqref="E39"/>
    </sheetView>
  </sheetViews>
  <sheetFormatPr defaultColWidth="12.5703125" defaultRowHeight="15.75" customHeight="1" x14ac:dyDescent="0.2"/>
  <cols>
    <col min="1" max="1" width="10" customWidth="1"/>
    <col min="2" max="2" width="12.42578125" customWidth="1"/>
    <col min="3" max="3" width="18.140625" customWidth="1"/>
    <col min="4" max="4" width="23.42578125" customWidth="1"/>
    <col min="5" max="5" width="19"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4" width="11.5703125" bestFit="1" customWidth="1"/>
    <col min="15" max="19" width="12.85546875" bestFit="1" customWidth="1"/>
    <col min="20" max="21" width="16" customWidth="1"/>
    <col min="22" max="22" width="23.5703125" customWidth="1"/>
    <col min="23" max="23" width="25.140625" customWidth="1"/>
    <col min="24" max="24" width="36.42578125" customWidth="1"/>
    <col min="25" max="25" width="38" customWidth="1"/>
  </cols>
  <sheetData>
    <row r="1" spans="1:25" ht="51.75" customHeight="1" x14ac:dyDescent="0.2">
      <c r="A1" s="21" t="s">
        <v>23</v>
      </c>
      <c r="B1" s="21" t="s">
        <v>2830</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SUM(A3:A51)</f>
        <v>36</v>
      </c>
      <c r="B2" s="21">
        <f t="shared" si="0"/>
        <v>35</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240" x14ac:dyDescent="0.2">
      <c r="A3" s="12">
        <v>1</v>
      </c>
      <c r="B3" s="65">
        <v>1</v>
      </c>
      <c r="C3" s="65" t="s">
        <v>49</v>
      </c>
      <c r="D3" s="66" t="s">
        <v>50</v>
      </c>
      <c r="E3" s="66" t="s">
        <v>51</v>
      </c>
      <c r="F3" s="66" t="s">
        <v>52</v>
      </c>
      <c r="G3" s="66" t="s">
        <v>53</v>
      </c>
      <c r="H3" s="66" t="s">
        <v>54</v>
      </c>
      <c r="I3" s="66" t="s">
        <v>55</v>
      </c>
      <c r="J3" s="66" t="s">
        <v>56</v>
      </c>
      <c r="K3" s="65" t="s">
        <v>57</v>
      </c>
      <c r="L3" s="65" t="s">
        <v>58</v>
      </c>
      <c r="M3" s="67"/>
      <c r="N3" s="67"/>
      <c r="O3" s="67"/>
      <c r="P3" s="67"/>
      <c r="Q3" s="67"/>
      <c r="R3" s="67"/>
      <c r="S3" s="67"/>
      <c r="T3" s="68">
        <f t="shared" ref="T3:T51" si="1">SUM(M3:S3)</f>
        <v>0</v>
      </c>
      <c r="U3" s="69" t="s">
        <v>20</v>
      </c>
      <c r="V3" s="66" t="s">
        <v>59</v>
      </c>
      <c r="W3" s="69" t="s">
        <v>60</v>
      </c>
      <c r="X3" s="66" t="s">
        <v>61</v>
      </c>
      <c r="Y3" s="66" t="s">
        <v>62</v>
      </c>
    </row>
    <row r="4" spans="1:25" ht="105" x14ac:dyDescent="0.2">
      <c r="A4" s="12">
        <v>1</v>
      </c>
      <c r="B4" s="65">
        <v>1</v>
      </c>
      <c r="C4" s="65" t="s">
        <v>63</v>
      </c>
      <c r="D4" s="66" t="s">
        <v>50</v>
      </c>
      <c r="E4" s="66" t="s">
        <v>51</v>
      </c>
      <c r="F4" s="66" t="s">
        <v>64</v>
      </c>
      <c r="G4" s="66" t="s">
        <v>65</v>
      </c>
      <c r="H4" s="66" t="s">
        <v>2943</v>
      </c>
      <c r="I4" s="66" t="s">
        <v>66</v>
      </c>
      <c r="J4" s="66" t="s">
        <v>67</v>
      </c>
      <c r="K4" s="65" t="s">
        <v>68</v>
      </c>
      <c r="L4" s="65" t="s">
        <v>58</v>
      </c>
      <c r="M4" s="67"/>
      <c r="N4" s="67"/>
      <c r="O4" s="67"/>
      <c r="P4" s="67"/>
      <c r="Q4" s="67"/>
      <c r="R4" s="67"/>
      <c r="S4" s="67"/>
      <c r="T4" s="68">
        <f t="shared" si="1"/>
        <v>0</v>
      </c>
      <c r="U4" s="69" t="s">
        <v>20</v>
      </c>
      <c r="V4" s="66"/>
      <c r="W4" s="69" t="s">
        <v>69</v>
      </c>
      <c r="X4" s="66" t="s">
        <v>70</v>
      </c>
      <c r="Y4" s="66" t="s">
        <v>62</v>
      </c>
    </row>
    <row r="5" spans="1:25" ht="90" x14ac:dyDescent="0.2">
      <c r="A5" s="12">
        <v>1</v>
      </c>
      <c r="B5" s="65">
        <v>1</v>
      </c>
      <c r="C5" s="65" t="s">
        <v>72</v>
      </c>
      <c r="D5" s="66" t="s">
        <v>50</v>
      </c>
      <c r="E5" s="66" t="s">
        <v>51</v>
      </c>
      <c r="F5" s="66" t="s">
        <v>73</v>
      </c>
      <c r="G5" s="66" t="s">
        <v>74</v>
      </c>
      <c r="H5" s="66" t="s">
        <v>75</v>
      </c>
      <c r="I5" s="66" t="s">
        <v>76</v>
      </c>
      <c r="J5" s="66" t="s">
        <v>77</v>
      </c>
      <c r="K5" s="65" t="s">
        <v>78</v>
      </c>
      <c r="L5" s="70" t="s">
        <v>58</v>
      </c>
      <c r="M5" s="67"/>
      <c r="N5" s="67"/>
      <c r="O5" s="67"/>
      <c r="P5" s="67"/>
      <c r="Q5" s="67"/>
      <c r="R5" s="67"/>
      <c r="S5" s="67"/>
      <c r="T5" s="68">
        <f t="shared" si="1"/>
        <v>0</v>
      </c>
      <c r="U5" s="69" t="s">
        <v>20</v>
      </c>
      <c r="V5" s="71"/>
      <c r="W5" s="69" t="s">
        <v>79</v>
      </c>
      <c r="X5" s="66" t="s">
        <v>80</v>
      </c>
      <c r="Y5" s="66" t="s">
        <v>81</v>
      </c>
    </row>
    <row r="6" spans="1:25" ht="135" x14ac:dyDescent="0.2">
      <c r="A6" s="12">
        <v>1</v>
      </c>
      <c r="B6" s="65">
        <v>1</v>
      </c>
      <c r="C6" s="65" t="s">
        <v>82</v>
      </c>
      <c r="D6" s="66" t="s">
        <v>50</v>
      </c>
      <c r="E6" s="66" t="s">
        <v>83</v>
      </c>
      <c r="F6" s="66" t="s">
        <v>2863</v>
      </c>
      <c r="G6" s="66" t="s">
        <v>84</v>
      </c>
      <c r="H6" s="66" t="s">
        <v>85</v>
      </c>
      <c r="I6" s="66" t="s">
        <v>86</v>
      </c>
      <c r="J6" s="66" t="s">
        <v>87</v>
      </c>
      <c r="K6" s="65" t="s">
        <v>88</v>
      </c>
      <c r="L6" s="65" t="s">
        <v>89</v>
      </c>
      <c r="M6" s="67">
        <v>742</v>
      </c>
      <c r="N6" s="67">
        <v>743</v>
      </c>
      <c r="O6" s="67">
        <v>743</v>
      </c>
      <c r="P6" s="67">
        <v>743</v>
      </c>
      <c r="Q6" s="67">
        <v>743</v>
      </c>
      <c r="R6" s="67">
        <v>743</v>
      </c>
      <c r="S6" s="67">
        <v>743</v>
      </c>
      <c r="T6" s="68">
        <f t="shared" si="1"/>
        <v>5200</v>
      </c>
      <c r="U6" s="69" t="s">
        <v>20</v>
      </c>
      <c r="V6" s="66"/>
      <c r="W6" s="69" t="s">
        <v>79</v>
      </c>
      <c r="X6" s="66" t="s">
        <v>90</v>
      </c>
      <c r="Y6" s="66" t="s">
        <v>91</v>
      </c>
    </row>
    <row r="7" spans="1:25" ht="67.5" customHeight="1" x14ac:dyDescent="0.2">
      <c r="A7" s="12">
        <v>1</v>
      </c>
      <c r="B7" s="65">
        <v>1</v>
      </c>
      <c r="C7" s="65" t="s">
        <v>92</v>
      </c>
      <c r="D7" s="66" t="s">
        <v>50</v>
      </c>
      <c r="E7" s="66" t="s">
        <v>93</v>
      </c>
      <c r="F7" s="66" t="s">
        <v>94</v>
      </c>
      <c r="G7" s="66" t="s">
        <v>2944</v>
      </c>
      <c r="H7" s="66" t="s">
        <v>95</v>
      </c>
      <c r="I7" s="66" t="s">
        <v>96</v>
      </c>
      <c r="J7" s="66" t="s">
        <v>97</v>
      </c>
      <c r="K7" s="65" t="s">
        <v>88</v>
      </c>
      <c r="L7" s="65" t="s">
        <v>58</v>
      </c>
      <c r="M7" s="67"/>
      <c r="N7" s="67"/>
      <c r="O7" s="67"/>
      <c r="P7" s="67"/>
      <c r="Q7" s="67"/>
      <c r="R7" s="67"/>
      <c r="S7" s="67"/>
      <c r="T7" s="68">
        <f t="shared" si="1"/>
        <v>0</v>
      </c>
      <c r="U7" s="69" t="s">
        <v>20</v>
      </c>
      <c r="V7" s="66"/>
      <c r="W7" s="69" t="s">
        <v>69</v>
      </c>
      <c r="X7" s="66" t="s">
        <v>90</v>
      </c>
      <c r="Y7" s="66"/>
    </row>
    <row r="8" spans="1:25" ht="75" x14ac:dyDescent="0.2">
      <c r="A8" s="12">
        <v>1</v>
      </c>
      <c r="B8" s="65">
        <v>1</v>
      </c>
      <c r="C8" s="65" t="s">
        <v>98</v>
      </c>
      <c r="D8" s="66" t="s">
        <v>50</v>
      </c>
      <c r="E8" s="66" t="s">
        <v>93</v>
      </c>
      <c r="F8" s="66" t="s">
        <v>99</v>
      </c>
      <c r="G8" s="66" t="s">
        <v>100</v>
      </c>
      <c r="H8" s="66" t="s">
        <v>101</v>
      </c>
      <c r="I8" s="66" t="s">
        <v>102</v>
      </c>
      <c r="J8" s="66" t="s">
        <v>103</v>
      </c>
      <c r="K8" s="65" t="s">
        <v>88</v>
      </c>
      <c r="L8" s="65" t="s">
        <v>104</v>
      </c>
      <c r="M8" s="67"/>
      <c r="N8" s="67"/>
      <c r="O8" s="67"/>
      <c r="P8" s="67"/>
      <c r="Q8" s="67"/>
      <c r="R8" s="67"/>
      <c r="S8" s="67"/>
      <c r="T8" s="68">
        <f t="shared" si="1"/>
        <v>0</v>
      </c>
      <c r="U8" s="69" t="s">
        <v>20</v>
      </c>
      <c r="V8" s="66"/>
      <c r="W8" s="69" t="s">
        <v>69</v>
      </c>
      <c r="X8" s="66" t="s">
        <v>90</v>
      </c>
      <c r="Y8" s="66"/>
    </row>
    <row r="9" spans="1:25" ht="60" x14ac:dyDescent="0.2">
      <c r="A9" s="12">
        <v>1</v>
      </c>
      <c r="B9" s="65">
        <v>1</v>
      </c>
      <c r="C9" s="65" t="s">
        <v>105</v>
      </c>
      <c r="D9" s="66" t="s">
        <v>50</v>
      </c>
      <c r="E9" s="66" t="s">
        <v>83</v>
      </c>
      <c r="F9" s="66" t="s">
        <v>106</v>
      </c>
      <c r="G9" s="66" t="s">
        <v>107</v>
      </c>
      <c r="H9" s="66" t="s">
        <v>108</v>
      </c>
      <c r="I9" s="66" t="s">
        <v>109</v>
      </c>
      <c r="J9" s="66" t="s">
        <v>110</v>
      </c>
      <c r="K9" s="65" t="s">
        <v>88</v>
      </c>
      <c r="L9" s="65" t="s">
        <v>58</v>
      </c>
      <c r="M9" s="67"/>
      <c r="N9" s="67"/>
      <c r="O9" s="67"/>
      <c r="P9" s="67"/>
      <c r="Q9" s="67"/>
      <c r="R9" s="67"/>
      <c r="S9" s="67"/>
      <c r="T9" s="68">
        <f t="shared" si="1"/>
        <v>0</v>
      </c>
      <c r="U9" s="69" t="s">
        <v>20</v>
      </c>
      <c r="V9" s="66"/>
      <c r="W9" s="69" t="s">
        <v>69</v>
      </c>
      <c r="X9" s="66" t="s">
        <v>61</v>
      </c>
      <c r="Y9" s="66" t="s">
        <v>111</v>
      </c>
    </row>
    <row r="10" spans="1:25" ht="75" x14ac:dyDescent="0.2">
      <c r="A10" s="12">
        <v>1</v>
      </c>
      <c r="B10" s="65">
        <v>1</v>
      </c>
      <c r="C10" s="65" t="s">
        <v>112</v>
      </c>
      <c r="D10" s="66" t="s">
        <v>50</v>
      </c>
      <c r="E10" s="66" t="s">
        <v>83</v>
      </c>
      <c r="F10" s="66" t="s">
        <v>113</v>
      </c>
      <c r="G10" s="66" t="s">
        <v>114</v>
      </c>
      <c r="H10" s="66" t="s">
        <v>115</v>
      </c>
      <c r="I10" s="66" t="s">
        <v>109</v>
      </c>
      <c r="J10" s="66" t="s">
        <v>116</v>
      </c>
      <c r="K10" s="65" t="s">
        <v>88</v>
      </c>
      <c r="L10" s="65" t="s">
        <v>117</v>
      </c>
      <c r="M10" s="67">
        <v>4325</v>
      </c>
      <c r="N10" s="68"/>
      <c r="O10" s="67">
        <v>11564</v>
      </c>
      <c r="P10" s="67">
        <v>4758</v>
      </c>
      <c r="Q10" s="68"/>
      <c r="R10" s="67">
        <v>12721</v>
      </c>
      <c r="S10" s="67">
        <f>P10*0.1+P10</f>
        <v>5233.8</v>
      </c>
      <c r="T10" s="68">
        <f t="shared" si="1"/>
        <v>38601.800000000003</v>
      </c>
      <c r="U10" s="69" t="s">
        <v>20</v>
      </c>
      <c r="V10" s="66"/>
      <c r="W10" s="69" t="s">
        <v>60</v>
      </c>
      <c r="X10" s="66" t="s">
        <v>80</v>
      </c>
      <c r="Y10" s="66" t="s">
        <v>118</v>
      </c>
    </row>
    <row r="11" spans="1:25" ht="75" x14ac:dyDescent="0.2">
      <c r="A11" s="12">
        <v>1</v>
      </c>
      <c r="B11" s="65">
        <v>1</v>
      </c>
      <c r="C11" s="65" t="s">
        <v>2862</v>
      </c>
      <c r="D11" s="66" t="s">
        <v>50</v>
      </c>
      <c r="E11" s="66" t="s">
        <v>83</v>
      </c>
      <c r="F11" s="66" t="s">
        <v>119</v>
      </c>
      <c r="G11" s="66" t="s">
        <v>114</v>
      </c>
      <c r="H11" s="66" t="s">
        <v>115</v>
      </c>
      <c r="I11" s="66" t="s">
        <v>109</v>
      </c>
      <c r="J11" s="66" t="s">
        <v>116</v>
      </c>
      <c r="K11" s="65" t="s">
        <v>88</v>
      </c>
      <c r="L11" s="65" t="s">
        <v>58</v>
      </c>
      <c r="M11" s="67">
        <v>320</v>
      </c>
      <c r="N11" s="67">
        <v>352</v>
      </c>
      <c r="O11" s="67">
        <v>387</v>
      </c>
      <c r="P11" s="67">
        <v>426</v>
      </c>
      <c r="Q11" s="67">
        <v>469</v>
      </c>
      <c r="R11" s="67">
        <v>515</v>
      </c>
      <c r="S11" s="67">
        <v>567</v>
      </c>
      <c r="T11" s="68">
        <f t="shared" si="1"/>
        <v>3036</v>
      </c>
      <c r="U11" s="69" t="s">
        <v>20</v>
      </c>
      <c r="V11" s="66"/>
      <c r="W11" s="69" t="s">
        <v>60</v>
      </c>
      <c r="X11" s="66" t="s">
        <v>80</v>
      </c>
      <c r="Y11" s="66" t="s">
        <v>118</v>
      </c>
    </row>
    <row r="12" spans="1:25" ht="120" x14ac:dyDescent="0.2">
      <c r="A12" s="12">
        <v>1</v>
      </c>
      <c r="B12" s="65">
        <v>1</v>
      </c>
      <c r="C12" s="65" t="s">
        <v>120</v>
      </c>
      <c r="D12" s="66" t="s">
        <v>50</v>
      </c>
      <c r="E12" s="66" t="s">
        <v>93</v>
      </c>
      <c r="F12" s="66" t="s">
        <v>121</v>
      </c>
      <c r="G12" s="66" t="s">
        <v>122</v>
      </c>
      <c r="H12" s="66" t="s">
        <v>123</v>
      </c>
      <c r="I12" s="66" t="s">
        <v>124</v>
      </c>
      <c r="J12" s="66" t="s">
        <v>125</v>
      </c>
      <c r="K12" s="65" t="s">
        <v>88</v>
      </c>
      <c r="L12" s="65" t="s">
        <v>104</v>
      </c>
      <c r="M12" s="67">
        <v>720</v>
      </c>
      <c r="N12" s="68"/>
      <c r="O12" s="68"/>
      <c r="P12" s="68"/>
      <c r="Q12" s="68"/>
      <c r="R12" s="68"/>
      <c r="S12" s="68"/>
      <c r="T12" s="68">
        <f t="shared" si="1"/>
        <v>720</v>
      </c>
      <c r="U12" s="69" t="s">
        <v>20</v>
      </c>
      <c r="V12" s="66"/>
      <c r="W12" s="69" t="s">
        <v>69</v>
      </c>
      <c r="X12" s="66" t="s">
        <v>61</v>
      </c>
      <c r="Y12" s="66" t="s">
        <v>126</v>
      </c>
    </row>
    <row r="13" spans="1:25" ht="120" x14ac:dyDescent="0.2">
      <c r="A13" s="12">
        <v>0</v>
      </c>
      <c r="B13" s="65">
        <v>0</v>
      </c>
      <c r="C13" s="65" t="s">
        <v>127</v>
      </c>
      <c r="D13" s="66" t="s">
        <v>50</v>
      </c>
      <c r="E13" s="66" t="s">
        <v>93</v>
      </c>
      <c r="F13" s="66" t="s">
        <v>128</v>
      </c>
      <c r="G13" s="66" t="s">
        <v>122</v>
      </c>
      <c r="H13" s="66" t="s">
        <v>123</v>
      </c>
      <c r="I13" s="66" t="s">
        <v>124</v>
      </c>
      <c r="J13" s="66" t="s">
        <v>125</v>
      </c>
      <c r="K13" s="65" t="s">
        <v>88</v>
      </c>
      <c r="L13" s="65">
        <v>2023</v>
      </c>
      <c r="M13" s="67">
        <v>100</v>
      </c>
      <c r="N13" s="68"/>
      <c r="O13" s="68"/>
      <c r="P13" s="68"/>
      <c r="Q13" s="68"/>
      <c r="R13" s="68"/>
      <c r="S13" s="68"/>
      <c r="T13" s="68">
        <f t="shared" si="1"/>
        <v>100</v>
      </c>
      <c r="U13" s="69" t="s">
        <v>20</v>
      </c>
      <c r="V13" s="66"/>
      <c r="W13" s="69" t="s">
        <v>69</v>
      </c>
      <c r="X13" s="66" t="s">
        <v>90</v>
      </c>
      <c r="Y13" s="66" t="s">
        <v>126</v>
      </c>
    </row>
    <row r="14" spans="1:25" ht="105" x14ac:dyDescent="0.2">
      <c r="A14" s="12">
        <v>0</v>
      </c>
      <c r="B14" s="65">
        <v>0</v>
      </c>
      <c r="C14" s="65" t="s">
        <v>129</v>
      </c>
      <c r="D14" s="66" t="s">
        <v>50</v>
      </c>
      <c r="E14" s="66" t="s">
        <v>93</v>
      </c>
      <c r="F14" s="66" t="s">
        <v>130</v>
      </c>
      <c r="G14" s="66" t="s">
        <v>122</v>
      </c>
      <c r="H14" s="66" t="s">
        <v>123</v>
      </c>
      <c r="I14" s="66" t="s">
        <v>124</v>
      </c>
      <c r="J14" s="66" t="s">
        <v>125</v>
      </c>
      <c r="K14" s="65" t="s">
        <v>88</v>
      </c>
      <c r="L14" s="65" t="s">
        <v>104</v>
      </c>
      <c r="M14" s="67">
        <v>770</v>
      </c>
      <c r="N14" s="68"/>
      <c r="O14" s="68"/>
      <c r="P14" s="68"/>
      <c r="Q14" s="68"/>
      <c r="R14" s="68"/>
      <c r="S14" s="68"/>
      <c r="T14" s="68">
        <f t="shared" si="1"/>
        <v>770</v>
      </c>
      <c r="U14" s="69" t="s">
        <v>20</v>
      </c>
      <c r="V14" s="66"/>
      <c r="W14" s="69" t="s">
        <v>69</v>
      </c>
      <c r="X14" s="66" t="s">
        <v>131</v>
      </c>
      <c r="Y14" s="66" t="s">
        <v>126</v>
      </c>
    </row>
    <row r="15" spans="1:25" ht="105" x14ac:dyDescent="0.2">
      <c r="A15" s="12">
        <v>0</v>
      </c>
      <c r="B15" s="65">
        <v>0</v>
      </c>
      <c r="C15" s="65" t="s">
        <v>132</v>
      </c>
      <c r="D15" s="66" t="s">
        <v>50</v>
      </c>
      <c r="E15" s="66" t="s">
        <v>93</v>
      </c>
      <c r="F15" s="66" t="s">
        <v>133</v>
      </c>
      <c r="G15" s="66" t="s">
        <v>122</v>
      </c>
      <c r="H15" s="66" t="s">
        <v>123</v>
      </c>
      <c r="I15" s="66" t="s">
        <v>124</v>
      </c>
      <c r="J15" s="66" t="s">
        <v>125</v>
      </c>
      <c r="K15" s="65" t="s">
        <v>88</v>
      </c>
      <c r="L15" s="65" t="s">
        <v>58</v>
      </c>
      <c r="M15" s="67">
        <v>2200</v>
      </c>
      <c r="N15" s="68"/>
      <c r="O15" s="68"/>
      <c r="P15" s="68"/>
      <c r="Q15" s="68"/>
      <c r="R15" s="68"/>
      <c r="S15" s="68"/>
      <c r="T15" s="68">
        <f t="shared" si="1"/>
        <v>2200</v>
      </c>
      <c r="U15" s="69" t="s">
        <v>20</v>
      </c>
      <c r="V15" s="66"/>
      <c r="W15" s="69" t="s">
        <v>69</v>
      </c>
      <c r="X15" s="66" t="s">
        <v>80</v>
      </c>
      <c r="Y15" s="66" t="s">
        <v>126</v>
      </c>
    </row>
    <row r="16" spans="1:25" ht="120" x14ac:dyDescent="0.2">
      <c r="A16" s="12">
        <v>0</v>
      </c>
      <c r="B16" s="65">
        <v>0</v>
      </c>
      <c r="C16" s="65" t="s">
        <v>134</v>
      </c>
      <c r="D16" s="66" t="s">
        <v>50</v>
      </c>
      <c r="E16" s="66" t="s">
        <v>93</v>
      </c>
      <c r="F16" s="66" t="s">
        <v>135</v>
      </c>
      <c r="G16" s="66" t="s">
        <v>122</v>
      </c>
      <c r="H16" s="66" t="s">
        <v>123</v>
      </c>
      <c r="I16" s="66" t="s">
        <v>124</v>
      </c>
      <c r="J16" s="66" t="s">
        <v>125</v>
      </c>
      <c r="K16" s="65" t="s">
        <v>88</v>
      </c>
      <c r="L16" s="65" t="s">
        <v>58</v>
      </c>
      <c r="M16" s="67">
        <v>700</v>
      </c>
      <c r="N16" s="68"/>
      <c r="O16" s="68"/>
      <c r="P16" s="68"/>
      <c r="Q16" s="68"/>
      <c r="R16" s="68"/>
      <c r="S16" s="68"/>
      <c r="T16" s="68">
        <f t="shared" si="1"/>
        <v>700</v>
      </c>
      <c r="U16" s="69" t="s">
        <v>20</v>
      </c>
      <c r="V16" s="66"/>
      <c r="W16" s="69" t="s">
        <v>69</v>
      </c>
      <c r="X16" s="66" t="s">
        <v>90</v>
      </c>
      <c r="Y16" s="66" t="s">
        <v>126</v>
      </c>
    </row>
    <row r="17" spans="1:25" ht="105" x14ac:dyDescent="0.2">
      <c r="A17" s="12">
        <v>1</v>
      </c>
      <c r="B17" s="65">
        <v>1</v>
      </c>
      <c r="C17" s="65" t="s">
        <v>136</v>
      </c>
      <c r="D17" s="66" t="s">
        <v>50</v>
      </c>
      <c r="E17" s="66" t="s">
        <v>93</v>
      </c>
      <c r="F17" s="66" t="s">
        <v>137</v>
      </c>
      <c r="G17" s="66" t="s">
        <v>122</v>
      </c>
      <c r="H17" s="66" t="s">
        <v>138</v>
      </c>
      <c r="I17" s="66" t="s">
        <v>139</v>
      </c>
      <c r="J17" s="66" t="s">
        <v>125</v>
      </c>
      <c r="K17" s="65" t="s">
        <v>88</v>
      </c>
      <c r="L17" s="65" t="s">
        <v>140</v>
      </c>
      <c r="M17" s="67">
        <v>500</v>
      </c>
      <c r="N17" s="67">
        <v>500</v>
      </c>
      <c r="O17" s="67">
        <v>500</v>
      </c>
      <c r="P17" s="68"/>
      <c r="Q17" s="68"/>
      <c r="R17" s="68"/>
      <c r="S17" s="68"/>
      <c r="T17" s="68">
        <f t="shared" si="1"/>
        <v>1500</v>
      </c>
      <c r="U17" s="69" t="s">
        <v>20</v>
      </c>
      <c r="V17" s="66"/>
      <c r="W17" s="69" t="s">
        <v>79</v>
      </c>
      <c r="X17" s="66" t="s">
        <v>141</v>
      </c>
      <c r="Y17" s="66" t="s">
        <v>126</v>
      </c>
    </row>
    <row r="18" spans="1:25" ht="105" x14ac:dyDescent="0.2">
      <c r="A18" s="12">
        <v>0</v>
      </c>
      <c r="B18" s="65">
        <v>0</v>
      </c>
      <c r="C18" s="65" t="s">
        <v>142</v>
      </c>
      <c r="D18" s="66" t="s">
        <v>50</v>
      </c>
      <c r="E18" s="66" t="s">
        <v>93</v>
      </c>
      <c r="F18" s="66" t="s">
        <v>143</v>
      </c>
      <c r="G18" s="66" t="s">
        <v>122</v>
      </c>
      <c r="H18" s="66" t="s">
        <v>138</v>
      </c>
      <c r="I18" s="66" t="s">
        <v>139</v>
      </c>
      <c r="J18" s="66" t="s">
        <v>125</v>
      </c>
      <c r="K18" s="65" t="s">
        <v>88</v>
      </c>
      <c r="L18" s="65" t="s">
        <v>144</v>
      </c>
      <c r="M18" s="68"/>
      <c r="N18" s="68"/>
      <c r="O18" s="67">
        <v>340</v>
      </c>
      <c r="P18" s="67">
        <v>340</v>
      </c>
      <c r="Q18" s="67">
        <v>340</v>
      </c>
      <c r="R18" s="67">
        <v>340</v>
      </c>
      <c r="S18" s="67">
        <v>340</v>
      </c>
      <c r="T18" s="68">
        <f t="shared" si="1"/>
        <v>1700</v>
      </c>
      <c r="U18" s="69" t="s">
        <v>20</v>
      </c>
      <c r="V18" s="66"/>
      <c r="W18" s="69" t="s">
        <v>79</v>
      </c>
      <c r="X18" s="66" t="s">
        <v>141</v>
      </c>
      <c r="Y18" s="66" t="s">
        <v>126</v>
      </c>
    </row>
    <row r="19" spans="1:25" ht="105" x14ac:dyDescent="0.2">
      <c r="A19" s="12">
        <v>0</v>
      </c>
      <c r="B19" s="65">
        <v>0</v>
      </c>
      <c r="C19" s="65" t="s">
        <v>145</v>
      </c>
      <c r="D19" s="66" t="s">
        <v>50</v>
      </c>
      <c r="E19" s="66" t="s">
        <v>93</v>
      </c>
      <c r="F19" s="66" t="s">
        <v>146</v>
      </c>
      <c r="G19" s="66" t="s">
        <v>122</v>
      </c>
      <c r="H19" s="66" t="s">
        <v>138</v>
      </c>
      <c r="I19" s="66" t="s">
        <v>139</v>
      </c>
      <c r="J19" s="66" t="s">
        <v>125</v>
      </c>
      <c r="K19" s="65" t="s">
        <v>88</v>
      </c>
      <c r="L19" s="65" t="s">
        <v>147</v>
      </c>
      <c r="M19" s="68"/>
      <c r="N19" s="68"/>
      <c r="O19" s="67"/>
      <c r="P19" s="67"/>
      <c r="Q19" s="67"/>
      <c r="R19" s="67"/>
      <c r="S19" s="67"/>
      <c r="T19" s="68">
        <f t="shared" si="1"/>
        <v>0</v>
      </c>
      <c r="U19" s="69" t="s">
        <v>20</v>
      </c>
      <c r="V19" s="66"/>
      <c r="W19" s="69" t="s">
        <v>79</v>
      </c>
      <c r="X19" s="66" t="s">
        <v>141</v>
      </c>
      <c r="Y19" s="66" t="s">
        <v>126</v>
      </c>
    </row>
    <row r="20" spans="1:25" ht="105" x14ac:dyDescent="0.2">
      <c r="A20" s="12">
        <v>0</v>
      </c>
      <c r="B20" s="65">
        <v>0</v>
      </c>
      <c r="C20" s="65" t="s">
        <v>148</v>
      </c>
      <c r="D20" s="66" t="s">
        <v>50</v>
      </c>
      <c r="E20" s="66" t="s">
        <v>93</v>
      </c>
      <c r="F20" s="66" t="s">
        <v>149</v>
      </c>
      <c r="G20" s="66" t="s">
        <v>122</v>
      </c>
      <c r="H20" s="66" t="s">
        <v>138</v>
      </c>
      <c r="I20" s="66" t="s">
        <v>139</v>
      </c>
      <c r="J20" s="66" t="s">
        <v>125</v>
      </c>
      <c r="K20" s="65" t="s">
        <v>88</v>
      </c>
      <c r="L20" s="65" t="s">
        <v>147</v>
      </c>
      <c r="M20" s="68"/>
      <c r="N20" s="68"/>
      <c r="O20" s="67"/>
      <c r="P20" s="67"/>
      <c r="Q20" s="67"/>
      <c r="R20" s="67"/>
      <c r="S20" s="67"/>
      <c r="T20" s="68">
        <f t="shared" si="1"/>
        <v>0</v>
      </c>
      <c r="U20" s="69" t="s">
        <v>20</v>
      </c>
      <c r="V20" s="66"/>
      <c r="W20" s="69" t="s">
        <v>79</v>
      </c>
      <c r="X20" s="66" t="s">
        <v>61</v>
      </c>
      <c r="Y20" s="66" t="s">
        <v>126</v>
      </c>
    </row>
    <row r="21" spans="1:25" ht="105" x14ac:dyDescent="0.2">
      <c r="A21" s="12">
        <v>0</v>
      </c>
      <c r="B21" s="65">
        <v>0</v>
      </c>
      <c r="C21" s="65" t="s">
        <v>150</v>
      </c>
      <c r="D21" s="66" t="s">
        <v>50</v>
      </c>
      <c r="E21" s="66" t="s">
        <v>93</v>
      </c>
      <c r="F21" s="66" t="s">
        <v>151</v>
      </c>
      <c r="G21" s="66" t="s">
        <v>122</v>
      </c>
      <c r="H21" s="66" t="s">
        <v>138</v>
      </c>
      <c r="I21" s="66" t="s">
        <v>139</v>
      </c>
      <c r="J21" s="66" t="s">
        <v>125</v>
      </c>
      <c r="K21" s="65" t="s">
        <v>88</v>
      </c>
      <c r="L21" s="65" t="s">
        <v>147</v>
      </c>
      <c r="M21" s="68"/>
      <c r="N21" s="68"/>
      <c r="O21" s="67">
        <v>840</v>
      </c>
      <c r="P21" s="67">
        <v>840</v>
      </c>
      <c r="Q21" s="67">
        <v>840</v>
      </c>
      <c r="R21" s="67">
        <v>840</v>
      </c>
      <c r="S21" s="67">
        <v>840</v>
      </c>
      <c r="T21" s="68">
        <f t="shared" si="1"/>
        <v>4200</v>
      </c>
      <c r="U21" s="69" t="s">
        <v>20</v>
      </c>
      <c r="V21" s="66"/>
      <c r="W21" s="69" t="s">
        <v>79</v>
      </c>
      <c r="X21" s="66" t="s">
        <v>90</v>
      </c>
      <c r="Y21" s="66" t="s">
        <v>126</v>
      </c>
    </row>
    <row r="22" spans="1:25" ht="90" x14ac:dyDescent="0.2">
      <c r="A22" s="12">
        <v>0</v>
      </c>
      <c r="B22" s="65">
        <v>0</v>
      </c>
      <c r="C22" s="65" t="s">
        <v>152</v>
      </c>
      <c r="D22" s="66" t="s">
        <v>50</v>
      </c>
      <c r="E22" s="66" t="s">
        <v>93</v>
      </c>
      <c r="F22" s="66" t="s">
        <v>153</v>
      </c>
      <c r="G22" s="66" t="s">
        <v>122</v>
      </c>
      <c r="H22" s="66" t="s">
        <v>154</v>
      </c>
      <c r="I22" s="66" t="s">
        <v>139</v>
      </c>
      <c r="J22" s="66" t="s">
        <v>125</v>
      </c>
      <c r="K22" s="65" t="s">
        <v>88</v>
      </c>
      <c r="L22" s="65" t="s">
        <v>155</v>
      </c>
      <c r="M22" s="68"/>
      <c r="N22" s="68"/>
      <c r="O22" s="67">
        <v>600</v>
      </c>
      <c r="P22" s="67">
        <v>600</v>
      </c>
      <c r="Q22" s="67">
        <v>450</v>
      </c>
      <c r="R22" s="67">
        <v>450</v>
      </c>
      <c r="S22" s="67">
        <v>450</v>
      </c>
      <c r="T22" s="68">
        <f t="shared" si="1"/>
        <v>2550</v>
      </c>
      <c r="U22" s="69" t="s">
        <v>20</v>
      </c>
      <c r="V22" s="66"/>
      <c r="W22" s="69" t="s">
        <v>79</v>
      </c>
      <c r="X22" s="66" t="s">
        <v>80</v>
      </c>
      <c r="Y22" s="66" t="s">
        <v>126</v>
      </c>
    </row>
    <row r="23" spans="1:25" ht="90" x14ac:dyDescent="0.2">
      <c r="A23" s="12">
        <v>0</v>
      </c>
      <c r="B23" s="65">
        <v>0</v>
      </c>
      <c r="C23" s="65" t="s">
        <v>156</v>
      </c>
      <c r="D23" s="66" t="s">
        <v>50</v>
      </c>
      <c r="E23" s="66" t="s">
        <v>93</v>
      </c>
      <c r="F23" s="66" t="s">
        <v>157</v>
      </c>
      <c r="G23" s="66" t="s">
        <v>122</v>
      </c>
      <c r="H23" s="66" t="s">
        <v>154</v>
      </c>
      <c r="I23" s="66" t="s">
        <v>139</v>
      </c>
      <c r="J23" s="66" t="s">
        <v>125</v>
      </c>
      <c r="K23" s="65" t="s">
        <v>88</v>
      </c>
      <c r="L23" s="65" t="s">
        <v>158</v>
      </c>
      <c r="M23" s="68"/>
      <c r="N23" s="68"/>
      <c r="O23" s="67">
        <v>840</v>
      </c>
      <c r="P23" s="67">
        <v>840</v>
      </c>
      <c r="Q23" s="67">
        <v>840</v>
      </c>
      <c r="R23" s="67">
        <v>840</v>
      </c>
      <c r="S23" s="67">
        <v>840</v>
      </c>
      <c r="T23" s="68">
        <f t="shared" si="1"/>
        <v>4200</v>
      </c>
      <c r="U23" s="69" t="s">
        <v>20</v>
      </c>
      <c r="V23" s="66"/>
      <c r="W23" s="69" t="s">
        <v>79</v>
      </c>
      <c r="X23" s="66" t="s">
        <v>90</v>
      </c>
      <c r="Y23" s="66" t="s">
        <v>126</v>
      </c>
    </row>
    <row r="24" spans="1:25" ht="180" x14ac:dyDescent="0.2">
      <c r="A24" s="12">
        <v>1</v>
      </c>
      <c r="B24" s="65">
        <v>1</v>
      </c>
      <c r="C24" s="65" t="s">
        <v>159</v>
      </c>
      <c r="D24" s="66" t="s">
        <v>50</v>
      </c>
      <c r="E24" s="66" t="s">
        <v>93</v>
      </c>
      <c r="F24" s="66" t="s">
        <v>160</v>
      </c>
      <c r="G24" s="66" t="s">
        <v>122</v>
      </c>
      <c r="H24" s="66" t="s">
        <v>161</v>
      </c>
      <c r="I24" s="66" t="s">
        <v>162</v>
      </c>
      <c r="J24" s="66" t="s">
        <v>125</v>
      </c>
      <c r="K24" s="65" t="s">
        <v>88</v>
      </c>
      <c r="L24" s="65">
        <v>2023</v>
      </c>
      <c r="M24" s="67">
        <v>900</v>
      </c>
      <c r="N24" s="68"/>
      <c r="O24" s="68"/>
      <c r="P24" s="68"/>
      <c r="Q24" s="68"/>
      <c r="R24" s="68"/>
      <c r="S24" s="68"/>
      <c r="T24" s="68">
        <f t="shared" si="1"/>
        <v>900</v>
      </c>
      <c r="U24" s="69" t="s">
        <v>20</v>
      </c>
      <c r="V24" s="66"/>
      <c r="W24" s="69" t="s">
        <v>60</v>
      </c>
      <c r="X24" s="66" t="s">
        <v>141</v>
      </c>
      <c r="Y24" s="66" t="s">
        <v>126</v>
      </c>
    </row>
    <row r="25" spans="1:25" ht="90" x14ac:dyDescent="0.2">
      <c r="A25" s="12">
        <v>0</v>
      </c>
      <c r="B25" s="65">
        <v>0</v>
      </c>
      <c r="C25" s="65" t="s">
        <v>163</v>
      </c>
      <c r="D25" s="66" t="s">
        <v>50</v>
      </c>
      <c r="E25" s="66" t="s">
        <v>93</v>
      </c>
      <c r="F25" s="66" t="s">
        <v>164</v>
      </c>
      <c r="G25" s="66" t="s">
        <v>122</v>
      </c>
      <c r="H25" s="66" t="s">
        <v>165</v>
      </c>
      <c r="I25" s="66" t="s">
        <v>162</v>
      </c>
      <c r="J25" s="66" t="s">
        <v>125</v>
      </c>
      <c r="K25" s="65" t="s">
        <v>88</v>
      </c>
      <c r="L25" s="65" t="s">
        <v>166</v>
      </c>
      <c r="M25" s="68"/>
      <c r="N25" s="67">
        <v>566</v>
      </c>
      <c r="O25" s="67">
        <v>566</v>
      </c>
      <c r="P25" s="67">
        <v>567</v>
      </c>
      <c r="Q25" s="67">
        <v>567</v>
      </c>
      <c r="R25" s="67">
        <v>567</v>
      </c>
      <c r="S25" s="67">
        <v>567</v>
      </c>
      <c r="T25" s="68">
        <f t="shared" si="1"/>
        <v>3400</v>
      </c>
      <c r="U25" s="69" t="s">
        <v>20</v>
      </c>
      <c r="V25" s="66"/>
      <c r="W25" s="69" t="s">
        <v>60</v>
      </c>
      <c r="X25" s="66" t="s">
        <v>90</v>
      </c>
      <c r="Y25" s="66" t="s">
        <v>126</v>
      </c>
    </row>
    <row r="26" spans="1:25" ht="90" x14ac:dyDescent="0.2">
      <c r="A26" s="12">
        <v>0</v>
      </c>
      <c r="B26" s="65">
        <v>0</v>
      </c>
      <c r="C26" s="65" t="s">
        <v>167</v>
      </c>
      <c r="D26" s="66" t="s">
        <v>50</v>
      </c>
      <c r="E26" s="66" t="s">
        <v>93</v>
      </c>
      <c r="F26" s="66" t="s">
        <v>168</v>
      </c>
      <c r="G26" s="66" t="s">
        <v>122</v>
      </c>
      <c r="H26" s="66" t="s">
        <v>165</v>
      </c>
      <c r="I26" s="66" t="s">
        <v>162</v>
      </c>
      <c r="J26" s="66" t="s">
        <v>125</v>
      </c>
      <c r="K26" s="65" t="s">
        <v>88</v>
      </c>
      <c r="L26" s="65" t="s">
        <v>166</v>
      </c>
      <c r="M26" s="68"/>
      <c r="N26" s="67">
        <v>700</v>
      </c>
      <c r="O26" s="67">
        <v>700</v>
      </c>
      <c r="P26" s="67">
        <v>450</v>
      </c>
      <c r="Q26" s="67">
        <v>450</v>
      </c>
      <c r="R26" s="67">
        <v>450</v>
      </c>
      <c r="S26" s="67">
        <v>450</v>
      </c>
      <c r="T26" s="68">
        <f t="shared" si="1"/>
        <v>3200</v>
      </c>
      <c r="U26" s="69" t="s">
        <v>20</v>
      </c>
      <c r="V26" s="66"/>
      <c r="W26" s="69" t="s">
        <v>69</v>
      </c>
      <c r="X26" s="66" t="s">
        <v>80</v>
      </c>
      <c r="Y26" s="66" t="s">
        <v>126</v>
      </c>
    </row>
    <row r="27" spans="1:25" ht="90" x14ac:dyDescent="0.2">
      <c r="A27" s="12">
        <v>1</v>
      </c>
      <c r="B27" s="65">
        <v>1</v>
      </c>
      <c r="C27" s="65" t="s">
        <v>169</v>
      </c>
      <c r="D27" s="66" t="s">
        <v>50</v>
      </c>
      <c r="E27" s="66" t="s">
        <v>93</v>
      </c>
      <c r="F27" s="66" t="s">
        <v>170</v>
      </c>
      <c r="G27" s="66" t="s">
        <v>171</v>
      </c>
      <c r="H27" s="66" t="s">
        <v>172</v>
      </c>
      <c r="I27" s="66" t="s">
        <v>173</v>
      </c>
      <c r="J27" s="66" t="s">
        <v>174</v>
      </c>
      <c r="K27" s="65" t="s">
        <v>175</v>
      </c>
      <c r="L27" s="65" t="s">
        <v>176</v>
      </c>
      <c r="M27" s="68"/>
      <c r="N27" s="67">
        <v>360</v>
      </c>
      <c r="O27" s="67">
        <v>720</v>
      </c>
      <c r="P27" s="67">
        <f>O27*0.1+O27</f>
        <v>792</v>
      </c>
      <c r="Q27" s="68"/>
      <c r="R27" s="68"/>
      <c r="S27" s="68"/>
      <c r="T27" s="68">
        <f t="shared" si="1"/>
        <v>1872</v>
      </c>
      <c r="U27" s="69" t="s">
        <v>20</v>
      </c>
      <c r="V27" s="66"/>
      <c r="W27" s="69" t="s">
        <v>60</v>
      </c>
      <c r="X27" s="66" t="s">
        <v>141</v>
      </c>
      <c r="Y27" s="66" t="s">
        <v>126</v>
      </c>
    </row>
    <row r="28" spans="1:25" ht="90" x14ac:dyDescent="0.2">
      <c r="A28" s="12">
        <v>1</v>
      </c>
      <c r="B28" s="65">
        <v>1</v>
      </c>
      <c r="C28" s="65" t="s">
        <v>177</v>
      </c>
      <c r="D28" s="66" t="s">
        <v>50</v>
      </c>
      <c r="E28" s="66" t="s">
        <v>93</v>
      </c>
      <c r="F28" s="66" t="s">
        <v>178</v>
      </c>
      <c r="G28" s="66" t="s">
        <v>179</v>
      </c>
      <c r="H28" s="66" t="s">
        <v>180</v>
      </c>
      <c r="I28" s="66" t="s">
        <v>181</v>
      </c>
      <c r="J28" s="66" t="s">
        <v>182</v>
      </c>
      <c r="K28" s="65" t="s">
        <v>183</v>
      </c>
      <c r="L28" s="65" t="s">
        <v>144</v>
      </c>
      <c r="M28" s="67">
        <v>450</v>
      </c>
      <c r="N28" s="67">
        <v>680</v>
      </c>
      <c r="O28" s="67">
        <f t="shared" ref="O28:P28" si="2">N28*0.1+N28</f>
        <v>748</v>
      </c>
      <c r="P28" s="67">
        <f t="shared" si="2"/>
        <v>822.8</v>
      </c>
      <c r="Q28" s="68"/>
      <c r="R28" s="68"/>
      <c r="S28" s="68"/>
      <c r="T28" s="68">
        <f t="shared" si="1"/>
        <v>2700.8</v>
      </c>
      <c r="U28" s="69" t="s">
        <v>20</v>
      </c>
      <c r="V28" s="66"/>
      <c r="W28" s="69" t="s">
        <v>69</v>
      </c>
      <c r="X28" s="66" t="s">
        <v>141</v>
      </c>
      <c r="Y28" s="66" t="s">
        <v>126</v>
      </c>
    </row>
    <row r="29" spans="1:25" ht="90" x14ac:dyDescent="0.2">
      <c r="A29" s="12">
        <v>1</v>
      </c>
      <c r="B29" s="65">
        <v>1</v>
      </c>
      <c r="C29" s="65" t="s">
        <v>184</v>
      </c>
      <c r="D29" s="66" t="s">
        <v>50</v>
      </c>
      <c r="E29" s="66" t="s">
        <v>93</v>
      </c>
      <c r="F29" s="66" t="s">
        <v>185</v>
      </c>
      <c r="G29" s="66" t="s">
        <v>186</v>
      </c>
      <c r="H29" s="66" t="s">
        <v>187</v>
      </c>
      <c r="I29" s="66" t="s">
        <v>188</v>
      </c>
      <c r="J29" s="66" t="s">
        <v>2864</v>
      </c>
      <c r="K29" s="65" t="s">
        <v>175</v>
      </c>
      <c r="L29" s="65" t="s">
        <v>176</v>
      </c>
      <c r="M29" s="68"/>
      <c r="N29" s="67">
        <v>750</v>
      </c>
      <c r="O29" s="67">
        <v>450</v>
      </c>
      <c r="P29" s="67">
        <f>O29*0.1+O29</f>
        <v>495</v>
      </c>
      <c r="Q29" s="68"/>
      <c r="R29" s="68"/>
      <c r="S29" s="68"/>
      <c r="T29" s="68">
        <f t="shared" si="1"/>
        <v>1695</v>
      </c>
      <c r="U29" s="69" t="s">
        <v>20</v>
      </c>
      <c r="V29" s="66"/>
      <c r="W29" s="69" t="s">
        <v>69</v>
      </c>
      <c r="X29" s="66" t="s">
        <v>141</v>
      </c>
      <c r="Y29" s="66" t="s">
        <v>126</v>
      </c>
    </row>
    <row r="30" spans="1:25" ht="105" x14ac:dyDescent="0.2">
      <c r="A30" s="12">
        <v>1</v>
      </c>
      <c r="B30" s="65">
        <v>1</v>
      </c>
      <c r="C30" s="65" t="s">
        <v>189</v>
      </c>
      <c r="D30" s="66" t="s">
        <v>50</v>
      </c>
      <c r="E30" s="66" t="s">
        <v>93</v>
      </c>
      <c r="F30" s="66" t="s">
        <v>190</v>
      </c>
      <c r="G30" s="66" t="s">
        <v>191</v>
      </c>
      <c r="H30" s="66" t="s">
        <v>192</v>
      </c>
      <c r="I30" s="66" t="s">
        <v>193</v>
      </c>
      <c r="J30" s="66" t="s">
        <v>194</v>
      </c>
      <c r="K30" s="65" t="s">
        <v>175</v>
      </c>
      <c r="L30" s="65" t="s">
        <v>176</v>
      </c>
      <c r="M30" s="68"/>
      <c r="N30" s="67">
        <v>970</v>
      </c>
      <c r="O30" s="67">
        <v>650</v>
      </c>
      <c r="P30" s="67">
        <v>450</v>
      </c>
      <c r="Q30" s="68"/>
      <c r="R30" s="68"/>
      <c r="S30" s="68"/>
      <c r="T30" s="68">
        <f t="shared" si="1"/>
        <v>2070</v>
      </c>
      <c r="U30" s="69" t="s">
        <v>20</v>
      </c>
      <c r="V30" s="66"/>
      <c r="W30" s="69" t="s">
        <v>79</v>
      </c>
      <c r="X30" s="66" t="s">
        <v>141</v>
      </c>
      <c r="Y30" s="66" t="s">
        <v>126</v>
      </c>
    </row>
    <row r="31" spans="1:25" ht="75" x14ac:dyDescent="0.2">
      <c r="A31" s="12">
        <v>1</v>
      </c>
      <c r="B31" s="65">
        <v>1</v>
      </c>
      <c r="C31" s="65" t="s">
        <v>195</v>
      </c>
      <c r="D31" s="66" t="s">
        <v>50</v>
      </c>
      <c r="E31" s="66" t="s">
        <v>93</v>
      </c>
      <c r="F31" s="66" t="s">
        <v>196</v>
      </c>
      <c r="G31" s="66" t="s">
        <v>3053</v>
      </c>
      <c r="H31" s="66" t="s">
        <v>197</v>
      </c>
      <c r="I31" s="66" t="s">
        <v>198</v>
      </c>
      <c r="J31" s="66" t="s">
        <v>199</v>
      </c>
      <c r="K31" s="65" t="s">
        <v>88</v>
      </c>
      <c r="L31" s="65" t="s">
        <v>200</v>
      </c>
      <c r="M31" s="68"/>
      <c r="N31" s="67">
        <v>720</v>
      </c>
      <c r="O31" s="67">
        <v>550</v>
      </c>
      <c r="P31" s="67">
        <v>520</v>
      </c>
      <c r="Q31" s="68"/>
      <c r="R31" s="68"/>
      <c r="S31" s="68"/>
      <c r="T31" s="68">
        <f t="shared" si="1"/>
        <v>1790</v>
      </c>
      <c r="U31" s="69" t="s">
        <v>20</v>
      </c>
      <c r="V31" s="66"/>
      <c r="W31" s="69" t="s">
        <v>60</v>
      </c>
      <c r="X31" s="66" t="s">
        <v>141</v>
      </c>
      <c r="Y31" s="66" t="s">
        <v>126</v>
      </c>
    </row>
    <row r="32" spans="1:25" ht="90" x14ac:dyDescent="0.2">
      <c r="A32" s="12">
        <v>1</v>
      </c>
      <c r="B32" s="65">
        <v>1</v>
      </c>
      <c r="C32" s="65" t="s">
        <v>201</v>
      </c>
      <c r="D32" s="66" t="s">
        <v>50</v>
      </c>
      <c r="E32" s="66" t="s">
        <v>93</v>
      </c>
      <c r="F32" s="66" t="s">
        <v>202</v>
      </c>
      <c r="G32" s="66" t="s">
        <v>203</v>
      </c>
      <c r="H32" s="66" t="s">
        <v>204</v>
      </c>
      <c r="I32" s="66" t="s">
        <v>205</v>
      </c>
      <c r="J32" s="66" t="s">
        <v>206</v>
      </c>
      <c r="K32" s="65" t="s">
        <v>88</v>
      </c>
      <c r="L32" s="65" t="s">
        <v>58</v>
      </c>
      <c r="M32" s="67">
        <v>300</v>
      </c>
      <c r="N32" s="67">
        <v>350</v>
      </c>
      <c r="O32" s="67">
        <v>500</v>
      </c>
      <c r="P32" s="67">
        <v>400</v>
      </c>
      <c r="Q32" s="67">
        <v>450</v>
      </c>
      <c r="R32" s="67">
        <v>400</v>
      </c>
      <c r="S32" s="67">
        <v>400</v>
      </c>
      <c r="T32" s="68">
        <f t="shared" si="1"/>
        <v>2800</v>
      </c>
      <c r="U32" s="69" t="s">
        <v>20</v>
      </c>
      <c r="V32" s="66"/>
      <c r="W32" s="69" t="s">
        <v>69</v>
      </c>
      <c r="X32" s="66" t="s">
        <v>141</v>
      </c>
      <c r="Y32" s="66" t="s">
        <v>126</v>
      </c>
    </row>
    <row r="33" spans="1:25" ht="90" x14ac:dyDescent="0.2">
      <c r="A33" s="12">
        <v>1</v>
      </c>
      <c r="B33" s="65">
        <v>1</v>
      </c>
      <c r="C33" s="65" t="s">
        <v>207</v>
      </c>
      <c r="D33" s="66" t="s">
        <v>50</v>
      </c>
      <c r="E33" s="66" t="s">
        <v>93</v>
      </c>
      <c r="F33" s="66" t="s">
        <v>208</v>
      </c>
      <c r="G33" s="66" t="s">
        <v>209</v>
      </c>
      <c r="H33" s="66" t="s">
        <v>2945</v>
      </c>
      <c r="I33" s="66" t="s">
        <v>210</v>
      </c>
      <c r="J33" s="66" t="s">
        <v>211</v>
      </c>
      <c r="K33" s="65" t="s">
        <v>88</v>
      </c>
      <c r="L33" s="65" t="s">
        <v>212</v>
      </c>
      <c r="M33" s="67">
        <v>500</v>
      </c>
      <c r="N33" s="67">
        <v>500</v>
      </c>
      <c r="O33" s="67">
        <v>500</v>
      </c>
      <c r="P33" s="67">
        <v>600</v>
      </c>
      <c r="Q33" s="68"/>
      <c r="R33" s="68"/>
      <c r="S33" s="68"/>
      <c r="T33" s="68">
        <f t="shared" si="1"/>
        <v>2100</v>
      </c>
      <c r="U33" s="69" t="s">
        <v>20</v>
      </c>
      <c r="V33" s="66"/>
      <c r="W33" s="69" t="s">
        <v>69</v>
      </c>
      <c r="X33" s="66" t="s">
        <v>141</v>
      </c>
      <c r="Y33" s="66" t="s">
        <v>126</v>
      </c>
    </row>
    <row r="34" spans="1:25" ht="90" x14ac:dyDescent="0.2">
      <c r="A34" s="12">
        <v>1</v>
      </c>
      <c r="B34" s="65">
        <v>1</v>
      </c>
      <c r="C34" s="65" t="s">
        <v>213</v>
      </c>
      <c r="D34" s="66" t="s">
        <v>50</v>
      </c>
      <c r="E34" s="66" t="s">
        <v>93</v>
      </c>
      <c r="F34" s="66" t="s">
        <v>214</v>
      </c>
      <c r="G34" s="66" t="s">
        <v>215</v>
      </c>
      <c r="H34" s="66"/>
      <c r="I34" s="66"/>
      <c r="J34" s="66" t="s">
        <v>216</v>
      </c>
      <c r="K34" s="65" t="s">
        <v>88</v>
      </c>
      <c r="L34" s="65" t="s">
        <v>217</v>
      </c>
      <c r="M34" s="68"/>
      <c r="N34" s="68"/>
      <c r="O34" s="68"/>
      <c r="P34" s="68"/>
      <c r="Q34" s="67">
        <v>500</v>
      </c>
      <c r="R34" s="67">
        <v>500</v>
      </c>
      <c r="S34" s="67">
        <v>500</v>
      </c>
      <c r="T34" s="68">
        <f t="shared" si="1"/>
        <v>1500</v>
      </c>
      <c r="U34" s="69" t="s">
        <v>20</v>
      </c>
      <c r="V34" s="66"/>
      <c r="W34" s="69" t="s">
        <v>60</v>
      </c>
      <c r="X34" s="66" t="s">
        <v>141</v>
      </c>
      <c r="Y34" s="66" t="s">
        <v>126</v>
      </c>
    </row>
    <row r="35" spans="1:25" ht="90" x14ac:dyDescent="0.2">
      <c r="A35" s="12">
        <v>1</v>
      </c>
      <c r="B35" s="65">
        <v>1</v>
      </c>
      <c r="C35" s="65" t="s">
        <v>218</v>
      </c>
      <c r="D35" s="66" t="s">
        <v>50</v>
      </c>
      <c r="E35" s="66" t="s">
        <v>93</v>
      </c>
      <c r="F35" s="66" t="s">
        <v>219</v>
      </c>
      <c r="G35" s="66" t="s">
        <v>220</v>
      </c>
      <c r="H35" s="66" t="s">
        <v>221</v>
      </c>
      <c r="I35" s="66" t="s">
        <v>222</v>
      </c>
      <c r="J35" s="66" t="s">
        <v>223</v>
      </c>
      <c r="K35" s="65" t="s">
        <v>88</v>
      </c>
      <c r="L35" s="65" t="s">
        <v>224</v>
      </c>
      <c r="M35" s="67">
        <v>300</v>
      </c>
      <c r="N35" s="67">
        <v>600</v>
      </c>
      <c r="O35" s="67">
        <v>600</v>
      </c>
      <c r="P35" s="67">
        <v>450</v>
      </c>
      <c r="Q35" s="67">
        <v>450</v>
      </c>
      <c r="R35" s="67">
        <v>500</v>
      </c>
      <c r="S35" s="67">
        <v>500</v>
      </c>
      <c r="T35" s="68">
        <f t="shared" si="1"/>
        <v>3400</v>
      </c>
      <c r="U35" s="69" t="s">
        <v>20</v>
      </c>
      <c r="V35" s="66"/>
      <c r="W35" s="69" t="s">
        <v>79</v>
      </c>
      <c r="X35" s="66" t="s">
        <v>70</v>
      </c>
      <c r="Y35" s="66" t="s">
        <v>126</v>
      </c>
    </row>
    <row r="36" spans="1:25" ht="75" x14ac:dyDescent="0.2">
      <c r="A36" s="12">
        <v>1</v>
      </c>
      <c r="B36" s="65">
        <v>1</v>
      </c>
      <c r="C36" s="65" t="s">
        <v>225</v>
      </c>
      <c r="D36" s="66" t="s">
        <v>50</v>
      </c>
      <c r="E36" s="66" t="s">
        <v>93</v>
      </c>
      <c r="F36" s="66" t="s">
        <v>226</v>
      </c>
      <c r="G36" s="66" t="s">
        <v>227</v>
      </c>
      <c r="H36" s="66" t="s">
        <v>228</v>
      </c>
      <c r="I36" s="66" t="s">
        <v>229</v>
      </c>
      <c r="J36" s="66" t="s">
        <v>230</v>
      </c>
      <c r="K36" s="65" t="s">
        <v>231</v>
      </c>
      <c r="L36" s="65" t="s">
        <v>140</v>
      </c>
      <c r="M36" s="67">
        <v>465</v>
      </c>
      <c r="N36" s="67">
        <f t="shared" ref="N36:O36" si="3">M36*0.1+M36</f>
        <v>511.5</v>
      </c>
      <c r="O36" s="67">
        <f t="shared" si="3"/>
        <v>562.65</v>
      </c>
      <c r="P36" s="68"/>
      <c r="Q36" s="68"/>
      <c r="R36" s="68"/>
      <c r="S36" s="68"/>
      <c r="T36" s="68">
        <f t="shared" si="1"/>
        <v>1539.15</v>
      </c>
      <c r="U36" s="69" t="s">
        <v>20</v>
      </c>
      <c r="V36" s="72" t="s">
        <v>232</v>
      </c>
      <c r="W36" s="69" t="s">
        <v>69</v>
      </c>
      <c r="X36" s="66" t="s">
        <v>90</v>
      </c>
      <c r="Y36" s="66" t="s">
        <v>126</v>
      </c>
    </row>
    <row r="37" spans="1:25" ht="75" x14ac:dyDescent="0.2">
      <c r="A37" s="12">
        <v>0</v>
      </c>
      <c r="B37" s="65">
        <v>0</v>
      </c>
      <c r="C37" s="65" t="s">
        <v>233</v>
      </c>
      <c r="D37" s="66" t="s">
        <v>50</v>
      </c>
      <c r="E37" s="66" t="s">
        <v>93</v>
      </c>
      <c r="F37" s="66" t="s">
        <v>234</v>
      </c>
      <c r="G37" s="66" t="s">
        <v>235</v>
      </c>
      <c r="H37" s="66"/>
      <c r="I37" s="66" t="s">
        <v>229</v>
      </c>
      <c r="J37" s="66" t="s">
        <v>236</v>
      </c>
      <c r="K37" s="65" t="s">
        <v>88</v>
      </c>
      <c r="L37" s="65" t="s">
        <v>237</v>
      </c>
      <c r="M37" s="67"/>
      <c r="N37" s="67"/>
      <c r="O37" s="67"/>
      <c r="P37" s="68"/>
      <c r="Q37" s="68"/>
      <c r="R37" s="68"/>
      <c r="S37" s="68"/>
      <c r="T37" s="68">
        <f t="shared" si="1"/>
        <v>0</v>
      </c>
      <c r="U37" s="69" t="s">
        <v>20</v>
      </c>
      <c r="V37" s="66"/>
      <c r="W37" s="69" t="s">
        <v>69</v>
      </c>
      <c r="X37" s="66" t="s">
        <v>90</v>
      </c>
      <c r="Y37" s="66" t="s">
        <v>126</v>
      </c>
    </row>
    <row r="38" spans="1:25" ht="75" x14ac:dyDescent="0.2">
      <c r="A38" s="12">
        <v>1</v>
      </c>
      <c r="B38" s="65">
        <v>1</v>
      </c>
      <c r="C38" s="65" t="s">
        <v>238</v>
      </c>
      <c r="D38" s="66" t="s">
        <v>50</v>
      </c>
      <c r="E38" s="66" t="s">
        <v>93</v>
      </c>
      <c r="F38" s="66" t="s">
        <v>239</v>
      </c>
      <c r="G38" s="66" t="s">
        <v>240</v>
      </c>
      <c r="H38" s="66" t="s">
        <v>241</v>
      </c>
      <c r="I38" s="66" t="s">
        <v>242</v>
      </c>
      <c r="J38" s="66" t="s">
        <v>243</v>
      </c>
      <c r="K38" s="65" t="s">
        <v>88</v>
      </c>
      <c r="L38" s="65" t="s">
        <v>244</v>
      </c>
      <c r="M38" s="67">
        <v>80</v>
      </c>
      <c r="N38" s="67">
        <v>800</v>
      </c>
      <c r="O38" s="68"/>
      <c r="P38" s="68"/>
      <c r="Q38" s="68"/>
      <c r="R38" s="68"/>
      <c r="S38" s="68"/>
      <c r="T38" s="68">
        <f t="shared" si="1"/>
        <v>880</v>
      </c>
      <c r="U38" s="69" t="s">
        <v>20</v>
      </c>
      <c r="V38" s="66"/>
      <c r="W38" s="69" t="s">
        <v>60</v>
      </c>
      <c r="X38" s="66" t="s">
        <v>90</v>
      </c>
      <c r="Y38" s="66" t="s">
        <v>91</v>
      </c>
    </row>
    <row r="39" spans="1:25" ht="75" x14ac:dyDescent="0.2">
      <c r="A39" s="12">
        <v>1</v>
      </c>
      <c r="B39" s="65">
        <v>1</v>
      </c>
      <c r="C39" s="65" t="s">
        <v>245</v>
      </c>
      <c r="D39" s="66" t="s">
        <v>50</v>
      </c>
      <c r="E39" s="66" t="s">
        <v>93</v>
      </c>
      <c r="F39" s="66" t="s">
        <v>246</v>
      </c>
      <c r="G39" s="66" t="s">
        <v>247</v>
      </c>
      <c r="H39" s="66" t="s">
        <v>248</v>
      </c>
      <c r="I39" s="66" t="s">
        <v>249</v>
      </c>
      <c r="J39" s="66" t="s">
        <v>250</v>
      </c>
      <c r="K39" s="65" t="s">
        <v>251</v>
      </c>
      <c r="L39" s="65" t="s">
        <v>58</v>
      </c>
      <c r="M39" s="67"/>
      <c r="N39" s="67"/>
      <c r="O39" s="67"/>
      <c r="P39" s="67"/>
      <c r="Q39" s="67"/>
      <c r="R39" s="67"/>
      <c r="S39" s="67"/>
      <c r="T39" s="68">
        <f t="shared" si="1"/>
        <v>0</v>
      </c>
      <c r="U39" s="69" t="s">
        <v>20</v>
      </c>
      <c r="V39" s="66"/>
      <c r="W39" s="69" t="s">
        <v>60</v>
      </c>
      <c r="X39" s="66" t="s">
        <v>90</v>
      </c>
      <c r="Y39" s="66" t="s">
        <v>252</v>
      </c>
    </row>
    <row r="40" spans="1:25" ht="75" x14ac:dyDescent="0.2">
      <c r="A40" s="12">
        <v>1</v>
      </c>
      <c r="B40" s="65">
        <v>1</v>
      </c>
      <c r="C40" s="65" t="s">
        <v>253</v>
      </c>
      <c r="D40" s="66" t="s">
        <v>50</v>
      </c>
      <c r="E40" s="66" t="s">
        <v>93</v>
      </c>
      <c r="F40" s="66" t="s">
        <v>254</v>
      </c>
      <c r="G40" s="66" t="s">
        <v>255</v>
      </c>
      <c r="H40" s="66" t="s">
        <v>256</v>
      </c>
      <c r="I40" s="66" t="s">
        <v>257</v>
      </c>
      <c r="J40" s="66"/>
      <c r="K40" s="65" t="s">
        <v>88</v>
      </c>
      <c r="L40" s="70" t="s">
        <v>58</v>
      </c>
      <c r="M40" s="67"/>
      <c r="N40" s="67"/>
      <c r="O40" s="67"/>
      <c r="P40" s="67"/>
      <c r="Q40" s="67"/>
      <c r="R40" s="67"/>
      <c r="S40" s="67"/>
      <c r="T40" s="68">
        <f t="shared" si="1"/>
        <v>0</v>
      </c>
      <c r="U40" s="65" t="s">
        <v>20</v>
      </c>
      <c r="V40" s="71"/>
      <c r="W40" s="69" t="s">
        <v>69</v>
      </c>
      <c r="X40" s="66" t="s">
        <v>80</v>
      </c>
      <c r="Y40" s="66" t="s">
        <v>111</v>
      </c>
    </row>
    <row r="41" spans="1:25" ht="120" x14ac:dyDescent="0.2">
      <c r="A41" s="12">
        <v>1</v>
      </c>
      <c r="B41" s="65">
        <v>1</v>
      </c>
      <c r="C41" s="65" t="s">
        <v>2878</v>
      </c>
      <c r="D41" s="66" t="s">
        <v>50</v>
      </c>
      <c r="E41" s="66" t="s">
        <v>258</v>
      </c>
      <c r="F41" s="66" t="s">
        <v>259</v>
      </c>
      <c r="G41" s="66" t="s">
        <v>260</v>
      </c>
      <c r="H41" s="66" t="s">
        <v>261</v>
      </c>
      <c r="I41" s="66" t="s">
        <v>262</v>
      </c>
      <c r="J41" s="66" t="s">
        <v>263</v>
      </c>
      <c r="K41" s="65" t="s">
        <v>88</v>
      </c>
      <c r="L41" s="65" t="s">
        <v>58</v>
      </c>
      <c r="M41" s="68"/>
      <c r="N41" s="67">
        <v>8950</v>
      </c>
      <c r="O41" s="67">
        <v>9840</v>
      </c>
      <c r="P41" s="67">
        <v>10830</v>
      </c>
      <c r="Q41" s="67">
        <v>11910</v>
      </c>
      <c r="R41" s="67">
        <v>13100</v>
      </c>
      <c r="S41" s="67">
        <v>14410</v>
      </c>
      <c r="T41" s="68">
        <f t="shared" si="1"/>
        <v>69040</v>
      </c>
      <c r="U41" s="69" t="s">
        <v>20</v>
      </c>
      <c r="V41" s="66"/>
      <c r="W41" s="69" t="s">
        <v>60</v>
      </c>
      <c r="X41" s="66" t="s">
        <v>131</v>
      </c>
      <c r="Y41" s="66" t="s">
        <v>264</v>
      </c>
    </row>
    <row r="42" spans="1:25" ht="120" x14ac:dyDescent="0.2">
      <c r="A42" s="12">
        <v>1</v>
      </c>
      <c r="B42" s="65">
        <v>0</v>
      </c>
      <c r="C42" s="65" t="s">
        <v>2879</v>
      </c>
      <c r="D42" s="66" t="s">
        <v>50</v>
      </c>
      <c r="E42" s="66" t="s">
        <v>258</v>
      </c>
      <c r="F42" s="66" t="s">
        <v>265</v>
      </c>
      <c r="G42" s="66" t="s">
        <v>266</v>
      </c>
      <c r="H42" s="66" t="s">
        <v>267</v>
      </c>
      <c r="I42" s="66" t="s">
        <v>257</v>
      </c>
      <c r="J42" s="66" t="s">
        <v>268</v>
      </c>
      <c r="K42" s="65" t="s">
        <v>269</v>
      </c>
      <c r="L42" s="65" t="s">
        <v>58</v>
      </c>
      <c r="M42" s="67"/>
      <c r="N42" s="67"/>
      <c r="O42" s="67"/>
      <c r="P42" s="67"/>
      <c r="Q42" s="67"/>
      <c r="R42" s="67"/>
      <c r="S42" s="67"/>
      <c r="T42" s="68">
        <f t="shared" si="1"/>
        <v>0</v>
      </c>
      <c r="U42" s="69" t="s">
        <v>20</v>
      </c>
      <c r="V42" s="66"/>
      <c r="W42" s="69" t="s">
        <v>69</v>
      </c>
      <c r="X42" s="66" t="s">
        <v>131</v>
      </c>
      <c r="Y42" s="66" t="s">
        <v>264</v>
      </c>
    </row>
    <row r="43" spans="1:25" ht="120" x14ac:dyDescent="0.2">
      <c r="A43" s="12">
        <v>1</v>
      </c>
      <c r="B43" s="65">
        <v>1</v>
      </c>
      <c r="C43" s="73" t="s">
        <v>270</v>
      </c>
      <c r="D43" s="66" t="s">
        <v>50</v>
      </c>
      <c r="E43" s="66" t="s">
        <v>258</v>
      </c>
      <c r="F43" s="66" t="s">
        <v>271</v>
      </c>
      <c r="G43" s="66" t="s">
        <v>272</v>
      </c>
      <c r="H43" s="66" t="s">
        <v>273</v>
      </c>
      <c r="I43" s="66" t="s">
        <v>2946</v>
      </c>
      <c r="J43" s="66" t="s">
        <v>274</v>
      </c>
      <c r="K43" s="65" t="s">
        <v>275</v>
      </c>
      <c r="L43" s="65" t="s">
        <v>147</v>
      </c>
      <c r="M43" s="68"/>
      <c r="N43" s="68"/>
      <c r="O43" s="67">
        <v>38000</v>
      </c>
      <c r="P43" s="67">
        <v>19000</v>
      </c>
      <c r="Q43" s="67">
        <v>19000</v>
      </c>
      <c r="R43" s="67">
        <v>19000</v>
      </c>
      <c r="S43" s="67">
        <v>19000</v>
      </c>
      <c r="T43" s="68">
        <f t="shared" si="1"/>
        <v>114000</v>
      </c>
      <c r="U43" s="69" t="s">
        <v>20</v>
      </c>
      <c r="V43" s="66"/>
      <c r="W43" s="69" t="s">
        <v>60</v>
      </c>
      <c r="X43" s="66" t="s">
        <v>131</v>
      </c>
      <c r="Y43" s="66" t="s">
        <v>264</v>
      </c>
    </row>
    <row r="44" spans="1:25" ht="120" x14ac:dyDescent="0.2">
      <c r="A44" s="12">
        <v>1</v>
      </c>
      <c r="B44" s="65">
        <v>1</v>
      </c>
      <c r="C44" s="69" t="s">
        <v>276</v>
      </c>
      <c r="D44" s="66" t="s">
        <v>50</v>
      </c>
      <c r="E44" s="66" t="s">
        <v>258</v>
      </c>
      <c r="F44" s="66" t="s">
        <v>277</v>
      </c>
      <c r="G44" s="66" t="s">
        <v>278</v>
      </c>
      <c r="H44" s="66" t="s">
        <v>279</v>
      </c>
      <c r="I44" s="66" t="s">
        <v>280</v>
      </c>
      <c r="J44" s="66" t="s">
        <v>281</v>
      </c>
      <c r="K44" s="65" t="s">
        <v>282</v>
      </c>
      <c r="L44" s="65" t="s">
        <v>58</v>
      </c>
      <c r="M44" s="67"/>
      <c r="N44" s="67"/>
      <c r="O44" s="67"/>
      <c r="P44" s="67"/>
      <c r="Q44" s="67"/>
      <c r="R44" s="67"/>
      <c r="S44" s="67"/>
      <c r="T44" s="68">
        <f t="shared" si="1"/>
        <v>0</v>
      </c>
      <c r="U44" s="69" t="s">
        <v>20</v>
      </c>
      <c r="V44" s="66"/>
      <c r="W44" s="69" t="s">
        <v>69</v>
      </c>
      <c r="X44" s="66" t="s">
        <v>131</v>
      </c>
      <c r="Y44" s="66" t="s">
        <v>264</v>
      </c>
    </row>
    <row r="45" spans="1:25" ht="225" x14ac:dyDescent="0.2">
      <c r="A45" s="12">
        <v>1</v>
      </c>
      <c r="B45" s="65">
        <v>1</v>
      </c>
      <c r="C45" s="69" t="s">
        <v>283</v>
      </c>
      <c r="D45" s="66" t="s">
        <v>50</v>
      </c>
      <c r="E45" s="66" t="s">
        <v>258</v>
      </c>
      <c r="F45" s="66" t="s">
        <v>284</v>
      </c>
      <c r="G45" s="66" t="s">
        <v>285</v>
      </c>
      <c r="H45" s="66" t="s">
        <v>286</v>
      </c>
      <c r="I45" s="66" t="s">
        <v>249</v>
      </c>
      <c r="J45" s="66" t="s">
        <v>287</v>
      </c>
      <c r="K45" s="65" t="s">
        <v>288</v>
      </c>
      <c r="L45" s="65" t="s">
        <v>58</v>
      </c>
      <c r="M45" s="67">
        <v>300</v>
      </c>
      <c r="N45" s="67">
        <v>300</v>
      </c>
      <c r="O45" s="67">
        <v>300</v>
      </c>
      <c r="P45" s="67">
        <v>300</v>
      </c>
      <c r="Q45" s="67">
        <v>300</v>
      </c>
      <c r="R45" s="67">
        <v>300</v>
      </c>
      <c r="S45" s="67">
        <v>300</v>
      </c>
      <c r="T45" s="68">
        <f t="shared" si="1"/>
        <v>2100</v>
      </c>
      <c r="U45" s="69" t="s">
        <v>20</v>
      </c>
      <c r="V45" s="66" t="s">
        <v>289</v>
      </c>
      <c r="W45" s="69" t="s">
        <v>69</v>
      </c>
      <c r="X45" s="66" t="s">
        <v>131</v>
      </c>
      <c r="Y45" s="66" t="s">
        <v>264</v>
      </c>
    </row>
    <row r="46" spans="1:25" ht="105" x14ac:dyDescent="0.2">
      <c r="A46" s="12">
        <v>1</v>
      </c>
      <c r="B46" s="65">
        <v>1</v>
      </c>
      <c r="C46" s="69" t="s">
        <v>290</v>
      </c>
      <c r="D46" s="66" t="s">
        <v>50</v>
      </c>
      <c r="E46" s="66" t="s">
        <v>258</v>
      </c>
      <c r="F46" s="66" t="s">
        <v>291</v>
      </c>
      <c r="G46" s="66" t="s">
        <v>292</v>
      </c>
      <c r="H46" s="66" t="s">
        <v>286</v>
      </c>
      <c r="I46" s="66" t="s">
        <v>249</v>
      </c>
      <c r="J46" s="66" t="s">
        <v>287</v>
      </c>
      <c r="K46" s="65" t="s">
        <v>293</v>
      </c>
      <c r="L46" s="70" t="s">
        <v>58</v>
      </c>
      <c r="M46" s="67"/>
      <c r="N46" s="67"/>
      <c r="O46" s="67"/>
      <c r="P46" s="67"/>
      <c r="Q46" s="67"/>
      <c r="R46" s="67"/>
      <c r="S46" s="67"/>
      <c r="T46" s="68">
        <f t="shared" si="1"/>
        <v>0</v>
      </c>
      <c r="U46" s="65" t="s">
        <v>20</v>
      </c>
      <c r="V46" s="71"/>
      <c r="W46" s="69" t="s">
        <v>69</v>
      </c>
      <c r="X46" s="66" t="s">
        <v>131</v>
      </c>
      <c r="Y46" s="66" t="s">
        <v>294</v>
      </c>
    </row>
    <row r="47" spans="1:25" ht="90" x14ac:dyDescent="0.2">
      <c r="A47" s="12">
        <v>1</v>
      </c>
      <c r="B47" s="65">
        <v>1</v>
      </c>
      <c r="C47" s="69" t="s">
        <v>295</v>
      </c>
      <c r="D47" s="66" t="s">
        <v>50</v>
      </c>
      <c r="E47" s="66" t="s">
        <v>258</v>
      </c>
      <c r="F47" s="66" t="s">
        <v>296</v>
      </c>
      <c r="G47" s="66" t="s">
        <v>297</v>
      </c>
      <c r="H47" s="66" t="s">
        <v>297</v>
      </c>
      <c r="I47" s="66" t="s">
        <v>298</v>
      </c>
      <c r="J47" s="66" t="s">
        <v>299</v>
      </c>
      <c r="K47" s="65" t="s">
        <v>300</v>
      </c>
      <c r="L47" s="70" t="s">
        <v>58</v>
      </c>
      <c r="M47" s="67"/>
      <c r="N47" s="67"/>
      <c r="O47" s="67"/>
      <c r="P47" s="67"/>
      <c r="Q47" s="67"/>
      <c r="R47" s="67"/>
      <c r="S47" s="67"/>
      <c r="T47" s="68">
        <f t="shared" si="1"/>
        <v>0</v>
      </c>
      <c r="U47" s="65" t="s">
        <v>21</v>
      </c>
      <c r="V47" s="71"/>
      <c r="W47" s="69" t="s">
        <v>69</v>
      </c>
      <c r="X47" s="66" t="s">
        <v>131</v>
      </c>
      <c r="Y47" s="66" t="s">
        <v>301</v>
      </c>
    </row>
    <row r="48" spans="1:25" ht="240" x14ac:dyDescent="0.2">
      <c r="A48" s="12">
        <v>1</v>
      </c>
      <c r="B48" s="65">
        <v>1</v>
      </c>
      <c r="C48" s="73" t="s">
        <v>302</v>
      </c>
      <c r="D48" s="66" t="s">
        <v>50</v>
      </c>
      <c r="E48" s="66" t="s">
        <v>303</v>
      </c>
      <c r="F48" s="66" t="s">
        <v>2865</v>
      </c>
      <c r="G48" s="66" t="s">
        <v>304</v>
      </c>
      <c r="H48" s="66" t="s">
        <v>305</v>
      </c>
      <c r="I48" s="66" t="s">
        <v>306</v>
      </c>
      <c r="J48" s="66" t="s">
        <v>307</v>
      </c>
      <c r="K48" s="65" t="s">
        <v>88</v>
      </c>
      <c r="L48" s="65" t="s">
        <v>58</v>
      </c>
      <c r="M48" s="67"/>
      <c r="N48" s="67"/>
      <c r="O48" s="67"/>
      <c r="P48" s="67"/>
      <c r="Q48" s="67"/>
      <c r="R48" s="67"/>
      <c r="S48" s="67"/>
      <c r="T48" s="68">
        <f t="shared" si="1"/>
        <v>0</v>
      </c>
      <c r="U48" s="69" t="s">
        <v>20</v>
      </c>
      <c r="V48" s="66" t="s">
        <v>308</v>
      </c>
      <c r="W48" s="69" t="s">
        <v>79</v>
      </c>
      <c r="X48" s="66" t="s">
        <v>90</v>
      </c>
      <c r="Y48" s="66" t="s">
        <v>309</v>
      </c>
    </row>
    <row r="49" spans="1:25" ht="330" x14ac:dyDescent="0.2">
      <c r="A49" s="12">
        <v>1</v>
      </c>
      <c r="B49" s="65">
        <v>1</v>
      </c>
      <c r="C49" s="69" t="s">
        <v>310</v>
      </c>
      <c r="D49" s="66" t="s">
        <v>50</v>
      </c>
      <c r="E49" s="66" t="s">
        <v>311</v>
      </c>
      <c r="F49" s="66" t="s">
        <v>312</v>
      </c>
      <c r="G49" s="66" t="s">
        <v>313</v>
      </c>
      <c r="H49" s="66" t="s">
        <v>267</v>
      </c>
      <c r="I49" s="66" t="s">
        <v>257</v>
      </c>
      <c r="J49" s="66" t="s">
        <v>314</v>
      </c>
      <c r="K49" s="65" t="s">
        <v>315</v>
      </c>
      <c r="L49" s="65" t="s">
        <v>58</v>
      </c>
      <c r="M49" s="67"/>
      <c r="N49" s="67"/>
      <c r="O49" s="67"/>
      <c r="P49" s="67"/>
      <c r="Q49" s="67"/>
      <c r="R49" s="67"/>
      <c r="S49" s="67"/>
      <c r="T49" s="68">
        <f t="shared" si="1"/>
        <v>0</v>
      </c>
      <c r="U49" s="69" t="s">
        <v>20</v>
      </c>
      <c r="V49" s="66" t="s">
        <v>316</v>
      </c>
      <c r="W49" s="69" t="s">
        <v>60</v>
      </c>
      <c r="X49" s="66" t="s">
        <v>90</v>
      </c>
      <c r="Y49" s="66" t="s">
        <v>81</v>
      </c>
    </row>
    <row r="50" spans="1:25" ht="120" x14ac:dyDescent="0.2">
      <c r="A50" s="12">
        <v>1</v>
      </c>
      <c r="B50" s="65">
        <v>1</v>
      </c>
      <c r="C50" s="73" t="s">
        <v>317</v>
      </c>
      <c r="D50" s="66" t="s">
        <v>50</v>
      </c>
      <c r="E50" s="66" t="s">
        <v>311</v>
      </c>
      <c r="F50" s="66" t="s">
        <v>318</v>
      </c>
      <c r="G50" s="66" t="s">
        <v>2866</v>
      </c>
      <c r="H50" s="66" t="s">
        <v>319</v>
      </c>
      <c r="I50" s="66" t="s">
        <v>320</v>
      </c>
      <c r="J50" s="66" t="s">
        <v>314</v>
      </c>
      <c r="K50" s="65" t="s">
        <v>321</v>
      </c>
      <c r="L50" s="70" t="s">
        <v>58</v>
      </c>
      <c r="M50" s="67"/>
      <c r="N50" s="67"/>
      <c r="O50" s="67"/>
      <c r="P50" s="67"/>
      <c r="Q50" s="67"/>
      <c r="R50" s="67"/>
      <c r="S50" s="67"/>
      <c r="T50" s="68">
        <f t="shared" si="1"/>
        <v>0</v>
      </c>
      <c r="U50" s="69" t="s">
        <v>20</v>
      </c>
      <c r="V50" s="71"/>
      <c r="W50" s="69" t="s">
        <v>79</v>
      </c>
      <c r="X50" s="66" t="s">
        <v>322</v>
      </c>
      <c r="Y50" s="66" t="s">
        <v>81</v>
      </c>
    </row>
    <row r="51" spans="1:25" ht="180" x14ac:dyDescent="0.2">
      <c r="A51" s="12">
        <v>1</v>
      </c>
      <c r="B51" s="65">
        <v>1</v>
      </c>
      <c r="C51" s="69" t="s">
        <v>323</v>
      </c>
      <c r="D51" s="66" t="s">
        <v>50</v>
      </c>
      <c r="E51" s="66" t="s">
        <v>311</v>
      </c>
      <c r="F51" s="66" t="s">
        <v>324</v>
      </c>
      <c r="G51" s="66" t="s">
        <v>325</v>
      </c>
      <c r="H51" s="66" t="s">
        <v>326</v>
      </c>
      <c r="I51" s="66" t="s">
        <v>327</v>
      </c>
      <c r="J51" s="66" t="s">
        <v>2947</v>
      </c>
      <c r="K51" s="65" t="s">
        <v>328</v>
      </c>
      <c r="L51" s="70" t="s">
        <v>58</v>
      </c>
      <c r="M51" s="67"/>
      <c r="N51" s="67"/>
      <c r="O51" s="67"/>
      <c r="P51" s="67"/>
      <c r="Q51" s="67"/>
      <c r="R51" s="67"/>
      <c r="S51" s="67"/>
      <c r="T51" s="68">
        <f t="shared" si="1"/>
        <v>0</v>
      </c>
      <c r="U51" s="69" t="s">
        <v>20</v>
      </c>
      <c r="V51" s="71"/>
      <c r="W51" s="69" t="s">
        <v>69</v>
      </c>
      <c r="X51" s="66" t="s">
        <v>322</v>
      </c>
      <c r="Y51" s="66" t="s">
        <v>329</v>
      </c>
    </row>
    <row r="52" spans="1:25" ht="15" x14ac:dyDescent="0.2">
      <c r="A52" s="3"/>
      <c r="B52" s="3"/>
      <c r="C52" s="3"/>
      <c r="D52" s="4"/>
      <c r="E52" s="4"/>
      <c r="F52" s="4"/>
      <c r="G52" s="4"/>
      <c r="H52" s="4"/>
      <c r="I52" s="4"/>
      <c r="J52" s="4"/>
      <c r="K52" s="3"/>
      <c r="L52" s="23"/>
      <c r="M52" s="24">
        <f t="shared" ref="M52:S52" si="4">SUM(M3:M51)</f>
        <v>13672</v>
      </c>
      <c r="N52" s="24">
        <f t="shared" si="4"/>
        <v>18352.5</v>
      </c>
      <c r="O52" s="24">
        <f t="shared" si="4"/>
        <v>70500.649999999994</v>
      </c>
      <c r="P52" s="24">
        <f t="shared" si="4"/>
        <v>44223.8</v>
      </c>
      <c r="Q52" s="24">
        <f t="shared" si="4"/>
        <v>37309</v>
      </c>
      <c r="R52" s="24">
        <f t="shared" si="4"/>
        <v>51266</v>
      </c>
      <c r="S52" s="24">
        <f t="shared" si="4"/>
        <v>45140.800000000003</v>
      </c>
      <c r="T52" s="25"/>
      <c r="U52" s="25" t="s">
        <v>2831</v>
      </c>
      <c r="V52" s="26" t="s">
        <v>2832</v>
      </c>
      <c r="W52" s="1"/>
      <c r="X52" s="4"/>
      <c r="Y52" s="4"/>
    </row>
    <row r="53" spans="1:25" ht="15" x14ac:dyDescent="0.2">
      <c r="A53" s="3"/>
      <c r="B53" s="3"/>
      <c r="C53" s="3"/>
      <c r="D53" s="4"/>
      <c r="E53" s="4"/>
      <c r="F53" s="4"/>
      <c r="G53" s="4"/>
      <c r="H53" s="4"/>
      <c r="I53" s="4"/>
      <c r="J53" s="4"/>
      <c r="K53" s="3"/>
      <c r="L53" s="12"/>
      <c r="M53" s="27"/>
      <c r="N53" s="27"/>
      <c r="O53" s="27"/>
      <c r="P53" s="27"/>
      <c r="Q53" s="27"/>
      <c r="R53" s="27"/>
      <c r="T53" s="28" t="s">
        <v>20</v>
      </c>
      <c r="U53" s="29">
        <f t="shared" ref="U53:V53" si="5">COUNTIFS($U$3:$U$51, "High", A3:A51, 1)</f>
        <v>35</v>
      </c>
      <c r="V53" s="29">
        <f t="shared" si="5"/>
        <v>34</v>
      </c>
      <c r="W53" s="1"/>
      <c r="X53" s="4"/>
      <c r="Y53" s="4"/>
    </row>
    <row r="54" spans="1:25" ht="15" x14ac:dyDescent="0.2">
      <c r="A54" s="3"/>
      <c r="B54" s="3"/>
      <c r="C54" s="3"/>
      <c r="D54" s="4"/>
      <c r="E54" s="4"/>
      <c r="F54" s="4"/>
      <c r="G54" s="4"/>
      <c r="H54" s="4"/>
      <c r="I54" s="4"/>
      <c r="J54" s="4"/>
      <c r="K54" s="3"/>
      <c r="L54" s="23"/>
      <c r="M54" s="27"/>
      <c r="N54" s="27"/>
      <c r="O54" s="27"/>
      <c r="P54" s="27"/>
      <c r="Q54" s="27"/>
      <c r="R54" s="27"/>
      <c r="T54" s="28" t="s">
        <v>21</v>
      </c>
      <c r="U54" s="29">
        <f t="shared" ref="U54:V54" si="6">COUNTIFS($U$3:$U$51, "Medium", A3:A51, 1)</f>
        <v>1</v>
      </c>
      <c r="V54" s="29">
        <f t="shared" si="6"/>
        <v>1</v>
      </c>
      <c r="W54" s="1"/>
      <c r="X54" s="4"/>
      <c r="Y54" s="4"/>
    </row>
    <row r="55" spans="1:25" ht="15" x14ac:dyDescent="0.2">
      <c r="A55" s="3"/>
      <c r="B55" s="3"/>
      <c r="C55" s="3"/>
      <c r="D55" s="4"/>
      <c r="E55" s="4"/>
      <c r="F55" s="4"/>
      <c r="G55" s="4"/>
      <c r="H55" s="4"/>
      <c r="I55" s="4"/>
      <c r="J55" s="4"/>
      <c r="K55" s="3"/>
      <c r="L55" s="23"/>
      <c r="M55" s="27"/>
      <c r="N55" s="27"/>
      <c r="O55" s="27"/>
      <c r="P55" s="27"/>
      <c r="Q55" s="27"/>
      <c r="R55" s="27"/>
      <c r="T55" s="28" t="s">
        <v>22</v>
      </c>
      <c r="U55" s="29">
        <f t="shared" ref="U55:V55" si="7">COUNTIFS($U$3:$U$51, "Low", A3:A51, 1)</f>
        <v>0</v>
      </c>
      <c r="V55" s="29">
        <f t="shared" si="7"/>
        <v>0</v>
      </c>
      <c r="W55" s="1"/>
      <c r="X55" s="4"/>
      <c r="Y55" s="4"/>
    </row>
  </sheetData>
  <sheetProtection algorithmName="SHA-512" hashValue="b8nUce+iP1uAKEYGQUGrGEn3H5iKlGruKyZHFSKHc68GfShaqyGHEpxsXfUeEFHOtXPPULtf+5lvu+lBSCpFZA==" saltValue="g+Cn6FhLdJBkzRmYcmjg0w==" spinCount="100000" sheet="1" objects="1" scenarios="1" formatColumns="0" formatRows="0" autoFilter="0"/>
  <autoFilter ref="A1:Y55" xr:uid="{00000000-0009-0000-0000-000007000000}"/>
  <mergeCells count="1">
    <mergeCell ref="M1:S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AA21"/>
  <sheetViews>
    <sheetView zoomScale="90" zoomScaleNormal="90" workbookViewId="0">
      <pane xSplit="6" ySplit="2" topLeftCell="L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4.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4.85546875" customWidth="1"/>
    <col min="20" max="21" width="16" customWidth="1"/>
    <col min="22" max="22" width="23.5703125" customWidth="1"/>
    <col min="23" max="23" width="25.140625" customWidth="1"/>
    <col min="24" max="24" width="36.42578125" customWidth="1"/>
    <col min="25" max="27" width="38" customWidth="1"/>
  </cols>
  <sheetData>
    <row r="1" spans="1:27" ht="42" customHeight="1" x14ac:dyDescent="0.2">
      <c r="A1" s="21" t="s">
        <v>23</v>
      </c>
      <c r="B1" s="21" t="s">
        <v>2850</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c r="Z1" s="2"/>
      <c r="AA1" s="2"/>
    </row>
    <row r="2" spans="1:27" ht="41.25"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c r="Z2" s="2"/>
      <c r="AA2" s="2"/>
    </row>
    <row r="3" spans="1:27" ht="270" x14ac:dyDescent="0.2">
      <c r="A3" s="17">
        <v>1</v>
      </c>
      <c r="B3" s="65">
        <v>1</v>
      </c>
      <c r="C3" s="65" t="s">
        <v>1764</v>
      </c>
      <c r="D3" s="79" t="s">
        <v>1765</v>
      </c>
      <c r="E3" s="79" t="s">
        <v>51</v>
      </c>
      <c r="F3" s="79" t="s">
        <v>1766</v>
      </c>
      <c r="G3" s="79" t="s">
        <v>1767</v>
      </c>
      <c r="H3" s="79" t="s">
        <v>2746</v>
      </c>
      <c r="I3" s="79" t="s">
        <v>1768</v>
      </c>
      <c r="J3" s="79" t="s">
        <v>1769</v>
      </c>
      <c r="K3" s="99" t="s">
        <v>88</v>
      </c>
      <c r="L3" s="99" t="s">
        <v>1770</v>
      </c>
      <c r="M3" s="121"/>
      <c r="N3" s="126">
        <v>6000</v>
      </c>
      <c r="O3" s="126">
        <v>6000</v>
      </c>
      <c r="P3" s="126">
        <v>6000</v>
      </c>
      <c r="Q3" s="126">
        <v>6000</v>
      </c>
      <c r="R3" s="126">
        <v>6000</v>
      </c>
      <c r="S3" s="126">
        <v>6000</v>
      </c>
      <c r="T3" s="68">
        <f t="shared" ref="T3:T13" si="1">SUM(M3:S3)</f>
        <v>36000</v>
      </c>
      <c r="U3" s="65" t="s">
        <v>20</v>
      </c>
      <c r="V3" s="66" t="s">
        <v>2747</v>
      </c>
      <c r="W3" s="65" t="s">
        <v>69</v>
      </c>
      <c r="X3" s="66" t="s">
        <v>458</v>
      </c>
      <c r="Y3" s="66" t="s">
        <v>670</v>
      </c>
      <c r="Z3" s="4"/>
      <c r="AA3" s="4"/>
    </row>
    <row r="4" spans="1:27" ht="225" x14ac:dyDescent="0.2">
      <c r="A4" s="17">
        <v>1</v>
      </c>
      <c r="B4" s="65">
        <v>1</v>
      </c>
      <c r="C4" s="65" t="s">
        <v>1771</v>
      </c>
      <c r="D4" s="94" t="s">
        <v>1765</v>
      </c>
      <c r="E4" s="94" t="s">
        <v>51</v>
      </c>
      <c r="F4" s="94" t="s">
        <v>2748</v>
      </c>
      <c r="G4" s="94" t="s">
        <v>1772</v>
      </c>
      <c r="H4" s="94" t="s">
        <v>1773</v>
      </c>
      <c r="I4" s="94" t="s">
        <v>1774</v>
      </c>
      <c r="J4" s="94" t="s">
        <v>88</v>
      </c>
      <c r="K4" s="76" t="s">
        <v>88</v>
      </c>
      <c r="L4" s="76" t="s">
        <v>2749</v>
      </c>
      <c r="M4" s="145"/>
      <c r="N4" s="146"/>
      <c r="O4" s="146"/>
      <c r="P4" s="146"/>
      <c r="Q4" s="146"/>
      <c r="R4" s="146"/>
      <c r="S4" s="146"/>
      <c r="T4" s="68">
        <f t="shared" si="1"/>
        <v>0</v>
      </c>
      <c r="U4" s="65" t="s">
        <v>20</v>
      </c>
      <c r="V4" s="66" t="s">
        <v>3019</v>
      </c>
      <c r="W4" s="65" t="s">
        <v>69</v>
      </c>
      <c r="X4" s="66" t="s">
        <v>337</v>
      </c>
      <c r="Y4" s="66" t="s">
        <v>670</v>
      </c>
      <c r="Z4" s="4"/>
      <c r="AA4" s="4"/>
    </row>
    <row r="5" spans="1:27" ht="225" x14ac:dyDescent="0.2">
      <c r="A5" s="17">
        <v>1</v>
      </c>
      <c r="B5" s="65">
        <v>1</v>
      </c>
      <c r="C5" s="65" t="s">
        <v>1775</v>
      </c>
      <c r="D5" s="94" t="s">
        <v>1765</v>
      </c>
      <c r="E5" s="94" t="s">
        <v>51</v>
      </c>
      <c r="F5" s="94" t="s">
        <v>1776</v>
      </c>
      <c r="G5" s="94" t="s">
        <v>1777</v>
      </c>
      <c r="H5" s="94" t="s">
        <v>1778</v>
      </c>
      <c r="I5" s="94" t="s">
        <v>1779</v>
      </c>
      <c r="J5" s="94" t="s">
        <v>88</v>
      </c>
      <c r="K5" s="76" t="s">
        <v>88</v>
      </c>
      <c r="L5" s="76" t="s">
        <v>104</v>
      </c>
      <c r="M5" s="145"/>
      <c r="N5" s="145"/>
      <c r="O5" s="146"/>
      <c r="P5" s="146"/>
      <c r="Q5" s="146"/>
      <c r="R5" s="146"/>
      <c r="S5" s="146"/>
      <c r="T5" s="68">
        <f t="shared" si="1"/>
        <v>0</v>
      </c>
      <c r="U5" s="65" t="s">
        <v>21</v>
      </c>
      <c r="V5" s="66" t="s">
        <v>3019</v>
      </c>
      <c r="W5" s="65" t="s">
        <v>60</v>
      </c>
      <c r="X5" s="66" t="s">
        <v>337</v>
      </c>
      <c r="Y5" s="66" t="s">
        <v>670</v>
      </c>
      <c r="Z5" s="4"/>
      <c r="AA5" s="4"/>
    </row>
    <row r="6" spans="1:27" ht="255" x14ac:dyDescent="0.2">
      <c r="A6" s="17">
        <v>1</v>
      </c>
      <c r="B6" s="65">
        <v>1</v>
      </c>
      <c r="C6" s="65" t="s">
        <v>1780</v>
      </c>
      <c r="D6" s="94" t="s">
        <v>1765</v>
      </c>
      <c r="E6" s="94" t="s">
        <v>51</v>
      </c>
      <c r="F6" s="94" t="s">
        <v>1781</v>
      </c>
      <c r="G6" s="94" t="s">
        <v>2930</v>
      </c>
      <c r="H6" s="94" t="s">
        <v>2931</v>
      </c>
      <c r="I6" s="94" t="s">
        <v>2750</v>
      </c>
      <c r="J6" s="94" t="s">
        <v>1782</v>
      </c>
      <c r="K6" s="76" t="s">
        <v>2751</v>
      </c>
      <c r="L6" s="76" t="s">
        <v>2752</v>
      </c>
      <c r="M6" s="145"/>
      <c r="N6" s="146"/>
      <c r="O6" s="145"/>
      <c r="P6" s="146"/>
      <c r="Q6" s="145"/>
      <c r="R6" s="146"/>
      <c r="S6" s="146"/>
      <c r="T6" s="68">
        <f t="shared" si="1"/>
        <v>0</v>
      </c>
      <c r="U6" s="65" t="s">
        <v>20</v>
      </c>
      <c r="V6" s="66" t="s">
        <v>3020</v>
      </c>
      <c r="W6" s="65" t="s">
        <v>69</v>
      </c>
      <c r="X6" s="66" t="s">
        <v>70</v>
      </c>
      <c r="Y6" s="66" t="s">
        <v>670</v>
      </c>
      <c r="Z6" s="4"/>
      <c r="AA6" s="4"/>
    </row>
    <row r="7" spans="1:27" ht="255" x14ac:dyDescent="0.2">
      <c r="A7" s="17">
        <v>1</v>
      </c>
      <c r="B7" s="65">
        <v>1</v>
      </c>
      <c r="C7" s="65" t="s">
        <v>1783</v>
      </c>
      <c r="D7" s="94" t="s">
        <v>1765</v>
      </c>
      <c r="E7" s="94" t="s">
        <v>51</v>
      </c>
      <c r="F7" s="94" t="s">
        <v>2753</v>
      </c>
      <c r="G7" s="94" t="s">
        <v>1784</v>
      </c>
      <c r="H7" s="94" t="s">
        <v>1785</v>
      </c>
      <c r="I7" s="94" t="s">
        <v>1786</v>
      </c>
      <c r="J7" s="94" t="s">
        <v>1787</v>
      </c>
      <c r="K7" s="76" t="s">
        <v>1788</v>
      </c>
      <c r="L7" s="76" t="s">
        <v>2754</v>
      </c>
      <c r="M7" s="136">
        <v>81123</v>
      </c>
      <c r="N7" s="136"/>
      <c r="O7" s="136"/>
      <c r="P7" s="136"/>
      <c r="Q7" s="136"/>
      <c r="R7" s="136"/>
      <c r="S7" s="136"/>
      <c r="T7" s="68">
        <f t="shared" si="1"/>
        <v>81123</v>
      </c>
      <c r="U7" s="65" t="s">
        <v>20</v>
      </c>
      <c r="V7" s="66" t="s">
        <v>2755</v>
      </c>
      <c r="W7" s="65" t="s">
        <v>69</v>
      </c>
      <c r="X7" s="66" t="s">
        <v>458</v>
      </c>
      <c r="Y7" s="66" t="s">
        <v>670</v>
      </c>
      <c r="Z7" s="4"/>
      <c r="AA7" s="4"/>
    </row>
    <row r="8" spans="1:27" ht="285" x14ac:dyDescent="0.2">
      <c r="A8" s="17">
        <v>1</v>
      </c>
      <c r="B8" s="65">
        <v>1</v>
      </c>
      <c r="C8" s="65" t="s">
        <v>1789</v>
      </c>
      <c r="D8" s="94" t="s">
        <v>1765</v>
      </c>
      <c r="E8" s="94" t="s">
        <v>51</v>
      </c>
      <c r="F8" s="94" t="s">
        <v>1790</v>
      </c>
      <c r="G8" s="94" t="s">
        <v>2756</v>
      </c>
      <c r="H8" s="94" t="s">
        <v>2757</v>
      </c>
      <c r="I8" s="94" t="s">
        <v>1791</v>
      </c>
      <c r="J8" s="94" t="s">
        <v>1792</v>
      </c>
      <c r="K8" s="76" t="s">
        <v>1793</v>
      </c>
      <c r="L8" s="76" t="s">
        <v>377</v>
      </c>
      <c r="M8" s="146"/>
      <c r="N8" s="136">
        <v>287.57</v>
      </c>
      <c r="O8" s="146"/>
      <c r="P8" s="136">
        <v>287.57</v>
      </c>
      <c r="Q8" s="146"/>
      <c r="R8" s="136">
        <v>287.57</v>
      </c>
      <c r="S8" s="146"/>
      <c r="T8" s="68">
        <f t="shared" si="1"/>
        <v>862.71</v>
      </c>
      <c r="U8" s="65" t="s">
        <v>20</v>
      </c>
      <c r="V8" s="66"/>
      <c r="W8" s="65" t="s">
        <v>69</v>
      </c>
      <c r="X8" s="66" t="s">
        <v>131</v>
      </c>
      <c r="Y8" s="66" t="s">
        <v>670</v>
      </c>
      <c r="Z8" s="4"/>
      <c r="AA8" s="4"/>
    </row>
    <row r="9" spans="1:27" ht="240" x14ac:dyDescent="0.2">
      <c r="A9" s="17">
        <v>1</v>
      </c>
      <c r="B9" s="65">
        <v>1</v>
      </c>
      <c r="C9" s="65" t="s">
        <v>1794</v>
      </c>
      <c r="D9" s="94" t="s">
        <v>1765</v>
      </c>
      <c r="E9" s="94" t="s">
        <v>51</v>
      </c>
      <c r="F9" s="94" t="s">
        <v>2758</v>
      </c>
      <c r="G9" s="94" t="s">
        <v>1795</v>
      </c>
      <c r="H9" s="94" t="s">
        <v>3021</v>
      </c>
      <c r="I9" s="94" t="s">
        <v>3022</v>
      </c>
      <c r="J9" s="94" t="s">
        <v>1796</v>
      </c>
      <c r="K9" s="76" t="s">
        <v>1797</v>
      </c>
      <c r="L9" s="76" t="s">
        <v>767</v>
      </c>
      <c r="M9" s="145"/>
      <c r="N9" s="145"/>
      <c r="O9" s="145"/>
      <c r="P9" s="145"/>
      <c r="Q9" s="145"/>
      <c r="R9" s="146"/>
      <c r="S9" s="146"/>
      <c r="T9" s="68">
        <f t="shared" si="1"/>
        <v>0</v>
      </c>
      <c r="U9" s="65" t="s">
        <v>20</v>
      </c>
      <c r="V9" s="66" t="s">
        <v>2759</v>
      </c>
      <c r="W9" s="65" t="s">
        <v>69</v>
      </c>
      <c r="X9" s="66" t="s">
        <v>131</v>
      </c>
      <c r="Y9" s="66" t="s">
        <v>670</v>
      </c>
      <c r="Z9" s="4"/>
      <c r="AA9" s="4"/>
    </row>
    <row r="10" spans="1:27" ht="165" x14ac:dyDescent="0.2">
      <c r="A10" s="17">
        <v>1</v>
      </c>
      <c r="B10" s="65">
        <v>1</v>
      </c>
      <c r="C10" s="65" t="s">
        <v>1798</v>
      </c>
      <c r="D10" s="94" t="s">
        <v>1765</v>
      </c>
      <c r="E10" s="94" t="s">
        <v>51</v>
      </c>
      <c r="F10" s="94" t="s">
        <v>2760</v>
      </c>
      <c r="G10" s="94" t="s">
        <v>1799</v>
      </c>
      <c r="H10" s="94" t="s">
        <v>1800</v>
      </c>
      <c r="I10" s="94" t="s">
        <v>1801</v>
      </c>
      <c r="J10" s="94" t="s">
        <v>1802</v>
      </c>
      <c r="K10" s="76" t="s">
        <v>1803</v>
      </c>
      <c r="L10" s="76" t="s">
        <v>1804</v>
      </c>
      <c r="M10" s="145"/>
      <c r="N10" s="145"/>
      <c r="O10" s="145"/>
      <c r="P10" s="145"/>
      <c r="Q10" s="145"/>
      <c r="R10" s="145"/>
      <c r="S10" s="145"/>
      <c r="T10" s="68">
        <f t="shared" si="1"/>
        <v>0</v>
      </c>
      <c r="U10" s="65" t="s">
        <v>20</v>
      </c>
      <c r="V10" s="66" t="s">
        <v>2761</v>
      </c>
      <c r="W10" s="65" t="s">
        <v>69</v>
      </c>
      <c r="X10" s="66" t="s">
        <v>458</v>
      </c>
      <c r="Y10" s="66" t="s">
        <v>670</v>
      </c>
      <c r="Z10" s="4"/>
      <c r="AA10" s="4"/>
    </row>
    <row r="11" spans="1:27" ht="75" x14ac:dyDescent="0.2">
      <c r="A11" s="17">
        <v>1</v>
      </c>
      <c r="B11" s="65">
        <v>1</v>
      </c>
      <c r="C11" s="65" t="s">
        <v>1805</v>
      </c>
      <c r="D11" s="94" t="s">
        <v>1765</v>
      </c>
      <c r="E11" s="94" t="s">
        <v>2762</v>
      </c>
      <c r="F11" s="94" t="s">
        <v>1806</v>
      </c>
      <c r="G11" s="94" t="s">
        <v>1807</v>
      </c>
      <c r="H11" s="94" t="s">
        <v>1808</v>
      </c>
      <c r="I11" s="94" t="s">
        <v>1809</v>
      </c>
      <c r="J11" s="94" t="s">
        <v>1810</v>
      </c>
      <c r="K11" s="76" t="s">
        <v>1810</v>
      </c>
      <c r="L11" s="76" t="s">
        <v>104</v>
      </c>
      <c r="M11" s="145"/>
      <c r="N11" s="145"/>
      <c r="O11" s="146"/>
      <c r="P11" s="146"/>
      <c r="Q11" s="146"/>
      <c r="R11" s="146"/>
      <c r="S11" s="146"/>
      <c r="T11" s="68">
        <f t="shared" si="1"/>
        <v>0</v>
      </c>
      <c r="U11" s="65" t="s">
        <v>20</v>
      </c>
      <c r="V11" s="66" t="s">
        <v>2761</v>
      </c>
      <c r="W11" s="65" t="s">
        <v>60</v>
      </c>
      <c r="X11" s="66" t="s">
        <v>61</v>
      </c>
      <c r="Y11" s="66" t="s">
        <v>670</v>
      </c>
      <c r="Z11" s="4"/>
      <c r="AA11" s="4"/>
    </row>
    <row r="12" spans="1:27" ht="150" x14ac:dyDescent="0.2">
      <c r="A12" s="17">
        <v>1</v>
      </c>
      <c r="B12" s="65">
        <v>1</v>
      </c>
      <c r="C12" s="65" t="s">
        <v>1811</v>
      </c>
      <c r="D12" s="94" t="s">
        <v>1765</v>
      </c>
      <c r="E12" s="94" t="s">
        <v>2762</v>
      </c>
      <c r="F12" s="94" t="s">
        <v>1812</v>
      </c>
      <c r="G12" s="94" t="s">
        <v>2763</v>
      </c>
      <c r="H12" s="94" t="s">
        <v>2764</v>
      </c>
      <c r="I12" s="94" t="s">
        <v>2765</v>
      </c>
      <c r="J12" s="94" t="s">
        <v>1813</v>
      </c>
      <c r="K12" s="76" t="s">
        <v>1205</v>
      </c>
      <c r="L12" s="76">
        <v>2024</v>
      </c>
      <c r="M12" s="146"/>
      <c r="N12" s="136">
        <v>5000</v>
      </c>
      <c r="O12" s="146"/>
      <c r="P12" s="146"/>
      <c r="Q12" s="146"/>
      <c r="R12" s="146"/>
      <c r="S12" s="146"/>
      <c r="T12" s="68">
        <f t="shared" si="1"/>
        <v>5000</v>
      </c>
      <c r="U12" s="65" t="s">
        <v>20</v>
      </c>
      <c r="V12" s="66"/>
      <c r="W12" s="65" t="s">
        <v>69</v>
      </c>
      <c r="X12" s="66" t="s">
        <v>61</v>
      </c>
      <c r="Y12" s="66" t="s">
        <v>2766</v>
      </c>
      <c r="Z12" s="4"/>
      <c r="AA12" s="4"/>
    </row>
    <row r="13" spans="1:27" ht="165" x14ac:dyDescent="0.2">
      <c r="A13" s="17">
        <v>1</v>
      </c>
      <c r="B13" s="65">
        <v>1</v>
      </c>
      <c r="C13" s="65" t="s">
        <v>1814</v>
      </c>
      <c r="D13" s="94" t="s">
        <v>1765</v>
      </c>
      <c r="E13" s="94" t="s">
        <v>2762</v>
      </c>
      <c r="F13" s="94" t="s">
        <v>2767</v>
      </c>
      <c r="G13" s="94" t="s">
        <v>1815</v>
      </c>
      <c r="H13" s="94" t="s">
        <v>1816</v>
      </c>
      <c r="I13" s="94" t="s">
        <v>1817</v>
      </c>
      <c r="J13" s="94" t="s">
        <v>1818</v>
      </c>
      <c r="K13" s="76" t="s">
        <v>1819</v>
      </c>
      <c r="L13" s="76">
        <v>2027</v>
      </c>
      <c r="M13" s="147"/>
      <c r="N13" s="146"/>
      <c r="O13" s="148"/>
      <c r="P13" s="146"/>
      <c r="Q13" s="145"/>
      <c r="R13" s="146"/>
      <c r="S13" s="146"/>
      <c r="T13" s="68">
        <f t="shared" si="1"/>
        <v>0</v>
      </c>
      <c r="U13" s="65" t="s">
        <v>21</v>
      </c>
      <c r="V13" s="66" t="s">
        <v>2768</v>
      </c>
      <c r="W13" s="65" t="s">
        <v>69</v>
      </c>
      <c r="X13" s="66" t="s">
        <v>61</v>
      </c>
      <c r="Y13" s="66" t="s">
        <v>2766</v>
      </c>
      <c r="Z13" s="4"/>
      <c r="AA13" s="4"/>
    </row>
    <row r="14" spans="1:27" ht="165" x14ac:dyDescent="0.2">
      <c r="A14" s="17">
        <v>1</v>
      </c>
      <c r="B14" s="65">
        <v>1</v>
      </c>
      <c r="C14" s="65" t="s">
        <v>1</v>
      </c>
      <c r="D14" s="94" t="s">
        <v>1765</v>
      </c>
      <c r="E14" s="94" t="s">
        <v>93</v>
      </c>
      <c r="F14" s="94" t="s">
        <v>2769</v>
      </c>
      <c r="G14" s="94" t="s">
        <v>1820</v>
      </c>
      <c r="H14" s="94" t="s">
        <v>1821</v>
      </c>
      <c r="I14" s="94" t="s">
        <v>1822</v>
      </c>
      <c r="J14" s="94" t="s">
        <v>88</v>
      </c>
      <c r="K14" s="76" t="s">
        <v>3023</v>
      </c>
      <c r="L14" s="76" t="s">
        <v>58</v>
      </c>
      <c r="M14" s="149">
        <v>5142.8599999999997</v>
      </c>
      <c r="N14" s="150">
        <v>5142.8599999999997</v>
      </c>
      <c r="O14" s="150">
        <v>5142.8599999999997</v>
      </c>
      <c r="P14" s="150">
        <v>5142.8599999999997</v>
      </c>
      <c r="Q14" s="150">
        <v>5142.8599999999997</v>
      </c>
      <c r="R14" s="150">
        <v>5142.8599999999997</v>
      </c>
      <c r="S14" s="150">
        <v>5142.8599999999997</v>
      </c>
      <c r="T14" s="151">
        <v>36000</v>
      </c>
      <c r="U14" s="65" t="s">
        <v>21</v>
      </c>
      <c r="V14" s="66"/>
      <c r="W14" s="65" t="s">
        <v>79</v>
      </c>
      <c r="X14" s="66" t="s">
        <v>90</v>
      </c>
      <c r="Y14" s="66" t="s">
        <v>2770</v>
      </c>
      <c r="Z14" s="4"/>
      <c r="AA14" s="4"/>
    </row>
    <row r="15" spans="1:27" ht="150" x14ac:dyDescent="0.2">
      <c r="A15" s="17">
        <v>1</v>
      </c>
      <c r="B15" s="65">
        <v>1</v>
      </c>
      <c r="C15" s="65" t="s">
        <v>1823</v>
      </c>
      <c r="D15" s="94" t="s">
        <v>1765</v>
      </c>
      <c r="E15" s="94" t="s">
        <v>258</v>
      </c>
      <c r="F15" s="94" t="s">
        <v>2771</v>
      </c>
      <c r="G15" s="94" t="s">
        <v>2763</v>
      </c>
      <c r="H15" s="94" t="s">
        <v>1824</v>
      </c>
      <c r="I15" s="94" t="s">
        <v>2772</v>
      </c>
      <c r="J15" s="94" t="s">
        <v>1782</v>
      </c>
      <c r="K15" s="76" t="s">
        <v>1205</v>
      </c>
      <c r="L15" s="76" t="s">
        <v>104</v>
      </c>
      <c r="M15" s="136">
        <v>28900</v>
      </c>
      <c r="N15" s="136">
        <v>28900</v>
      </c>
      <c r="O15" s="146"/>
      <c r="P15" s="146"/>
      <c r="Q15" s="146"/>
      <c r="R15" s="146"/>
      <c r="S15" s="146"/>
      <c r="T15" s="68">
        <f t="shared" ref="T15:T17" si="2">SUM(M15:S15)</f>
        <v>57800</v>
      </c>
      <c r="U15" s="65" t="s">
        <v>21</v>
      </c>
      <c r="V15" s="66"/>
      <c r="W15" s="65" t="s">
        <v>69</v>
      </c>
      <c r="X15" s="66" t="s">
        <v>131</v>
      </c>
      <c r="Y15" s="66" t="s">
        <v>294</v>
      </c>
      <c r="Z15" s="4"/>
      <c r="AA15" s="4"/>
    </row>
    <row r="16" spans="1:27" ht="150" x14ac:dyDescent="0.2">
      <c r="A16" s="17">
        <v>1</v>
      </c>
      <c r="B16" s="65">
        <v>1</v>
      </c>
      <c r="C16" s="65" t="s">
        <v>1825</v>
      </c>
      <c r="D16" s="152" t="s">
        <v>1765</v>
      </c>
      <c r="E16" s="152" t="s">
        <v>311</v>
      </c>
      <c r="F16" s="152" t="s">
        <v>1826</v>
      </c>
      <c r="G16" s="152" t="s">
        <v>2763</v>
      </c>
      <c r="H16" s="152" t="s">
        <v>1827</v>
      </c>
      <c r="I16" s="152" t="s">
        <v>2773</v>
      </c>
      <c r="J16" s="152" t="s">
        <v>1782</v>
      </c>
      <c r="K16" s="153" t="s">
        <v>1205</v>
      </c>
      <c r="L16" s="153">
        <v>2023</v>
      </c>
      <c r="M16" s="154">
        <v>1000</v>
      </c>
      <c r="N16" s="155"/>
      <c r="O16" s="155"/>
      <c r="P16" s="155"/>
      <c r="Q16" s="155"/>
      <c r="R16" s="155"/>
      <c r="S16" s="155"/>
      <c r="T16" s="68">
        <f t="shared" si="2"/>
        <v>1000</v>
      </c>
      <c r="U16" s="65" t="s">
        <v>21</v>
      </c>
      <c r="V16" s="66"/>
      <c r="W16" s="65" t="s">
        <v>69</v>
      </c>
      <c r="X16" s="66" t="s">
        <v>322</v>
      </c>
      <c r="Y16" s="66" t="s">
        <v>294</v>
      </c>
      <c r="Z16" s="4"/>
      <c r="AA16" s="4"/>
    </row>
    <row r="17" spans="1:27" ht="120" x14ac:dyDescent="0.2">
      <c r="A17" s="17">
        <v>1</v>
      </c>
      <c r="B17" s="65">
        <v>1</v>
      </c>
      <c r="C17" s="99" t="s">
        <v>2774</v>
      </c>
      <c r="D17" s="66" t="s">
        <v>1765</v>
      </c>
      <c r="E17" s="79" t="s">
        <v>51</v>
      </c>
      <c r="F17" s="79" t="s">
        <v>1828</v>
      </c>
      <c r="G17" s="79" t="s">
        <v>1829</v>
      </c>
      <c r="H17" s="79" t="s">
        <v>1830</v>
      </c>
      <c r="I17" s="79" t="s">
        <v>3024</v>
      </c>
      <c r="J17" s="79" t="s">
        <v>1831</v>
      </c>
      <c r="K17" s="99" t="s">
        <v>2775</v>
      </c>
      <c r="L17" s="99">
        <v>2025</v>
      </c>
      <c r="M17" s="121"/>
      <c r="N17" s="121"/>
      <c r="O17" s="126">
        <v>65000</v>
      </c>
      <c r="P17" s="121"/>
      <c r="Q17" s="121"/>
      <c r="R17" s="121"/>
      <c r="S17" s="121"/>
      <c r="T17" s="68">
        <f t="shared" si="2"/>
        <v>65000</v>
      </c>
      <c r="U17" s="65" t="s">
        <v>21</v>
      </c>
      <c r="V17" s="66"/>
      <c r="W17" s="65" t="s">
        <v>69</v>
      </c>
      <c r="X17" s="66" t="s">
        <v>61</v>
      </c>
      <c r="Y17" s="66"/>
      <c r="Z17" s="20"/>
      <c r="AA17" s="20"/>
    </row>
    <row r="18" spans="1:27" ht="15" x14ac:dyDescent="0.2">
      <c r="A18" s="3"/>
      <c r="B18" s="3"/>
      <c r="C18" s="3"/>
      <c r="D18" s="4"/>
      <c r="E18" s="4"/>
      <c r="F18" s="4"/>
      <c r="G18" s="4"/>
      <c r="H18" s="4"/>
      <c r="I18" s="4"/>
      <c r="J18" s="4"/>
      <c r="K18" s="3"/>
      <c r="L18" s="3"/>
      <c r="M18" s="24">
        <f t="shared" ref="M18:S18" si="3">SUM(M3:M17)</f>
        <v>116165.86</v>
      </c>
      <c r="N18" s="24">
        <f t="shared" si="3"/>
        <v>45330.43</v>
      </c>
      <c r="O18" s="24">
        <f t="shared" si="3"/>
        <v>76142.86</v>
      </c>
      <c r="P18" s="24">
        <f t="shared" si="3"/>
        <v>11430.43</v>
      </c>
      <c r="Q18" s="24">
        <f t="shared" si="3"/>
        <v>11142.86</v>
      </c>
      <c r="R18" s="24">
        <f t="shared" si="3"/>
        <v>11430.43</v>
      </c>
      <c r="S18" s="24">
        <f t="shared" si="3"/>
        <v>11142.86</v>
      </c>
      <c r="T18" s="25"/>
      <c r="U18" s="25" t="s">
        <v>2831</v>
      </c>
      <c r="V18" s="26" t="s">
        <v>2832</v>
      </c>
      <c r="W18" s="1"/>
      <c r="X18" s="4"/>
      <c r="Y18" s="4"/>
      <c r="Z18" s="4"/>
      <c r="AA18" s="4"/>
    </row>
    <row r="19" spans="1:27" ht="15" x14ac:dyDescent="0.2">
      <c r="A19" s="3"/>
      <c r="B19" s="3"/>
      <c r="C19" s="3"/>
      <c r="D19" s="4"/>
      <c r="E19" s="4"/>
      <c r="F19" s="4"/>
      <c r="G19" s="4"/>
      <c r="H19" s="4"/>
      <c r="I19" s="4"/>
      <c r="J19" s="4"/>
      <c r="K19" s="3"/>
      <c r="L19" s="3"/>
      <c r="M19" s="48"/>
      <c r="N19" s="49"/>
      <c r="O19" s="49"/>
      <c r="P19" s="49"/>
      <c r="Q19" s="49"/>
      <c r="R19" s="49"/>
      <c r="S19" s="50"/>
      <c r="T19" s="28" t="s">
        <v>20</v>
      </c>
      <c r="U19" s="25">
        <f t="shared" ref="U19:V19" si="4">COUNTIFS($U$3:$U$17, "High", A3:A17, 1)</f>
        <v>9</v>
      </c>
      <c r="V19" s="25">
        <f t="shared" si="4"/>
        <v>9</v>
      </c>
      <c r="W19" s="1"/>
      <c r="X19" s="4"/>
      <c r="Y19" s="4"/>
      <c r="Z19" s="4"/>
      <c r="AA19" s="4"/>
    </row>
    <row r="20" spans="1:27" ht="15" x14ac:dyDescent="0.2">
      <c r="A20" s="3"/>
      <c r="B20" s="3"/>
      <c r="C20" s="3"/>
      <c r="D20" s="4"/>
      <c r="E20" s="4"/>
      <c r="F20" s="4"/>
      <c r="G20" s="4"/>
      <c r="H20" s="4"/>
      <c r="I20" s="4"/>
      <c r="J20" s="4"/>
      <c r="K20" s="3"/>
      <c r="L20" s="3"/>
      <c r="M20" s="32"/>
      <c r="N20" s="32"/>
      <c r="O20" s="32"/>
      <c r="P20" s="32"/>
      <c r="Q20" s="32"/>
      <c r="R20" s="32"/>
      <c r="S20" s="32"/>
      <c r="T20" s="28" t="s">
        <v>21</v>
      </c>
      <c r="U20" s="25">
        <f t="shared" ref="U20:V20" si="5">COUNTIFS($U$3:$U$17, "Medium", A3:A17, 1)</f>
        <v>6</v>
      </c>
      <c r="V20" s="25">
        <f t="shared" si="5"/>
        <v>6</v>
      </c>
      <c r="W20" s="1"/>
      <c r="X20" s="4"/>
      <c r="Y20" s="4"/>
      <c r="Z20" s="4"/>
      <c r="AA20" s="4"/>
    </row>
    <row r="21" spans="1:27" ht="15" x14ac:dyDescent="0.2">
      <c r="A21" s="3"/>
      <c r="B21" s="3"/>
      <c r="C21" s="3"/>
      <c r="D21" s="4"/>
      <c r="E21" s="4"/>
      <c r="F21" s="4"/>
      <c r="G21" s="4"/>
      <c r="H21" s="4"/>
      <c r="I21" s="4"/>
      <c r="J21" s="4"/>
      <c r="K21" s="3"/>
      <c r="L21" s="3"/>
      <c r="M21" s="32"/>
      <c r="N21" s="33"/>
      <c r="O21" s="33"/>
      <c r="P21" s="33"/>
      <c r="Q21" s="33"/>
      <c r="R21" s="33"/>
      <c r="T21" s="28" t="s">
        <v>22</v>
      </c>
      <c r="U21" s="25">
        <f t="shared" ref="U21:V21" si="6">COUNTIFS($U$3:$U$17, "Low", A3:A17, 1)</f>
        <v>0</v>
      </c>
      <c r="V21" s="25">
        <f t="shared" si="6"/>
        <v>0</v>
      </c>
      <c r="W21" s="1"/>
      <c r="X21" s="4"/>
      <c r="Y21" s="4"/>
      <c r="Z21" s="4"/>
      <c r="AA21" s="4"/>
    </row>
  </sheetData>
  <sheetProtection algorithmName="SHA-512" hashValue="ebCuIoyKZHDgCj8BkEKrMBHGQxOdUfnKKG0BKuOh8URc3imtoUws9BiFOZC/TCFhI3k/EPhE2hvdstjkgOLdJg==" saltValue="X9uw13aZ2Ad4+Fg4Ne3tPA==" spinCount="100000" sheet="1" objects="1" scenarios="1" formatColumns="0" formatRows="0" autoFilter="0"/>
  <autoFilter ref="A1:Y21" xr:uid="{00000000-0009-0000-0000-000019000000}"/>
  <mergeCells count="1">
    <mergeCell ref="M1:S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Y21"/>
  <sheetViews>
    <sheetView zoomScale="60" zoomScaleNormal="60" workbookViewId="0">
      <pane xSplit="6" ySplit="2" topLeftCell="G4" activePane="bottomRight" state="frozen"/>
      <selection sqref="A1:B2"/>
      <selection pane="topRight" sqref="A1:B2"/>
      <selection pane="bottomLeft" sqref="A1:B2"/>
      <selection pane="bottomRight" activeCell="J5" sqref="J5"/>
    </sheetView>
  </sheetViews>
  <sheetFormatPr defaultColWidth="12.5703125" defaultRowHeight="15.75" customHeight="1" x14ac:dyDescent="0.2"/>
  <cols>
    <col min="1" max="2" width="10" customWidth="1"/>
    <col min="3" max="3" width="17.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0.8554687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2851</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ht="33"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75" x14ac:dyDescent="0.2">
      <c r="A3" s="17">
        <v>1</v>
      </c>
      <c r="B3" s="65">
        <v>1</v>
      </c>
      <c r="C3" s="65" t="s">
        <v>1832</v>
      </c>
      <c r="D3" s="66" t="s">
        <v>1833</v>
      </c>
      <c r="E3" s="66" t="s">
        <v>51</v>
      </c>
      <c r="F3" s="66" t="s">
        <v>1834</v>
      </c>
      <c r="G3" s="66" t="s">
        <v>1835</v>
      </c>
      <c r="H3" s="66"/>
      <c r="I3" s="66" t="s">
        <v>1836</v>
      </c>
      <c r="J3" s="66"/>
      <c r="K3" s="65" t="s">
        <v>1837</v>
      </c>
      <c r="L3" s="65" t="s">
        <v>2776</v>
      </c>
      <c r="M3" s="82">
        <v>418</v>
      </c>
      <c r="N3" s="156">
        <v>418</v>
      </c>
      <c r="O3" s="156">
        <v>418</v>
      </c>
      <c r="P3" s="156">
        <v>418</v>
      </c>
      <c r="Q3" s="156">
        <v>418</v>
      </c>
      <c r="R3" s="156">
        <v>418</v>
      </c>
      <c r="S3" s="156">
        <v>418</v>
      </c>
      <c r="T3" s="68">
        <f t="shared" ref="T3:T17" si="1">SUM(M3:S3)</f>
        <v>2926</v>
      </c>
      <c r="U3" s="65" t="s">
        <v>20</v>
      </c>
      <c r="V3" s="65" t="s">
        <v>1838</v>
      </c>
      <c r="W3" s="65" t="s">
        <v>60</v>
      </c>
      <c r="X3" s="66" t="s">
        <v>61</v>
      </c>
      <c r="Y3" s="66" t="s">
        <v>836</v>
      </c>
    </row>
    <row r="4" spans="1:25" ht="90" x14ac:dyDescent="0.2">
      <c r="A4" s="17">
        <v>1</v>
      </c>
      <c r="B4" s="65">
        <v>1</v>
      </c>
      <c r="C4" s="65" t="s">
        <v>2914</v>
      </c>
      <c r="D4" s="66" t="s">
        <v>1833</v>
      </c>
      <c r="E4" s="66" t="s">
        <v>51</v>
      </c>
      <c r="F4" s="66" t="s">
        <v>1839</v>
      </c>
      <c r="G4" s="66" t="s">
        <v>1840</v>
      </c>
      <c r="H4" s="66"/>
      <c r="I4" s="66" t="s">
        <v>1841</v>
      </c>
      <c r="J4" s="66"/>
      <c r="K4" s="65" t="s">
        <v>1842</v>
      </c>
      <c r="L4" s="65" t="s">
        <v>104</v>
      </c>
      <c r="M4" s="67"/>
      <c r="N4" s="157"/>
      <c r="O4" s="157"/>
      <c r="P4" s="157"/>
      <c r="Q4" s="157"/>
      <c r="R4" s="157"/>
      <c r="S4" s="157"/>
      <c r="T4" s="68">
        <f t="shared" si="1"/>
        <v>0</v>
      </c>
      <c r="U4" s="65" t="s">
        <v>20</v>
      </c>
      <c r="V4" s="66"/>
      <c r="W4" s="65" t="s">
        <v>60</v>
      </c>
      <c r="X4" s="66" t="s">
        <v>61</v>
      </c>
      <c r="Y4" s="66" t="s">
        <v>836</v>
      </c>
    </row>
    <row r="5" spans="1:25" ht="315" x14ac:dyDescent="0.2">
      <c r="A5" s="17">
        <v>1</v>
      </c>
      <c r="B5" s="65">
        <v>1</v>
      </c>
      <c r="C5" s="65" t="s">
        <v>1843</v>
      </c>
      <c r="D5" s="66" t="s">
        <v>1833</v>
      </c>
      <c r="E5" s="66" t="s">
        <v>51</v>
      </c>
      <c r="F5" s="66" t="s">
        <v>1844</v>
      </c>
      <c r="G5" s="66" t="s">
        <v>1845</v>
      </c>
      <c r="H5" s="66" t="s">
        <v>2777</v>
      </c>
      <c r="I5" s="66" t="s">
        <v>2778</v>
      </c>
      <c r="J5" s="66" t="s">
        <v>2779</v>
      </c>
      <c r="K5" s="65" t="s">
        <v>1846</v>
      </c>
      <c r="L5" s="65">
        <v>2023</v>
      </c>
      <c r="M5" s="67"/>
      <c r="N5" s="106"/>
      <c r="O5" s="106"/>
      <c r="P5" s="106"/>
      <c r="Q5" s="106"/>
      <c r="R5" s="106"/>
      <c r="S5" s="106"/>
      <c r="T5" s="68">
        <f t="shared" si="1"/>
        <v>0</v>
      </c>
      <c r="U5" s="65" t="s">
        <v>20</v>
      </c>
      <c r="V5" s="66" t="s">
        <v>1847</v>
      </c>
      <c r="W5" s="65" t="s">
        <v>60</v>
      </c>
      <c r="X5" s="66" t="s">
        <v>61</v>
      </c>
      <c r="Y5" s="66" t="s">
        <v>836</v>
      </c>
    </row>
    <row r="6" spans="1:25" ht="255" x14ac:dyDescent="0.2">
      <c r="A6" s="17">
        <v>1</v>
      </c>
      <c r="B6" s="65">
        <v>1</v>
      </c>
      <c r="C6" s="65" t="s">
        <v>1848</v>
      </c>
      <c r="D6" s="66" t="s">
        <v>1833</v>
      </c>
      <c r="E6" s="66" t="s">
        <v>51</v>
      </c>
      <c r="F6" s="66" t="s">
        <v>1849</v>
      </c>
      <c r="G6" s="66" t="s">
        <v>2780</v>
      </c>
      <c r="H6" s="66" t="s">
        <v>2781</v>
      </c>
      <c r="I6" s="66" t="s">
        <v>2782</v>
      </c>
      <c r="J6" s="66" t="s">
        <v>2783</v>
      </c>
      <c r="K6" s="65" t="s">
        <v>1850</v>
      </c>
      <c r="L6" s="65" t="s">
        <v>2784</v>
      </c>
      <c r="M6" s="67">
        <v>130</v>
      </c>
      <c r="N6" s="67">
        <f>130+130+2000</f>
        <v>2260</v>
      </c>
      <c r="O6" s="67">
        <v>130</v>
      </c>
      <c r="P6" s="106"/>
      <c r="Q6" s="106"/>
      <c r="R6" s="106"/>
      <c r="S6" s="106"/>
      <c r="T6" s="68">
        <f t="shared" si="1"/>
        <v>2520</v>
      </c>
      <c r="U6" s="65" t="s">
        <v>20</v>
      </c>
      <c r="V6" s="66" t="s">
        <v>1851</v>
      </c>
      <c r="W6" s="65" t="s">
        <v>60</v>
      </c>
      <c r="X6" s="66" t="s">
        <v>70</v>
      </c>
      <c r="Y6" s="66" t="s">
        <v>62</v>
      </c>
    </row>
    <row r="7" spans="1:25" ht="180" x14ac:dyDescent="0.2">
      <c r="A7" s="17">
        <v>1</v>
      </c>
      <c r="B7" s="65">
        <v>1</v>
      </c>
      <c r="C7" s="65" t="s">
        <v>1852</v>
      </c>
      <c r="D7" s="66" t="s">
        <v>1833</v>
      </c>
      <c r="E7" s="66" t="s">
        <v>93</v>
      </c>
      <c r="F7" s="66" t="s">
        <v>1853</v>
      </c>
      <c r="G7" s="66" t="s">
        <v>1854</v>
      </c>
      <c r="H7" s="66" t="s">
        <v>1855</v>
      </c>
      <c r="I7" s="66" t="s">
        <v>1856</v>
      </c>
      <c r="J7" s="158"/>
      <c r="K7" s="65" t="s">
        <v>1857</v>
      </c>
      <c r="L7" s="65" t="s">
        <v>1858</v>
      </c>
      <c r="M7" s="67">
        <v>12</v>
      </c>
      <c r="N7" s="106"/>
      <c r="O7" s="106"/>
      <c r="P7" s="106"/>
      <c r="Q7" s="106"/>
      <c r="R7" s="106"/>
      <c r="S7" s="106"/>
      <c r="T7" s="68">
        <f t="shared" si="1"/>
        <v>12</v>
      </c>
      <c r="U7" s="65" t="s">
        <v>20</v>
      </c>
      <c r="V7" s="66" t="s">
        <v>2785</v>
      </c>
      <c r="W7" s="65" t="s">
        <v>60</v>
      </c>
      <c r="X7" s="66" t="s">
        <v>70</v>
      </c>
      <c r="Y7" s="66" t="s">
        <v>62</v>
      </c>
    </row>
    <row r="8" spans="1:25" ht="150" x14ac:dyDescent="0.2">
      <c r="A8" s="17">
        <v>1</v>
      </c>
      <c r="B8" s="65">
        <v>1</v>
      </c>
      <c r="C8" s="65" t="s">
        <v>1860</v>
      </c>
      <c r="D8" s="66" t="s">
        <v>1833</v>
      </c>
      <c r="E8" s="66" t="s">
        <v>93</v>
      </c>
      <c r="F8" s="66" t="s">
        <v>1861</v>
      </c>
      <c r="G8" s="66" t="s">
        <v>1854</v>
      </c>
      <c r="H8" s="66" t="s">
        <v>1855</v>
      </c>
      <c r="I8" s="66" t="s">
        <v>1856</v>
      </c>
      <c r="J8" s="66" t="s">
        <v>2786</v>
      </c>
      <c r="K8" s="65" t="s">
        <v>1857</v>
      </c>
      <c r="L8" s="65" t="s">
        <v>1858</v>
      </c>
      <c r="M8" s="67">
        <v>12</v>
      </c>
      <c r="N8" s="106"/>
      <c r="O8" s="106"/>
      <c r="P8" s="106"/>
      <c r="Q8" s="106"/>
      <c r="R8" s="106"/>
      <c r="S8" s="106"/>
      <c r="T8" s="68">
        <f t="shared" si="1"/>
        <v>12</v>
      </c>
      <c r="U8" s="65" t="s">
        <v>20</v>
      </c>
      <c r="V8" s="66" t="s">
        <v>1859</v>
      </c>
      <c r="W8" s="65" t="s">
        <v>69</v>
      </c>
      <c r="X8" s="66" t="s">
        <v>70</v>
      </c>
      <c r="Y8" s="66" t="s">
        <v>91</v>
      </c>
    </row>
    <row r="9" spans="1:25" ht="120" x14ac:dyDescent="0.2">
      <c r="A9" s="17">
        <v>1</v>
      </c>
      <c r="B9" s="65">
        <v>1</v>
      </c>
      <c r="C9" s="65" t="s">
        <v>1862</v>
      </c>
      <c r="D9" s="66" t="s">
        <v>1833</v>
      </c>
      <c r="E9" s="66" t="s">
        <v>93</v>
      </c>
      <c r="F9" s="66" t="s">
        <v>1863</v>
      </c>
      <c r="G9" s="66" t="s">
        <v>1864</v>
      </c>
      <c r="H9" s="66" t="s">
        <v>1865</v>
      </c>
      <c r="I9" s="66" t="s">
        <v>1866</v>
      </c>
      <c r="J9" s="66" t="s">
        <v>2787</v>
      </c>
      <c r="K9" s="65" t="s">
        <v>1857</v>
      </c>
      <c r="L9" s="65" t="s">
        <v>1867</v>
      </c>
      <c r="M9" s="88">
        <v>11</v>
      </c>
      <c r="N9" s="159">
        <v>11</v>
      </c>
      <c r="O9" s="106"/>
      <c r="P9" s="106"/>
      <c r="Q9" s="106"/>
      <c r="R9" s="106"/>
      <c r="S9" s="106"/>
      <c r="T9" s="68">
        <f t="shared" si="1"/>
        <v>22</v>
      </c>
      <c r="U9" s="65" t="s">
        <v>20</v>
      </c>
      <c r="V9" s="66" t="s">
        <v>1859</v>
      </c>
      <c r="W9" s="65" t="s">
        <v>60</v>
      </c>
      <c r="X9" s="66" t="s">
        <v>70</v>
      </c>
      <c r="Y9" s="66" t="s">
        <v>1868</v>
      </c>
    </row>
    <row r="10" spans="1:25" ht="120" x14ac:dyDescent="0.2">
      <c r="A10" s="17">
        <v>1</v>
      </c>
      <c r="B10" s="65">
        <v>1</v>
      </c>
      <c r="C10" s="65" t="s">
        <v>1869</v>
      </c>
      <c r="D10" s="66" t="s">
        <v>1833</v>
      </c>
      <c r="E10" s="66" t="s">
        <v>93</v>
      </c>
      <c r="F10" s="66" t="s">
        <v>1870</v>
      </c>
      <c r="G10" s="66" t="s">
        <v>1864</v>
      </c>
      <c r="H10" s="66" t="s">
        <v>1865</v>
      </c>
      <c r="I10" s="66" t="s">
        <v>1866</v>
      </c>
      <c r="J10" s="66" t="s">
        <v>2787</v>
      </c>
      <c r="K10" s="65" t="s">
        <v>1857</v>
      </c>
      <c r="L10" s="65" t="s">
        <v>1867</v>
      </c>
      <c r="M10" s="88">
        <v>11</v>
      </c>
      <c r="N10" s="159">
        <v>11</v>
      </c>
      <c r="O10" s="106"/>
      <c r="P10" s="106"/>
      <c r="Q10" s="106"/>
      <c r="R10" s="106"/>
      <c r="S10" s="106"/>
      <c r="T10" s="68">
        <f t="shared" si="1"/>
        <v>22</v>
      </c>
      <c r="U10" s="65" t="s">
        <v>20</v>
      </c>
      <c r="V10" s="66" t="s">
        <v>1859</v>
      </c>
      <c r="W10" s="65" t="s">
        <v>69</v>
      </c>
      <c r="X10" s="66" t="s">
        <v>70</v>
      </c>
      <c r="Y10" s="66" t="s">
        <v>62</v>
      </c>
    </row>
    <row r="11" spans="1:25" ht="90" x14ac:dyDescent="0.2">
      <c r="A11" s="17">
        <v>1</v>
      </c>
      <c r="B11" s="65">
        <v>1</v>
      </c>
      <c r="C11" s="65" t="s">
        <v>1872</v>
      </c>
      <c r="D11" s="66" t="s">
        <v>1833</v>
      </c>
      <c r="E11" s="66" t="s">
        <v>93</v>
      </c>
      <c r="F11" s="66" t="s">
        <v>2915</v>
      </c>
      <c r="G11" s="66" t="s">
        <v>1873</v>
      </c>
      <c r="H11" s="66" t="s">
        <v>2788</v>
      </c>
      <c r="I11" s="66" t="s">
        <v>2789</v>
      </c>
      <c r="J11" s="66" t="s">
        <v>1874</v>
      </c>
      <c r="K11" s="65" t="s">
        <v>1857</v>
      </c>
      <c r="L11" s="65" t="s">
        <v>1875</v>
      </c>
      <c r="M11" s="88">
        <v>40</v>
      </c>
      <c r="N11" s="159">
        <v>40</v>
      </c>
      <c r="O11" s="159">
        <v>40</v>
      </c>
      <c r="P11" s="159">
        <v>40</v>
      </c>
      <c r="Q11" s="159">
        <v>40</v>
      </c>
      <c r="R11" s="159">
        <v>40</v>
      </c>
      <c r="S11" s="159">
        <v>40</v>
      </c>
      <c r="T11" s="68">
        <f t="shared" si="1"/>
        <v>280</v>
      </c>
      <c r="U11" s="65" t="s">
        <v>20</v>
      </c>
      <c r="V11" s="66"/>
      <c r="W11" s="65" t="s">
        <v>60</v>
      </c>
      <c r="X11" s="66" t="s">
        <v>70</v>
      </c>
      <c r="Y11" s="66" t="s">
        <v>62</v>
      </c>
    </row>
    <row r="12" spans="1:25" ht="75" x14ac:dyDescent="0.2">
      <c r="A12" s="17">
        <v>1</v>
      </c>
      <c r="B12" s="65">
        <v>1</v>
      </c>
      <c r="C12" s="65" t="s">
        <v>1876</v>
      </c>
      <c r="D12" s="66" t="s">
        <v>1833</v>
      </c>
      <c r="E12" s="66" t="s">
        <v>93</v>
      </c>
      <c r="F12" s="66" t="s">
        <v>1877</v>
      </c>
      <c r="G12" s="66" t="s">
        <v>1878</v>
      </c>
      <c r="H12" s="66"/>
      <c r="I12" s="66" t="s">
        <v>1879</v>
      </c>
      <c r="J12" s="66"/>
      <c r="K12" s="65" t="s">
        <v>1857</v>
      </c>
      <c r="L12" s="65" t="s">
        <v>1838</v>
      </c>
      <c r="M12" s="67"/>
      <c r="N12" s="67"/>
      <c r="O12" s="67"/>
      <c r="P12" s="67"/>
      <c r="Q12" s="67"/>
      <c r="R12" s="67"/>
      <c r="S12" s="67"/>
      <c r="T12" s="68">
        <f t="shared" si="1"/>
        <v>0</v>
      </c>
      <c r="U12" s="65" t="s">
        <v>20</v>
      </c>
      <c r="V12" s="66"/>
      <c r="W12" s="65" t="s">
        <v>69</v>
      </c>
      <c r="X12" s="66" t="s">
        <v>70</v>
      </c>
      <c r="Y12" s="66" t="s">
        <v>62</v>
      </c>
    </row>
    <row r="13" spans="1:25" ht="90" x14ac:dyDescent="0.2">
      <c r="A13" s="17">
        <v>1</v>
      </c>
      <c r="B13" s="65">
        <v>1</v>
      </c>
      <c r="C13" s="65" t="s">
        <v>1880</v>
      </c>
      <c r="D13" s="66" t="s">
        <v>1833</v>
      </c>
      <c r="E13" s="66" t="s">
        <v>258</v>
      </c>
      <c r="F13" s="66" t="s">
        <v>1881</v>
      </c>
      <c r="G13" s="66" t="s">
        <v>1882</v>
      </c>
      <c r="H13" s="66" t="s">
        <v>1883</v>
      </c>
      <c r="I13" s="66" t="s">
        <v>1884</v>
      </c>
      <c r="J13" s="66" t="s">
        <v>1885</v>
      </c>
      <c r="K13" s="65" t="s">
        <v>1846</v>
      </c>
      <c r="L13" s="80" t="s">
        <v>41</v>
      </c>
      <c r="M13" s="67"/>
      <c r="N13" s="106"/>
      <c r="O13" s="106"/>
      <c r="P13" s="106"/>
      <c r="Q13" s="106"/>
      <c r="R13" s="106"/>
      <c r="S13" s="106"/>
      <c r="T13" s="68">
        <f t="shared" si="1"/>
        <v>0</v>
      </c>
      <c r="U13" s="65" t="s">
        <v>20</v>
      </c>
      <c r="V13" s="66"/>
      <c r="W13" s="65" t="s">
        <v>69</v>
      </c>
      <c r="X13" s="66" t="s">
        <v>131</v>
      </c>
      <c r="Y13" s="66" t="s">
        <v>81</v>
      </c>
    </row>
    <row r="14" spans="1:25" ht="120" x14ac:dyDescent="0.2">
      <c r="A14" s="17">
        <v>1</v>
      </c>
      <c r="B14" s="65">
        <v>1</v>
      </c>
      <c r="C14" s="65" t="s">
        <v>1886</v>
      </c>
      <c r="D14" s="66" t="s">
        <v>1833</v>
      </c>
      <c r="E14" s="66" t="s">
        <v>303</v>
      </c>
      <c r="F14" s="66" t="s">
        <v>2790</v>
      </c>
      <c r="G14" s="66" t="s">
        <v>3025</v>
      </c>
      <c r="H14" s="66" t="s">
        <v>2791</v>
      </c>
      <c r="I14" s="66" t="s">
        <v>2792</v>
      </c>
      <c r="J14" s="66" t="s">
        <v>2793</v>
      </c>
      <c r="K14" s="65" t="s">
        <v>2794</v>
      </c>
      <c r="L14" s="65">
        <v>2024</v>
      </c>
      <c r="M14" s="67"/>
      <c r="N14" s="106"/>
      <c r="O14" s="106"/>
      <c r="P14" s="106"/>
      <c r="Q14" s="106"/>
      <c r="R14" s="106"/>
      <c r="S14" s="106"/>
      <c r="T14" s="68">
        <f t="shared" si="1"/>
        <v>0</v>
      </c>
      <c r="U14" s="65" t="s">
        <v>21</v>
      </c>
      <c r="V14" s="66"/>
      <c r="W14" s="65" t="s">
        <v>69</v>
      </c>
      <c r="X14" s="66" t="s">
        <v>322</v>
      </c>
      <c r="Y14" s="66" t="s">
        <v>81</v>
      </c>
    </row>
    <row r="15" spans="1:25" ht="315" x14ac:dyDescent="0.2">
      <c r="A15" s="17">
        <v>1</v>
      </c>
      <c r="B15" s="65">
        <v>1</v>
      </c>
      <c r="C15" s="65" t="s">
        <v>1887</v>
      </c>
      <c r="D15" s="66" t="s">
        <v>1833</v>
      </c>
      <c r="E15" s="66" t="s">
        <v>311</v>
      </c>
      <c r="F15" s="66" t="s">
        <v>2795</v>
      </c>
      <c r="G15" s="66" t="s">
        <v>2796</v>
      </c>
      <c r="H15" s="66" t="s">
        <v>2797</v>
      </c>
      <c r="I15" s="66" t="s">
        <v>2798</v>
      </c>
      <c r="J15" s="66" t="s">
        <v>2799</v>
      </c>
      <c r="K15" s="65" t="s">
        <v>2800</v>
      </c>
      <c r="L15" s="76" t="s">
        <v>104</v>
      </c>
      <c r="M15" s="67"/>
      <c r="N15" s="67"/>
      <c r="O15" s="106"/>
      <c r="P15" s="106"/>
      <c r="Q15" s="106"/>
      <c r="R15" s="106"/>
      <c r="S15" s="106"/>
      <c r="T15" s="68">
        <f t="shared" si="1"/>
        <v>0</v>
      </c>
      <c r="U15" s="65" t="s">
        <v>21</v>
      </c>
      <c r="V15" s="66" t="s">
        <v>1890</v>
      </c>
      <c r="W15" s="65" t="s">
        <v>69</v>
      </c>
      <c r="X15" s="66" t="s">
        <v>322</v>
      </c>
      <c r="Y15" s="66" t="s">
        <v>81</v>
      </c>
    </row>
    <row r="16" spans="1:25" ht="409.5" x14ac:dyDescent="0.2">
      <c r="A16" s="17">
        <v>1</v>
      </c>
      <c r="B16" s="65">
        <v>1</v>
      </c>
      <c r="C16" s="65" t="s">
        <v>1891</v>
      </c>
      <c r="D16" s="66" t="s">
        <v>1833</v>
      </c>
      <c r="E16" s="66" t="s">
        <v>311</v>
      </c>
      <c r="F16" s="66" t="s">
        <v>2916</v>
      </c>
      <c r="G16" s="66" t="s">
        <v>1888</v>
      </c>
      <c r="H16" s="66" t="s">
        <v>2801</v>
      </c>
      <c r="I16" s="66" t="s">
        <v>1889</v>
      </c>
      <c r="J16" s="66"/>
      <c r="K16" s="65" t="s">
        <v>1892</v>
      </c>
      <c r="L16" s="80" t="s">
        <v>58</v>
      </c>
      <c r="M16" s="67"/>
      <c r="N16" s="67"/>
      <c r="O16" s="67"/>
      <c r="P16" s="67"/>
      <c r="Q16" s="67"/>
      <c r="R16" s="67"/>
      <c r="S16" s="67"/>
      <c r="T16" s="68">
        <f t="shared" si="1"/>
        <v>0</v>
      </c>
      <c r="U16" s="65" t="s">
        <v>21</v>
      </c>
      <c r="V16" s="66" t="s">
        <v>1893</v>
      </c>
      <c r="W16" s="65" t="s">
        <v>69</v>
      </c>
      <c r="X16" s="66" t="s">
        <v>322</v>
      </c>
      <c r="Y16" s="66" t="s">
        <v>264</v>
      </c>
    </row>
    <row r="17" spans="1:25" ht="255" x14ac:dyDescent="0.2">
      <c r="A17" s="17">
        <v>1</v>
      </c>
      <c r="B17" s="65">
        <v>1</v>
      </c>
      <c r="C17" s="65" t="s">
        <v>2802</v>
      </c>
      <c r="D17" s="66" t="s">
        <v>1833</v>
      </c>
      <c r="E17" s="66" t="s">
        <v>51</v>
      </c>
      <c r="F17" s="66" t="s">
        <v>2803</v>
      </c>
      <c r="G17" s="66" t="s">
        <v>2804</v>
      </c>
      <c r="H17" s="79" t="s">
        <v>2805</v>
      </c>
      <c r="I17" s="79" t="s">
        <v>2806</v>
      </c>
      <c r="J17" s="79" t="s">
        <v>2807</v>
      </c>
      <c r="K17" s="99" t="s">
        <v>88</v>
      </c>
      <c r="L17" s="99" t="s">
        <v>2808</v>
      </c>
      <c r="M17" s="160"/>
      <c r="N17" s="160"/>
      <c r="O17" s="160"/>
      <c r="P17" s="159">
        <v>30000</v>
      </c>
      <c r="Q17" s="159">
        <v>30000</v>
      </c>
      <c r="R17" s="160"/>
      <c r="S17" s="160"/>
      <c r="T17" s="68">
        <f t="shared" si="1"/>
        <v>60000</v>
      </c>
      <c r="U17" s="65" t="s">
        <v>20</v>
      </c>
      <c r="V17" s="66" t="s">
        <v>2809</v>
      </c>
      <c r="W17" s="71"/>
      <c r="X17" s="71"/>
      <c r="Y17" s="71"/>
    </row>
    <row r="18" spans="1:25" ht="15" x14ac:dyDescent="0.2">
      <c r="A18" s="3"/>
      <c r="B18" s="3"/>
      <c r="C18" s="3"/>
      <c r="D18" s="4"/>
      <c r="E18" s="4"/>
      <c r="F18" s="4"/>
      <c r="G18" s="4"/>
      <c r="H18" s="4"/>
      <c r="I18" s="4"/>
      <c r="J18" s="4"/>
      <c r="K18" s="3"/>
      <c r="L18" s="3"/>
      <c r="M18" s="33">
        <f t="shared" ref="M18:S18" si="2">SUM(M3:M17)</f>
        <v>634</v>
      </c>
      <c r="N18" s="33">
        <f t="shared" si="2"/>
        <v>2740</v>
      </c>
      <c r="O18" s="33">
        <f t="shared" si="2"/>
        <v>588</v>
      </c>
      <c r="P18" s="33">
        <f t="shared" si="2"/>
        <v>30458</v>
      </c>
      <c r="Q18" s="33">
        <f t="shared" si="2"/>
        <v>30458</v>
      </c>
      <c r="R18" s="33">
        <f t="shared" si="2"/>
        <v>458</v>
      </c>
      <c r="S18" s="33">
        <f t="shared" si="2"/>
        <v>458</v>
      </c>
      <c r="U18" s="25" t="s">
        <v>2831</v>
      </c>
      <c r="V18" s="26" t="s">
        <v>2832</v>
      </c>
      <c r="W18" s="3"/>
      <c r="X18" s="4"/>
      <c r="Y18" s="4"/>
    </row>
    <row r="19" spans="1:25" ht="15" x14ac:dyDescent="0.2">
      <c r="A19" s="3"/>
      <c r="B19" s="3"/>
      <c r="C19" s="3"/>
      <c r="D19" s="4"/>
      <c r="E19" s="4"/>
      <c r="F19" s="4"/>
      <c r="G19" s="4"/>
      <c r="H19" s="4"/>
      <c r="I19" s="4"/>
      <c r="J19" s="4"/>
      <c r="K19" s="3"/>
      <c r="L19" s="3"/>
      <c r="M19" s="33"/>
      <c r="N19" s="33"/>
      <c r="O19" s="33"/>
      <c r="P19" s="33"/>
      <c r="Q19" s="33"/>
      <c r="R19" s="33"/>
      <c r="S19" s="33"/>
      <c r="T19" s="28" t="s">
        <v>20</v>
      </c>
      <c r="U19" s="25">
        <f t="shared" ref="U19:V19" si="3">COUNTIFS($U$3:$U$17, "High", A3:A17, 1)</f>
        <v>12</v>
      </c>
      <c r="V19" s="25">
        <f t="shared" si="3"/>
        <v>12</v>
      </c>
      <c r="W19" s="3"/>
      <c r="X19" s="4"/>
      <c r="Y19" s="4"/>
    </row>
    <row r="20" spans="1:25" ht="15" x14ac:dyDescent="0.2">
      <c r="A20" s="3"/>
      <c r="B20" s="3"/>
      <c r="C20" s="3"/>
      <c r="D20" s="4"/>
      <c r="E20" s="4"/>
      <c r="F20" s="4"/>
      <c r="G20" s="4"/>
      <c r="H20" s="4"/>
      <c r="I20" s="4"/>
      <c r="J20" s="4"/>
      <c r="K20" s="3"/>
      <c r="L20" s="3"/>
      <c r="M20" s="33"/>
      <c r="N20" s="33"/>
      <c r="O20" s="33"/>
      <c r="P20" s="33"/>
      <c r="Q20" s="33"/>
      <c r="R20" s="33"/>
      <c r="T20" s="28" t="s">
        <v>21</v>
      </c>
      <c r="U20" s="25">
        <f t="shared" ref="U20:V20" si="4">COUNTIFS($U$3:$U$17, "Medium", A3:A17, 1)</f>
        <v>3</v>
      </c>
      <c r="V20" s="25">
        <f t="shared" si="4"/>
        <v>3</v>
      </c>
      <c r="W20" s="3"/>
      <c r="X20" s="4"/>
      <c r="Y20" s="4"/>
    </row>
    <row r="21" spans="1:25" ht="15" x14ac:dyDescent="0.2">
      <c r="A21" s="3"/>
      <c r="B21" s="3"/>
      <c r="C21" s="3"/>
      <c r="D21" s="4"/>
      <c r="E21" s="4"/>
      <c r="F21" s="4"/>
      <c r="G21" s="4"/>
      <c r="H21" s="4"/>
      <c r="I21" s="4"/>
      <c r="J21" s="4"/>
      <c r="K21" s="3"/>
      <c r="L21" s="3"/>
      <c r="M21" s="33"/>
      <c r="N21" s="33"/>
      <c r="O21" s="33"/>
      <c r="P21" s="33"/>
      <c r="Q21" s="33"/>
      <c r="R21" s="33"/>
      <c r="T21" s="28" t="s">
        <v>22</v>
      </c>
      <c r="U21" s="25">
        <f t="shared" ref="U21:V21" si="5">COUNTIFS($U$3:$U$17, "Low", A3:A17, 1)</f>
        <v>0</v>
      </c>
      <c r="V21" s="25">
        <f t="shared" si="5"/>
        <v>0</v>
      </c>
      <c r="W21" s="3"/>
      <c r="X21" s="4"/>
      <c r="Y21" s="4"/>
    </row>
  </sheetData>
  <sheetProtection algorithmName="SHA-512" hashValue="MmReEEnHMxmbOjSsrUGEtJbCpQGo49UTT3wtotASzffgHjmnx8rXRJYdModn8zEslpAwJOC81T4zriVM3nVW9w==" saltValue="bXKQOvirQ6zvCGtM2NYn/g==" spinCount="100000" sheet="1" objects="1" scenarios="1" formatColumns="0" formatRows="0" autoFilter="0"/>
  <autoFilter ref="A1:Y21" xr:uid="{00000000-0009-0000-0000-00001A000000}"/>
  <mergeCells count="1">
    <mergeCell ref="M1:S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Y17"/>
  <sheetViews>
    <sheetView workbookViewId="0">
      <pane xSplit="6" ySplit="2" topLeftCell="T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8.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8.5703125" customWidth="1"/>
    <col min="20"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2852</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ht="33" x14ac:dyDescent="0.25">
      <c r="A2" s="21">
        <f t="shared" ref="A2:B2" si="0">SUM(A3:A13)</f>
        <v>11</v>
      </c>
      <c r="B2" s="21">
        <f t="shared" si="0"/>
        <v>11</v>
      </c>
      <c r="C2" s="46" t="s">
        <v>40</v>
      </c>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75" x14ac:dyDescent="0.2">
      <c r="A3" s="17">
        <v>1</v>
      </c>
      <c r="B3" s="65">
        <v>1</v>
      </c>
      <c r="C3" s="65" t="s">
        <v>1894</v>
      </c>
      <c r="D3" s="66" t="s">
        <v>1895</v>
      </c>
      <c r="E3" s="66" t="s">
        <v>51</v>
      </c>
      <c r="F3" s="66" t="s">
        <v>1896</v>
      </c>
      <c r="G3" s="66" t="s">
        <v>1897</v>
      </c>
      <c r="H3" s="66" t="s">
        <v>1898</v>
      </c>
      <c r="I3" s="66" t="s">
        <v>1899</v>
      </c>
      <c r="J3" s="66" t="s">
        <v>1900</v>
      </c>
      <c r="K3" s="65" t="s">
        <v>1901</v>
      </c>
      <c r="L3" s="65">
        <v>2023</v>
      </c>
      <c r="M3" s="67">
        <v>8000</v>
      </c>
      <c r="N3" s="68"/>
      <c r="O3" s="68"/>
      <c r="P3" s="68"/>
      <c r="Q3" s="68"/>
      <c r="R3" s="68"/>
      <c r="S3" s="68"/>
      <c r="T3" s="68">
        <f t="shared" ref="T3:T13" si="1">SUM(M3:S3)</f>
        <v>8000</v>
      </c>
      <c r="U3" s="69" t="s">
        <v>20</v>
      </c>
      <c r="V3" s="66"/>
      <c r="W3" s="69" t="s">
        <v>60</v>
      </c>
      <c r="X3" s="66" t="s">
        <v>70</v>
      </c>
      <c r="Y3" s="66" t="s">
        <v>62</v>
      </c>
    </row>
    <row r="4" spans="1:25" ht="75" x14ac:dyDescent="0.2">
      <c r="A4" s="17">
        <v>1</v>
      </c>
      <c r="B4" s="65">
        <v>1</v>
      </c>
      <c r="C4" s="65" t="s">
        <v>1902</v>
      </c>
      <c r="D4" s="66" t="s">
        <v>1895</v>
      </c>
      <c r="E4" s="66" t="s">
        <v>51</v>
      </c>
      <c r="F4" s="66" t="s">
        <v>1903</v>
      </c>
      <c r="G4" s="66" t="s">
        <v>1904</v>
      </c>
      <c r="H4" s="66" t="s">
        <v>1905</v>
      </c>
      <c r="I4" s="66" t="s">
        <v>1899</v>
      </c>
      <c r="J4" s="66" t="s">
        <v>1900</v>
      </c>
      <c r="K4" s="65" t="s">
        <v>1901</v>
      </c>
      <c r="L4" s="65" t="s">
        <v>437</v>
      </c>
      <c r="M4" s="68"/>
      <c r="N4" s="67"/>
      <c r="O4" s="67"/>
      <c r="P4" s="68"/>
      <c r="Q4" s="68"/>
      <c r="R4" s="68"/>
      <c r="S4" s="68"/>
      <c r="T4" s="68">
        <f t="shared" si="1"/>
        <v>0</v>
      </c>
      <c r="U4" s="69" t="s">
        <v>20</v>
      </c>
      <c r="V4" s="66"/>
      <c r="W4" s="69" t="s">
        <v>69</v>
      </c>
      <c r="X4" s="66" t="s">
        <v>70</v>
      </c>
      <c r="Y4" s="66" t="s">
        <v>62</v>
      </c>
    </row>
    <row r="5" spans="1:25" ht="75" x14ac:dyDescent="0.2">
      <c r="A5" s="17">
        <v>1</v>
      </c>
      <c r="B5" s="65">
        <v>1</v>
      </c>
      <c r="C5" s="65" t="s">
        <v>1906</v>
      </c>
      <c r="D5" s="66" t="s">
        <v>1895</v>
      </c>
      <c r="E5" s="66" t="s">
        <v>51</v>
      </c>
      <c r="F5" s="66" t="s">
        <v>1907</v>
      </c>
      <c r="G5" s="66" t="s">
        <v>1908</v>
      </c>
      <c r="H5" s="66" t="s">
        <v>3026</v>
      </c>
      <c r="I5" s="66" t="s">
        <v>1899</v>
      </c>
      <c r="J5" s="66" t="s">
        <v>1900</v>
      </c>
      <c r="K5" s="65" t="s">
        <v>1901</v>
      </c>
      <c r="L5" s="65" t="s">
        <v>579</v>
      </c>
      <c r="M5" s="68"/>
      <c r="N5" s="68"/>
      <c r="O5" s="67"/>
      <c r="P5" s="67"/>
      <c r="Q5" s="67"/>
      <c r="R5" s="68"/>
      <c r="S5" s="68"/>
      <c r="T5" s="68">
        <f t="shared" si="1"/>
        <v>0</v>
      </c>
      <c r="U5" s="69" t="s">
        <v>20</v>
      </c>
      <c r="V5" s="66"/>
      <c r="W5" s="69" t="s">
        <v>60</v>
      </c>
      <c r="X5" s="66" t="s">
        <v>70</v>
      </c>
      <c r="Y5" s="66" t="s">
        <v>62</v>
      </c>
    </row>
    <row r="6" spans="1:25" ht="75" x14ac:dyDescent="0.2">
      <c r="A6" s="17">
        <v>1</v>
      </c>
      <c r="B6" s="65">
        <v>1</v>
      </c>
      <c r="C6" s="65" t="s">
        <v>1909</v>
      </c>
      <c r="D6" s="66" t="s">
        <v>1895</v>
      </c>
      <c r="E6" s="66" t="s">
        <v>51</v>
      </c>
      <c r="F6" s="66" t="s">
        <v>1910</v>
      </c>
      <c r="G6" s="66" t="s">
        <v>1911</v>
      </c>
      <c r="H6" s="66" t="s">
        <v>1912</v>
      </c>
      <c r="I6" s="66" t="s">
        <v>1899</v>
      </c>
      <c r="J6" s="66" t="s">
        <v>1900</v>
      </c>
      <c r="K6" s="65" t="s">
        <v>1901</v>
      </c>
      <c r="L6" s="65">
        <v>2028</v>
      </c>
      <c r="M6" s="68"/>
      <c r="N6" s="68"/>
      <c r="O6" s="68"/>
      <c r="P6" s="68"/>
      <c r="Q6" s="68"/>
      <c r="R6" s="67"/>
      <c r="S6" s="68"/>
      <c r="T6" s="68">
        <f t="shared" si="1"/>
        <v>0</v>
      </c>
      <c r="U6" s="69" t="s">
        <v>20</v>
      </c>
      <c r="V6" s="66"/>
      <c r="W6" s="69" t="s">
        <v>60</v>
      </c>
      <c r="X6" s="66" t="s">
        <v>70</v>
      </c>
      <c r="Y6" s="66" t="s">
        <v>62</v>
      </c>
    </row>
    <row r="7" spans="1:25" ht="150" x14ac:dyDescent="0.2">
      <c r="A7" s="17">
        <v>1</v>
      </c>
      <c r="B7" s="65">
        <v>1</v>
      </c>
      <c r="C7" s="65" t="s">
        <v>1913</v>
      </c>
      <c r="D7" s="66" t="s">
        <v>1895</v>
      </c>
      <c r="E7" s="66" t="s">
        <v>51</v>
      </c>
      <c r="F7" s="66" t="s">
        <v>1914</v>
      </c>
      <c r="G7" s="66" t="s">
        <v>1915</v>
      </c>
      <c r="H7" s="66" t="s">
        <v>1916</v>
      </c>
      <c r="I7" s="66" t="s">
        <v>1917</v>
      </c>
      <c r="J7" s="66" t="s">
        <v>1918</v>
      </c>
      <c r="K7" s="65" t="s">
        <v>1919</v>
      </c>
      <c r="L7" s="65" t="s">
        <v>147</v>
      </c>
      <c r="M7" s="68"/>
      <c r="N7" s="68"/>
      <c r="O7" s="67"/>
      <c r="P7" s="67"/>
      <c r="Q7" s="67"/>
      <c r="R7" s="67"/>
      <c r="S7" s="67"/>
      <c r="T7" s="68">
        <f t="shared" si="1"/>
        <v>0</v>
      </c>
      <c r="U7" s="69" t="s">
        <v>20</v>
      </c>
      <c r="V7" s="66" t="s">
        <v>1920</v>
      </c>
      <c r="W7" s="69" t="s">
        <v>60</v>
      </c>
      <c r="X7" s="66" t="s">
        <v>70</v>
      </c>
      <c r="Y7" s="66" t="s">
        <v>62</v>
      </c>
    </row>
    <row r="8" spans="1:25" ht="285" x14ac:dyDescent="0.2">
      <c r="A8" s="17">
        <v>1</v>
      </c>
      <c r="B8" s="65">
        <v>1</v>
      </c>
      <c r="C8" s="65" t="s">
        <v>1921</v>
      </c>
      <c r="D8" s="66" t="s">
        <v>1895</v>
      </c>
      <c r="E8" s="66" t="s">
        <v>51</v>
      </c>
      <c r="F8" s="66" t="s">
        <v>1922</v>
      </c>
      <c r="G8" s="66" t="s">
        <v>1923</v>
      </c>
      <c r="H8" s="66" t="s">
        <v>1924</v>
      </c>
      <c r="I8" s="66" t="s">
        <v>1925</v>
      </c>
      <c r="J8" s="66" t="s">
        <v>1926</v>
      </c>
      <c r="K8" s="65" t="s">
        <v>1927</v>
      </c>
      <c r="L8" s="65">
        <v>2024</v>
      </c>
      <c r="M8" s="68"/>
      <c r="N8" s="67"/>
      <c r="O8" s="68"/>
      <c r="P8" s="68"/>
      <c r="Q8" s="68"/>
      <c r="R8" s="68"/>
      <c r="S8" s="68"/>
      <c r="T8" s="68">
        <f t="shared" si="1"/>
        <v>0</v>
      </c>
      <c r="U8" s="69" t="s">
        <v>20</v>
      </c>
      <c r="V8" s="66" t="s">
        <v>1928</v>
      </c>
      <c r="W8" s="69" t="s">
        <v>69</v>
      </c>
      <c r="X8" s="66" t="s">
        <v>70</v>
      </c>
      <c r="Y8" s="66" t="s">
        <v>62</v>
      </c>
    </row>
    <row r="9" spans="1:25" ht="180" x14ac:dyDescent="0.2">
      <c r="A9" s="17">
        <v>1</v>
      </c>
      <c r="B9" s="65">
        <v>1</v>
      </c>
      <c r="C9" s="65" t="s">
        <v>1929</v>
      </c>
      <c r="D9" s="66" t="s">
        <v>1895</v>
      </c>
      <c r="E9" s="66" t="s">
        <v>51</v>
      </c>
      <c r="F9" s="66" t="s">
        <v>1930</v>
      </c>
      <c r="G9" s="66" t="s">
        <v>1923</v>
      </c>
      <c r="H9" s="66" t="s">
        <v>1931</v>
      </c>
      <c r="I9" s="66" t="s">
        <v>1932</v>
      </c>
      <c r="J9" s="66" t="s">
        <v>1918</v>
      </c>
      <c r="K9" s="65" t="s">
        <v>1919</v>
      </c>
      <c r="L9" s="65">
        <v>2023</v>
      </c>
      <c r="M9" s="67"/>
      <c r="N9" s="68"/>
      <c r="O9" s="68"/>
      <c r="P9" s="68"/>
      <c r="Q9" s="68"/>
      <c r="R9" s="68"/>
      <c r="S9" s="68"/>
      <c r="T9" s="68">
        <f t="shared" si="1"/>
        <v>0</v>
      </c>
      <c r="U9" s="69" t="s">
        <v>20</v>
      </c>
      <c r="V9" s="66" t="s">
        <v>3027</v>
      </c>
      <c r="W9" s="69" t="s">
        <v>69</v>
      </c>
      <c r="X9" s="66" t="s">
        <v>70</v>
      </c>
      <c r="Y9" s="66" t="s">
        <v>62</v>
      </c>
    </row>
    <row r="10" spans="1:25" ht="409.5" x14ac:dyDescent="0.2">
      <c r="A10" s="17">
        <v>1</v>
      </c>
      <c r="B10" s="65">
        <v>1</v>
      </c>
      <c r="C10" s="65" t="s">
        <v>1933</v>
      </c>
      <c r="D10" s="66" t="s">
        <v>1895</v>
      </c>
      <c r="E10" s="66" t="s">
        <v>51</v>
      </c>
      <c r="F10" s="66" t="s">
        <v>1934</v>
      </c>
      <c r="G10" s="66" t="s">
        <v>1935</v>
      </c>
      <c r="H10" s="66" t="s">
        <v>1936</v>
      </c>
      <c r="I10" s="66" t="s">
        <v>1937</v>
      </c>
      <c r="J10" s="66" t="s">
        <v>1938</v>
      </c>
      <c r="K10" s="65" t="s">
        <v>1939</v>
      </c>
      <c r="L10" s="65">
        <v>2023</v>
      </c>
      <c r="M10" s="67">
        <v>4657</v>
      </c>
      <c r="N10" s="68"/>
      <c r="O10" s="68"/>
      <c r="P10" s="68"/>
      <c r="Q10" s="68"/>
      <c r="R10" s="68"/>
      <c r="S10" s="68"/>
      <c r="T10" s="68">
        <f t="shared" si="1"/>
        <v>4657</v>
      </c>
      <c r="U10" s="69" t="s">
        <v>20</v>
      </c>
      <c r="V10" s="66" t="s">
        <v>1940</v>
      </c>
      <c r="W10" s="69" t="s">
        <v>60</v>
      </c>
      <c r="X10" s="66" t="s">
        <v>337</v>
      </c>
      <c r="Y10" s="66" t="s">
        <v>62</v>
      </c>
    </row>
    <row r="11" spans="1:25" ht="409.5" x14ac:dyDescent="0.2">
      <c r="A11" s="17">
        <v>1</v>
      </c>
      <c r="B11" s="65">
        <v>1</v>
      </c>
      <c r="C11" s="65" t="s">
        <v>1941</v>
      </c>
      <c r="D11" s="66" t="s">
        <v>1895</v>
      </c>
      <c r="E11" s="66" t="s">
        <v>51</v>
      </c>
      <c r="F11" s="66" t="s">
        <v>1942</v>
      </c>
      <c r="G11" s="66" t="s">
        <v>1943</v>
      </c>
      <c r="H11" s="66" t="s">
        <v>1944</v>
      </c>
      <c r="I11" s="66" t="s">
        <v>1945</v>
      </c>
      <c r="J11" s="66" t="s">
        <v>1946</v>
      </c>
      <c r="K11" s="65" t="s">
        <v>88</v>
      </c>
      <c r="L11" s="65" t="s">
        <v>104</v>
      </c>
      <c r="M11" s="67">
        <v>10000</v>
      </c>
      <c r="N11" s="67">
        <v>10000</v>
      </c>
      <c r="O11" s="68"/>
      <c r="P11" s="68"/>
      <c r="Q11" s="68"/>
      <c r="R11" s="68"/>
      <c r="S11" s="68"/>
      <c r="T11" s="68">
        <f t="shared" si="1"/>
        <v>20000</v>
      </c>
      <c r="U11" s="69" t="s">
        <v>20</v>
      </c>
      <c r="V11" s="66" t="s">
        <v>1947</v>
      </c>
      <c r="W11" s="69" t="s">
        <v>69</v>
      </c>
      <c r="X11" s="66" t="s">
        <v>337</v>
      </c>
      <c r="Y11" s="66" t="s">
        <v>62</v>
      </c>
    </row>
    <row r="12" spans="1:25" ht="75" x14ac:dyDescent="0.2">
      <c r="A12" s="17">
        <v>1</v>
      </c>
      <c r="B12" s="65">
        <v>1</v>
      </c>
      <c r="C12" s="65" t="s">
        <v>1948</v>
      </c>
      <c r="D12" s="66" t="s">
        <v>1895</v>
      </c>
      <c r="E12" s="66" t="s">
        <v>83</v>
      </c>
      <c r="F12" s="66" t="s">
        <v>1949</v>
      </c>
      <c r="G12" s="66" t="s">
        <v>1950</v>
      </c>
      <c r="H12" s="66" t="s">
        <v>1951</v>
      </c>
      <c r="I12" s="66" t="s">
        <v>1952</v>
      </c>
      <c r="J12" s="66" t="s">
        <v>1953</v>
      </c>
      <c r="K12" s="65" t="s">
        <v>1954</v>
      </c>
      <c r="L12" s="65">
        <v>2029</v>
      </c>
      <c r="M12" s="68"/>
      <c r="N12" s="68"/>
      <c r="O12" s="68"/>
      <c r="P12" s="68"/>
      <c r="Q12" s="68"/>
      <c r="R12" s="68"/>
      <c r="S12" s="67"/>
      <c r="T12" s="68">
        <f t="shared" si="1"/>
        <v>0</v>
      </c>
      <c r="U12" s="69" t="s">
        <v>20</v>
      </c>
      <c r="V12" s="66" t="s">
        <v>1955</v>
      </c>
      <c r="W12" s="69" t="s">
        <v>69</v>
      </c>
      <c r="X12" s="66" t="s">
        <v>61</v>
      </c>
      <c r="Y12" s="66" t="s">
        <v>836</v>
      </c>
    </row>
    <row r="13" spans="1:25" ht="90" x14ac:dyDescent="0.2">
      <c r="A13" s="14">
        <v>1</v>
      </c>
      <c r="B13" s="65">
        <v>1</v>
      </c>
      <c r="C13" s="99" t="s">
        <v>2917</v>
      </c>
      <c r="D13" s="66" t="s">
        <v>1895</v>
      </c>
      <c r="E13" s="79" t="s">
        <v>93</v>
      </c>
      <c r="F13" s="79" t="s">
        <v>2670</v>
      </c>
      <c r="G13" s="79" t="s">
        <v>2671</v>
      </c>
      <c r="H13" s="79" t="s">
        <v>2672</v>
      </c>
      <c r="I13" s="79" t="s">
        <v>2673</v>
      </c>
      <c r="J13" s="79" t="s">
        <v>2674</v>
      </c>
      <c r="K13" s="99" t="s">
        <v>2675</v>
      </c>
      <c r="L13" s="99" t="s">
        <v>2676</v>
      </c>
      <c r="M13" s="82">
        <v>32269.074000000001</v>
      </c>
      <c r="N13" s="97">
        <v>44871.826000000001</v>
      </c>
      <c r="O13" s="97">
        <v>49359.008000000002</v>
      </c>
      <c r="P13" s="97">
        <v>54294.909</v>
      </c>
      <c r="Q13" s="97">
        <v>59724.4</v>
      </c>
      <c r="R13" s="97">
        <v>65696.84</v>
      </c>
      <c r="S13" s="97">
        <v>72266.524000000005</v>
      </c>
      <c r="T13" s="68">
        <f t="shared" si="1"/>
        <v>378482.58100000001</v>
      </c>
      <c r="U13" s="69" t="s">
        <v>20</v>
      </c>
      <c r="V13" s="66" t="s">
        <v>2677</v>
      </c>
      <c r="W13" s="69" t="s">
        <v>69</v>
      </c>
      <c r="X13" s="66" t="s">
        <v>458</v>
      </c>
      <c r="Y13" s="66" t="s">
        <v>836</v>
      </c>
    </row>
    <row r="14" spans="1:25" ht="15" x14ac:dyDescent="0.2">
      <c r="A14" s="3"/>
      <c r="B14" s="3"/>
      <c r="C14" s="3"/>
      <c r="D14" s="4"/>
      <c r="E14" s="4"/>
      <c r="F14" s="4"/>
      <c r="G14" s="4"/>
      <c r="H14" s="4"/>
      <c r="I14" s="4"/>
      <c r="J14" s="4"/>
      <c r="K14" s="3"/>
      <c r="L14" s="3"/>
      <c r="M14" s="24">
        <f t="shared" ref="M14:S14" si="2">SUM(M3:M13)</f>
        <v>54926.074000000001</v>
      </c>
      <c r="N14" s="24">
        <f t="shared" si="2"/>
        <v>54871.826000000001</v>
      </c>
      <c r="O14" s="24">
        <f t="shared" si="2"/>
        <v>49359.008000000002</v>
      </c>
      <c r="P14" s="24">
        <f t="shared" si="2"/>
        <v>54294.909</v>
      </c>
      <c r="Q14" s="24">
        <f t="shared" si="2"/>
        <v>59724.4</v>
      </c>
      <c r="R14" s="24">
        <f t="shared" si="2"/>
        <v>65696.84</v>
      </c>
      <c r="S14" s="24">
        <f t="shared" si="2"/>
        <v>72266.524000000005</v>
      </c>
      <c r="T14" s="25"/>
      <c r="U14" s="25" t="s">
        <v>2831</v>
      </c>
      <c r="V14" s="26" t="s">
        <v>2832</v>
      </c>
      <c r="W14" s="1"/>
      <c r="X14" s="4"/>
      <c r="Y14" s="4"/>
    </row>
    <row r="15" spans="1:25" ht="15" x14ac:dyDescent="0.2">
      <c r="A15" s="3"/>
      <c r="B15" s="3"/>
      <c r="C15" s="3"/>
      <c r="D15" s="4"/>
      <c r="E15" s="4"/>
      <c r="F15" s="4"/>
      <c r="G15" s="4"/>
      <c r="H15" s="4"/>
      <c r="I15" s="4"/>
      <c r="J15" s="4"/>
      <c r="K15" s="3"/>
      <c r="L15" s="3"/>
      <c r="M15" s="33"/>
      <c r="N15" s="33"/>
      <c r="O15" s="33"/>
      <c r="P15" s="33"/>
      <c r="Q15" s="33"/>
      <c r="R15" s="33"/>
      <c r="T15" s="28" t="s">
        <v>20</v>
      </c>
      <c r="U15" s="25">
        <f t="shared" ref="U15:V15" si="3">COUNTIFS($U$3:$U$13, "High", A3:A13, 1)</f>
        <v>11</v>
      </c>
      <c r="V15" s="25">
        <f t="shared" si="3"/>
        <v>11</v>
      </c>
      <c r="W15" s="1"/>
      <c r="X15" s="4"/>
      <c r="Y15" s="4"/>
    </row>
    <row r="16" spans="1:25" ht="15" x14ac:dyDescent="0.2">
      <c r="A16" s="3"/>
      <c r="B16" s="3"/>
      <c r="C16" s="3"/>
      <c r="D16" s="4"/>
      <c r="E16" s="4"/>
      <c r="F16" s="4"/>
      <c r="G16" s="4"/>
      <c r="H16" s="4"/>
      <c r="I16" s="4"/>
      <c r="J16" s="4"/>
      <c r="K16" s="3"/>
      <c r="L16" s="3"/>
      <c r="M16" s="33"/>
      <c r="N16" s="33"/>
      <c r="O16" s="33"/>
      <c r="P16" s="33"/>
      <c r="Q16" s="33"/>
      <c r="R16" s="33"/>
      <c r="T16" s="28" t="s">
        <v>21</v>
      </c>
      <c r="U16" s="25">
        <f t="shared" ref="U16:V16" si="4">COUNTIFS($U$3:$U$12, "Medium", A3:A12, 1)</f>
        <v>0</v>
      </c>
      <c r="V16" s="25">
        <f t="shared" si="4"/>
        <v>0</v>
      </c>
      <c r="W16" s="1"/>
      <c r="X16" s="4"/>
      <c r="Y16" s="4"/>
    </row>
    <row r="17" spans="1:25" ht="15" x14ac:dyDescent="0.2">
      <c r="A17" s="3"/>
      <c r="B17" s="3"/>
      <c r="C17" s="3"/>
      <c r="D17" s="4"/>
      <c r="E17" s="4"/>
      <c r="F17" s="4"/>
      <c r="G17" s="4"/>
      <c r="H17" s="4"/>
      <c r="I17" s="4"/>
      <c r="J17" s="4"/>
      <c r="K17" s="3"/>
      <c r="L17" s="3"/>
      <c r="M17" s="33"/>
      <c r="N17" s="33"/>
      <c r="O17" s="33"/>
      <c r="P17" s="33"/>
      <c r="Q17" s="33"/>
      <c r="R17" s="33"/>
      <c r="T17" s="28" t="s">
        <v>22</v>
      </c>
      <c r="U17" s="25">
        <f t="shared" ref="U17:V17" si="5">COUNTIFS($U$3:$U$12, "Low", A3:A12, 1)</f>
        <v>0</v>
      </c>
      <c r="V17" s="25">
        <f t="shared" si="5"/>
        <v>0</v>
      </c>
      <c r="W17" s="1"/>
      <c r="X17" s="4"/>
      <c r="Y17" s="4"/>
    </row>
  </sheetData>
  <sheetProtection algorithmName="SHA-512" hashValue="c49B6kGlTIy5jJHUOGU2ljLpUthpPALUebHBLIUAVcl60xjhnHGrEkdsmnIhAJ6ZXFHirFgCUK4nzYAFfYpsKA==" saltValue="J99UPbCsKoHYbSOghJA74A==" spinCount="100000" sheet="1" objects="1" scenarios="1" formatColumns="0" formatRows="0" autoFilter="0"/>
  <autoFilter ref="A1:Y17" xr:uid="{00000000-0009-0000-0000-00001B000000}"/>
  <mergeCells count="1">
    <mergeCell ref="M1:S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AC19"/>
  <sheetViews>
    <sheetView zoomScale="70" zoomScaleNormal="70" workbookViewId="0">
      <pane xSplit="6" ySplit="2" topLeftCell="G12" activePane="bottomRight" state="frozen"/>
      <selection sqref="A1:B2"/>
      <selection pane="topRight" sqref="A1:B2"/>
      <selection pane="bottomLeft" sqref="A1:B2"/>
      <selection pane="bottomRight" activeCell="N7" sqref="N7"/>
    </sheetView>
  </sheetViews>
  <sheetFormatPr defaultColWidth="12.5703125" defaultRowHeight="15.75" customHeight="1" x14ac:dyDescent="0.2"/>
  <cols>
    <col min="1" max="2" width="10" customWidth="1"/>
    <col min="3" max="3" width="15.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7109375" customWidth="1"/>
    <col min="14" max="14" width="16.5703125" customWidth="1"/>
    <col min="15" max="19" width="12.7109375" customWidth="1"/>
    <col min="20" max="20" width="15.28515625" customWidth="1"/>
    <col min="21" max="21" width="16" customWidth="1"/>
    <col min="22" max="22" width="23.5703125" customWidth="1"/>
    <col min="23" max="23" width="29.42578125" customWidth="1"/>
    <col min="24" max="24" width="36.42578125" customWidth="1"/>
    <col min="25" max="25" width="38" customWidth="1"/>
  </cols>
  <sheetData>
    <row r="1" spans="1:29" ht="42" customHeight="1" x14ac:dyDescent="0.2">
      <c r="A1" s="21" t="s">
        <v>23</v>
      </c>
      <c r="B1" s="21" t="s">
        <v>2853</v>
      </c>
      <c r="C1" s="21" t="s">
        <v>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51"/>
      <c r="U1" s="37" t="s">
        <v>35</v>
      </c>
      <c r="V1" s="37" t="s">
        <v>36</v>
      </c>
      <c r="W1" s="37" t="s">
        <v>37</v>
      </c>
      <c r="X1" s="37" t="s">
        <v>38</v>
      </c>
      <c r="Y1" s="37" t="s">
        <v>39</v>
      </c>
      <c r="Z1" s="20"/>
      <c r="AA1" s="20"/>
      <c r="AB1" s="20"/>
      <c r="AC1" s="20"/>
    </row>
    <row r="2" spans="1:29" ht="41.25" x14ac:dyDescent="0.25">
      <c r="A2" s="38">
        <f t="shared" ref="A2:B2" si="0">SUM(A3:A15)</f>
        <v>13</v>
      </c>
      <c r="B2" s="38">
        <f t="shared" si="0"/>
        <v>13</v>
      </c>
      <c r="C2" s="46" t="s">
        <v>40</v>
      </c>
      <c r="D2" s="39"/>
      <c r="E2" s="40"/>
      <c r="F2" s="40"/>
      <c r="G2" s="40"/>
      <c r="H2" s="40"/>
      <c r="I2" s="40"/>
      <c r="J2" s="40"/>
      <c r="K2" s="40"/>
      <c r="L2" s="40"/>
      <c r="M2" s="41" t="s">
        <v>41</v>
      </c>
      <c r="N2" s="41" t="s">
        <v>42</v>
      </c>
      <c r="O2" s="41" t="s">
        <v>43</v>
      </c>
      <c r="P2" s="41" t="s">
        <v>44</v>
      </c>
      <c r="Q2" s="41" t="s">
        <v>45</v>
      </c>
      <c r="R2" s="41" t="s">
        <v>46</v>
      </c>
      <c r="S2" s="41" t="s">
        <v>47</v>
      </c>
      <c r="T2" s="41"/>
      <c r="U2" s="40"/>
      <c r="V2" s="40"/>
      <c r="W2" s="40"/>
      <c r="X2" s="40"/>
      <c r="Y2" s="40"/>
      <c r="Z2" s="20"/>
      <c r="AA2" s="20"/>
      <c r="AB2" s="20"/>
      <c r="AC2" s="20"/>
    </row>
    <row r="3" spans="1:29" ht="75" x14ac:dyDescent="0.2">
      <c r="A3" s="16">
        <v>1</v>
      </c>
      <c r="B3" s="65">
        <v>1</v>
      </c>
      <c r="C3" s="99" t="s">
        <v>1956</v>
      </c>
      <c r="D3" s="79" t="s">
        <v>1957</v>
      </c>
      <c r="E3" s="79" t="s">
        <v>51</v>
      </c>
      <c r="F3" s="79" t="s">
        <v>1958</v>
      </c>
      <c r="G3" s="79" t="s">
        <v>1959</v>
      </c>
      <c r="H3" s="79" t="s">
        <v>1960</v>
      </c>
      <c r="I3" s="79" t="s">
        <v>1961</v>
      </c>
      <c r="J3" s="79" t="s">
        <v>1962</v>
      </c>
      <c r="K3" s="99" t="s">
        <v>1963</v>
      </c>
      <c r="L3" s="99" t="s">
        <v>104</v>
      </c>
      <c r="M3" s="161">
        <v>2600</v>
      </c>
      <c r="N3" s="82"/>
      <c r="O3" s="84"/>
      <c r="P3" s="84"/>
      <c r="Q3" s="84"/>
      <c r="R3" s="84"/>
      <c r="S3" s="84"/>
      <c r="T3" s="162">
        <f t="shared" ref="T3:T15" si="1">SUM(M3:S3)</f>
        <v>2600</v>
      </c>
      <c r="U3" s="69" t="s">
        <v>21</v>
      </c>
      <c r="V3" s="66" t="s">
        <v>1964</v>
      </c>
      <c r="W3" s="69" t="s">
        <v>60</v>
      </c>
      <c r="X3" s="66" t="s">
        <v>61</v>
      </c>
      <c r="Y3" s="66" t="s">
        <v>309</v>
      </c>
      <c r="Z3" s="20"/>
      <c r="AA3" s="20"/>
      <c r="AB3" s="20"/>
      <c r="AC3" s="20"/>
    </row>
    <row r="4" spans="1:29" ht="90" x14ac:dyDescent="0.2">
      <c r="A4" s="16">
        <v>1</v>
      </c>
      <c r="B4" s="102">
        <v>1</v>
      </c>
      <c r="C4" s="76" t="s">
        <v>1965</v>
      </c>
      <c r="D4" s="94" t="s">
        <v>1957</v>
      </c>
      <c r="E4" s="94" t="s">
        <v>51</v>
      </c>
      <c r="F4" s="94" t="s">
        <v>1966</v>
      </c>
      <c r="G4" s="94" t="s">
        <v>1967</v>
      </c>
      <c r="H4" s="94" t="s">
        <v>1968</v>
      </c>
      <c r="I4" s="94" t="s">
        <v>1969</v>
      </c>
      <c r="J4" s="94" t="s">
        <v>1970</v>
      </c>
      <c r="K4" s="76" t="s">
        <v>1971</v>
      </c>
      <c r="L4" s="76" t="s">
        <v>1804</v>
      </c>
      <c r="M4" s="97"/>
      <c r="N4" s="97"/>
      <c r="O4" s="97"/>
      <c r="P4" s="97"/>
      <c r="Q4" s="97"/>
      <c r="R4" s="97"/>
      <c r="S4" s="97"/>
      <c r="T4" s="68">
        <f t="shared" si="1"/>
        <v>0</v>
      </c>
      <c r="U4" s="69" t="s">
        <v>21</v>
      </c>
      <c r="V4" s="66" t="s">
        <v>1972</v>
      </c>
      <c r="W4" s="69" t="s">
        <v>60</v>
      </c>
      <c r="X4" s="66" t="s">
        <v>458</v>
      </c>
      <c r="Y4" s="66" t="s">
        <v>62</v>
      </c>
      <c r="Z4" s="20"/>
      <c r="AA4" s="20"/>
      <c r="AB4" s="20"/>
      <c r="AC4" s="20"/>
    </row>
    <row r="5" spans="1:29" ht="90" x14ac:dyDescent="0.2">
      <c r="A5" s="16">
        <v>1</v>
      </c>
      <c r="B5" s="102">
        <v>1</v>
      </c>
      <c r="C5" s="76" t="s">
        <v>1973</v>
      </c>
      <c r="D5" s="94" t="s">
        <v>1957</v>
      </c>
      <c r="E5" s="94" t="s">
        <v>51</v>
      </c>
      <c r="F5" s="94" t="s">
        <v>1974</v>
      </c>
      <c r="G5" s="94" t="s">
        <v>1975</v>
      </c>
      <c r="H5" s="94" t="s">
        <v>1976</v>
      </c>
      <c r="I5" s="94" t="s">
        <v>1977</v>
      </c>
      <c r="J5" s="94" t="s">
        <v>1970</v>
      </c>
      <c r="K5" s="76" t="s">
        <v>1978</v>
      </c>
      <c r="L5" s="76" t="s">
        <v>58</v>
      </c>
      <c r="M5" s="97"/>
      <c r="N5" s="97"/>
      <c r="O5" s="97"/>
      <c r="P5" s="97"/>
      <c r="Q5" s="97"/>
      <c r="R5" s="97"/>
      <c r="S5" s="97"/>
      <c r="T5" s="68">
        <f t="shared" si="1"/>
        <v>0</v>
      </c>
      <c r="U5" s="69" t="s">
        <v>20</v>
      </c>
      <c r="V5" s="71"/>
      <c r="W5" s="69" t="s">
        <v>60</v>
      </c>
      <c r="X5" s="66" t="s">
        <v>458</v>
      </c>
      <c r="Y5" s="66" t="s">
        <v>62</v>
      </c>
      <c r="Z5" s="20"/>
      <c r="AA5" s="20"/>
      <c r="AB5" s="20"/>
      <c r="AC5" s="20"/>
    </row>
    <row r="6" spans="1:29" ht="105" x14ac:dyDescent="0.2">
      <c r="A6" s="16">
        <v>1</v>
      </c>
      <c r="B6" s="102">
        <v>1</v>
      </c>
      <c r="C6" s="76" t="s">
        <v>1979</v>
      </c>
      <c r="D6" s="94" t="s">
        <v>1957</v>
      </c>
      <c r="E6" s="94" t="s">
        <v>51</v>
      </c>
      <c r="F6" s="94" t="s">
        <v>1980</v>
      </c>
      <c r="G6" s="94" t="s">
        <v>1981</v>
      </c>
      <c r="H6" s="94" t="s">
        <v>1982</v>
      </c>
      <c r="I6" s="94" t="s">
        <v>1983</v>
      </c>
      <c r="J6" s="94" t="s">
        <v>1970</v>
      </c>
      <c r="K6" s="76" t="s">
        <v>1984</v>
      </c>
      <c r="L6" s="76" t="s">
        <v>1804</v>
      </c>
      <c r="M6" s="97"/>
      <c r="N6" s="97"/>
      <c r="O6" s="97"/>
      <c r="P6" s="97"/>
      <c r="Q6" s="97"/>
      <c r="R6" s="97"/>
      <c r="S6" s="97"/>
      <c r="T6" s="68">
        <f t="shared" si="1"/>
        <v>0</v>
      </c>
      <c r="U6" s="69" t="s">
        <v>21</v>
      </c>
      <c r="V6" s="71"/>
      <c r="W6" s="69" t="s">
        <v>69</v>
      </c>
      <c r="X6" s="66" t="s">
        <v>70</v>
      </c>
      <c r="Y6" s="66" t="s">
        <v>62</v>
      </c>
      <c r="Z6" s="20"/>
      <c r="AA6" s="20"/>
      <c r="AB6" s="20"/>
      <c r="AC6" s="20"/>
    </row>
    <row r="7" spans="1:29" ht="120" x14ac:dyDescent="0.2">
      <c r="A7" s="16">
        <v>1</v>
      </c>
      <c r="B7" s="102">
        <v>1</v>
      </c>
      <c r="C7" s="76" t="s">
        <v>1985</v>
      </c>
      <c r="D7" s="94" t="s">
        <v>1957</v>
      </c>
      <c r="E7" s="94" t="s">
        <v>51</v>
      </c>
      <c r="F7" s="94" t="s">
        <v>2918</v>
      </c>
      <c r="G7" s="94" t="s">
        <v>1986</v>
      </c>
      <c r="H7" s="94" t="s">
        <v>1987</v>
      </c>
      <c r="I7" s="94" t="s">
        <v>1988</v>
      </c>
      <c r="J7" s="94" t="s">
        <v>1989</v>
      </c>
      <c r="K7" s="76" t="s">
        <v>1990</v>
      </c>
      <c r="L7" s="76" t="s">
        <v>466</v>
      </c>
      <c r="M7" s="97"/>
      <c r="N7" s="97">
        <f>596106.27+399170.18</f>
        <v>995276.45</v>
      </c>
      <c r="O7" s="97"/>
      <c r="P7" s="97"/>
      <c r="Q7" s="97"/>
      <c r="R7" s="97"/>
      <c r="S7" s="81"/>
      <c r="T7" s="68">
        <f t="shared" si="1"/>
        <v>995276.45</v>
      </c>
      <c r="U7" s="69" t="s">
        <v>20</v>
      </c>
      <c r="V7" s="66" t="s">
        <v>2810</v>
      </c>
      <c r="W7" s="69" t="s">
        <v>60</v>
      </c>
      <c r="X7" s="66" t="s">
        <v>70</v>
      </c>
      <c r="Y7" s="66" t="s">
        <v>62</v>
      </c>
      <c r="Z7" s="20"/>
      <c r="AA7" s="20"/>
      <c r="AB7" s="20"/>
      <c r="AC7" s="20"/>
    </row>
    <row r="8" spans="1:29" ht="75" x14ac:dyDescent="0.2">
      <c r="A8" s="16">
        <v>1</v>
      </c>
      <c r="B8" s="102">
        <v>1</v>
      </c>
      <c r="C8" s="76" t="s">
        <v>1991</v>
      </c>
      <c r="D8" s="94" t="s">
        <v>1957</v>
      </c>
      <c r="E8" s="94" t="s">
        <v>51</v>
      </c>
      <c r="F8" s="94" t="s">
        <v>1992</v>
      </c>
      <c r="G8" s="94" t="s">
        <v>1993</v>
      </c>
      <c r="H8" s="94" t="s">
        <v>1994</v>
      </c>
      <c r="I8" s="94" t="s">
        <v>1995</v>
      </c>
      <c r="J8" s="94" t="s">
        <v>872</v>
      </c>
      <c r="K8" s="76" t="s">
        <v>873</v>
      </c>
      <c r="L8" s="76">
        <v>2024</v>
      </c>
      <c r="M8" s="81"/>
      <c r="N8" s="78"/>
      <c r="O8" s="81"/>
      <c r="P8" s="81"/>
      <c r="Q8" s="81"/>
      <c r="R8" s="81"/>
      <c r="S8" s="81"/>
      <c r="T8" s="68">
        <f t="shared" si="1"/>
        <v>0</v>
      </c>
      <c r="U8" s="69" t="s">
        <v>20</v>
      </c>
      <c r="V8" s="66" t="s">
        <v>2811</v>
      </c>
      <c r="W8" s="69" t="s">
        <v>69</v>
      </c>
      <c r="X8" s="66" t="s">
        <v>61</v>
      </c>
      <c r="Y8" s="66" t="s">
        <v>836</v>
      </c>
      <c r="Z8" s="20"/>
      <c r="AA8" s="20"/>
      <c r="AB8" s="20"/>
      <c r="AC8" s="20"/>
    </row>
    <row r="9" spans="1:29" ht="330" x14ac:dyDescent="0.2">
      <c r="A9" s="16">
        <v>1</v>
      </c>
      <c r="B9" s="102">
        <v>1</v>
      </c>
      <c r="C9" s="76" t="s">
        <v>1996</v>
      </c>
      <c r="D9" s="94" t="s">
        <v>1957</v>
      </c>
      <c r="E9" s="94" t="s">
        <v>51</v>
      </c>
      <c r="F9" s="94" t="s">
        <v>1997</v>
      </c>
      <c r="G9" s="94" t="s">
        <v>1998</v>
      </c>
      <c r="H9" s="94" t="s">
        <v>1999</v>
      </c>
      <c r="I9" s="94" t="s">
        <v>2000</v>
      </c>
      <c r="J9" s="94" t="s">
        <v>872</v>
      </c>
      <c r="K9" s="76" t="s">
        <v>873</v>
      </c>
      <c r="L9" s="76">
        <v>2024</v>
      </c>
      <c r="M9" s="81"/>
      <c r="N9" s="163">
        <v>5632</v>
      </c>
      <c r="O9" s="81"/>
      <c r="P9" s="81"/>
      <c r="Q9" s="81"/>
      <c r="R9" s="81"/>
      <c r="S9" s="81"/>
      <c r="T9" s="68">
        <f t="shared" si="1"/>
        <v>5632</v>
      </c>
      <c r="U9" s="69" t="s">
        <v>20</v>
      </c>
      <c r="V9" s="71"/>
      <c r="W9" s="71"/>
      <c r="X9" s="71" t="s">
        <v>337</v>
      </c>
      <c r="Y9" s="71"/>
      <c r="Z9" s="20"/>
      <c r="AA9" s="20"/>
      <c r="AB9" s="20"/>
      <c r="AC9" s="20"/>
    </row>
    <row r="10" spans="1:29" ht="180" x14ac:dyDescent="0.2">
      <c r="A10" s="16">
        <v>1</v>
      </c>
      <c r="B10" s="102">
        <v>1</v>
      </c>
      <c r="C10" s="76" t="s">
        <v>2001</v>
      </c>
      <c r="D10" s="94" t="s">
        <v>1957</v>
      </c>
      <c r="E10" s="94" t="s">
        <v>51</v>
      </c>
      <c r="F10" s="94" t="s">
        <v>2002</v>
      </c>
      <c r="G10" s="94" t="s">
        <v>2003</v>
      </c>
      <c r="H10" s="94" t="s">
        <v>2004</v>
      </c>
      <c r="I10" s="94" t="s">
        <v>2005</v>
      </c>
      <c r="J10" s="94" t="s">
        <v>872</v>
      </c>
      <c r="K10" s="76" t="s">
        <v>873</v>
      </c>
      <c r="L10" s="76" t="s">
        <v>550</v>
      </c>
      <c r="M10" s="164"/>
      <c r="N10" s="163">
        <v>22386</v>
      </c>
      <c r="O10" s="163">
        <v>22386</v>
      </c>
      <c r="P10" s="163">
        <v>22386</v>
      </c>
      <c r="Q10" s="163">
        <v>22386</v>
      </c>
      <c r="R10" s="163">
        <v>22386</v>
      </c>
      <c r="S10" s="164"/>
      <c r="T10" s="162">
        <f t="shared" si="1"/>
        <v>111930</v>
      </c>
      <c r="U10" s="69" t="s">
        <v>20</v>
      </c>
      <c r="V10" s="66" t="s">
        <v>2006</v>
      </c>
      <c r="W10" s="71"/>
      <c r="X10" s="66" t="s">
        <v>90</v>
      </c>
      <c r="Y10" s="71"/>
      <c r="Z10" s="20"/>
      <c r="AA10" s="20"/>
      <c r="AB10" s="20"/>
      <c r="AC10" s="20"/>
    </row>
    <row r="11" spans="1:29" ht="75" x14ac:dyDescent="0.2">
      <c r="A11" s="16">
        <v>1</v>
      </c>
      <c r="B11" s="102">
        <v>1</v>
      </c>
      <c r="C11" s="76" t="s">
        <v>2007</v>
      </c>
      <c r="D11" s="94" t="s">
        <v>1957</v>
      </c>
      <c r="E11" s="94" t="s">
        <v>51</v>
      </c>
      <c r="F11" s="94" t="s">
        <v>2008</v>
      </c>
      <c r="G11" s="94" t="s">
        <v>2009</v>
      </c>
      <c r="H11" s="94" t="s">
        <v>2010</v>
      </c>
      <c r="I11" s="94" t="s">
        <v>2011</v>
      </c>
      <c r="J11" s="94" t="s">
        <v>872</v>
      </c>
      <c r="K11" s="76" t="s">
        <v>873</v>
      </c>
      <c r="L11" s="76" t="s">
        <v>2012</v>
      </c>
      <c r="M11" s="78">
        <v>312</v>
      </c>
      <c r="N11" s="81"/>
      <c r="O11" s="164"/>
      <c r="P11" s="81"/>
      <c r="Q11" s="81"/>
      <c r="R11" s="78">
        <v>312</v>
      </c>
      <c r="S11" s="81"/>
      <c r="T11" s="68">
        <f t="shared" si="1"/>
        <v>624</v>
      </c>
      <c r="U11" s="69" t="s">
        <v>20</v>
      </c>
      <c r="V11" s="66" t="s">
        <v>952</v>
      </c>
      <c r="W11" s="71"/>
      <c r="X11" s="71" t="s">
        <v>337</v>
      </c>
      <c r="Y11" s="71"/>
      <c r="Z11" s="20"/>
      <c r="AA11" s="20"/>
      <c r="AB11" s="20"/>
      <c r="AC11" s="20"/>
    </row>
    <row r="12" spans="1:29" ht="105" x14ac:dyDescent="0.2">
      <c r="A12" s="16">
        <v>1</v>
      </c>
      <c r="B12" s="102">
        <v>1</v>
      </c>
      <c r="C12" s="76" t="s">
        <v>2013</v>
      </c>
      <c r="D12" s="94" t="s">
        <v>1957</v>
      </c>
      <c r="E12" s="94" t="s">
        <v>51</v>
      </c>
      <c r="F12" s="94" t="s">
        <v>2014</v>
      </c>
      <c r="G12" s="94" t="s">
        <v>2015</v>
      </c>
      <c r="H12" s="94" t="s">
        <v>951</v>
      </c>
      <c r="I12" s="94" t="s">
        <v>2016</v>
      </c>
      <c r="J12" s="94" t="s">
        <v>872</v>
      </c>
      <c r="K12" s="76" t="s">
        <v>873</v>
      </c>
      <c r="L12" s="76" t="s">
        <v>550</v>
      </c>
      <c r="M12" s="164"/>
      <c r="N12" s="78">
        <v>564</v>
      </c>
      <c r="O12" s="78">
        <v>564</v>
      </c>
      <c r="P12" s="78">
        <v>564</v>
      </c>
      <c r="Q12" s="78">
        <v>564</v>
      </c>
      <c r="R12" s="78">
        <v>564</v>
      </c>
      <c r="S12" s="81"/>
      <c r="T12" s="162">
        <f t="shared" si="1"/>
        <v>2820</v>
      </c>
      <c r="U12" s="69" t="s">
        <v>20</v>
      </c>
      <c r="V12" s="66" t="s">
        <v>2017</v>
      </c>
      <c r="W12" s="71"/>
      <c r="X12" s="66" t="s">
        <v>61</v>
      </c>
      <c r="Y12" s="71"/>
      <c r="Z12" s="20"/>
      <c r="AA12" s="20"/>
      <c r="AB12" s="20"/>
      <c r="AC12" s="20"/>
    </row>
    <row r="13" spans="1:29" ht="165" x14ac:dyDescent="0.2">
      <c r="A13" s="16">
        <v>1</v>
      </c>
      <c r="B13" s="102">
        <v>1</v>
      </c>
      <c r="C13" s="76" t="s">
        <v>2018</v>
      </c>
      <c r="D13" s="94" t="s">
        <v>1957</v>
      </c>
      <c r="E13" s="94" t="s">
        <v>83</v>
      </c>
      <c r="F13" s="94" t="s">
        <v>2019</v>
      </c>
      <c r="G13" s="94" t="s">
        <v>2020</v>
      </c>
      <c r="H13" s="94" t="s">
        <v>3028</v>
      </c>
      <c r="I13" s="94" t="s">
        <v>2021</v>
      </c>
      <c r="J13" s="94" t="s">
        <v>2022</v>
      </c>
      <c r="K13" s="76" t="s">
        <v>1963</v>
      </c>
      <c r="L13" s="76" t="s">
        <v>466</v>
      </c>
      <c r="M13" s="163">
        <v>26667.9</v>
      </c>
      <c r="N13" s="97"/>
      <c r="O13" s="97"/>
      <c r="P13" s="97"/>
      <c r="Q13" s="97"/>
      <c r="R13" s="97"/>
      <c r="S13" s="81"/>
      <c r="T13" s="162">
        <f t="shared" si="1"/>
        <v>26667.9</v>
      </c>
      <c r="U13" s="69" t="s">
        <v>20</v>
      </c>
      <c r="V13" s="71"/>
      <c r="W13" s="69" t="s">
        <v>79</v>
      </c>
      <c r="X13" s="66" t="s">
        <v>61</v>
      </c>
      <c r="Y13" s="66" t="s">
        <v>836</v>
      </c>
      <c r="Z13" s="20"/>
      <c r="AA13" s="20"/>
      <c r="AB13" s="20"/>
      <c r="AC13" s="20"/>
    </row>
    <row r="14" spans="1:29" ht="165" x14ac:dyDescent="0.2">
      <c r="A14" s="16">
        <v>1</v>
      </c>
      <c r="B14" s="102">
        <v>1</v>
      </c>
      <c r="C14" s="76" t="s">
        <v>2023</v>
      </c>
      <c r="D14" s="94" t="s">
        <v>1957</v>
      </c>
      <c r="E14" s="94" t="s">
        <v>83</v>
      </c>
      <c r="F14" s="94" t="s">
        <v>2024</v>
      </c>
      <c r="G14" s="94" t="s">
        <v>2025</v>
      </c>
      <c r="H14" s="94" t="s">
        <v>2026</v>
      </c>
      <c r="I14" s="94" t="s">
        <v>2027</v>
      </c>
      <c r="J14" s="94" t="s">
        <v>2028</v>
      </c>
      <c r="K14" s="76" t="s">
        <v>2029</v>
      </c>
      <c r="L14" s="76" t="s">
        <v>104</v>
      </c>
      <c r="M14" s="97"/>
      <c r="N14" s="78"/>
      <c r="O14" s="81"/>
      <c r="P14" s="81"/>
      <c r="Q14" s="81"/>
      <c r="R14" s="81"/>
      <c r="S14" s="81"/>
      <c r="T14" s="68">
        <f t="shared" si="1"/>
        <v>0</v>
      </c>
      <c r="U14" s="69" t="s">
        <v>21</v>
      </c>
      <c r="V14" s="66" t="s">
        <v>2812</v>
      </c>
      <c r="W14" s="69" t="s">
        <v>69</v>
      </c>
      <c r="X14" s="66" t="s">
        <v>61</v>
      </c>
      <c r="Y14" s="66" t="s">
        <v>836</v>
      </c>
      <c r="Z14" s="20"/>
      <c r="AA14" s="20"/>
      <c r="AB14" s="20"/>
      <c r="AC14" s="20"/>
    </row>
    <row r="15" spans="1:29" ht="120" x14ac:dyDescent="0.2">
      <c r="A15" s="16">
        <v>1</v>
      </c>
      <c r="B15" s="102">
        <v>1</v>
      </c>
      <c r="C15" s="76" t="s">
        <v>2030</v>
      </c>
      <c r="D15" s="94" t="s">
        <v>1957</v>
      </c>
      <c r="E15" s="94" t="s">
        <v>258</v>
      </c>
      <c r="F15" s="94" t="s">
        <v>2031</v>
      </c>
      <c r="G15" s="94" t="s">
        <v>2032</v>
      </c>
      <c r="H15" s="94" t="s">
        <v>3029</v>
      </c>
      <c r="I15" s="94" t="s">
        <v>2033</v>
      </c>
      <c r="J15" s="94" t="s">
        <v>2034</v>
      </c>
      <c r="K15" s="134" t="s">
        <v>2035</v>
      </c>
      <c r="L15" s="76" t="s">
        <v>550</v>
      </c>
      <c r="M15" s="164"/>
      <c r="N15" s="78"/>
      <c r="O15" s="78"/>
      <c r="P15" s="78"/>
      <c r="Q15" s="78"/>
      <c r="R15" s="78"/>
      <c r="S15" s="81"/>
      <c r="T15" s="162">
        <f t="shared" si="1"/>
        <v>0</v>
      </c>
      <c r="U15" s="69" t="s">
        <v>21</v>
      </c>
      <c r="V15" s="66" t="s">
        <v>2813</v>
      </c>
      <c r="W15" s="69" t="s">
        <v>60</v>
      </c>
      <c r="X15" s="66" t="s">
        <v>70</v>
      </c>
      <c r="Y15" s="66" t="s">
        <v>264</v>
      </c>
      <c r="Z15" s="20"/>
      <c r="AA15" s="20"/>
      <c r="AB15" s="20"/>
      <c r="AC15" s="20"/>
    </row>
    <row r="16" spans="1:29" ht="12.75" x14ac:dyDescent="0.2">
      <c r="A16" s="20"/>
      <c r="B16" s="20"/>
      <c r="C16" s="20"/>
      <c r="D16" s="20"/>
      <c r="E16" s="20"/>
      <c r="F16" s="20"/>
      <c r="G16" s="20"/>
      <c r="H16" s="20"/>
      <c r="I16" s="20"/>
      <c r="J16" s="20"/>
      <c r="K16" s="20"/>
      <c r="L16" s="20"/>
      <c r="M16" s="52">
        <f t="shared" ref="M16:S16" si="2">SUM(M3:M15)</f>
        <v>29579.9</v>
      </c>
      <c r="N16" s="45">
        <f t="shared" si="2"/>
        <v>1023858.45</v>
      </c>
      <c r="O16" s="45">
        <f t="shared" si="2"/>
        <v>22950</v>
      </c>
      <c r="P16" s="45">
        <f t="shared" si="2"/>
        <v>22950</v>
      </c>
      <c r="Q16" s="45">
        <f t="shared" si="2"/>
        <v>22950</v>
      </c>
      <c r="R16" s="45">
        <f t="shared" si="2"/>
        <v>23262</v>
      </c>
      <c r="S16" s="45">
        <f t="shared" si="2"/>
        <v>0</v>
      </c>
      <c r="T16" s="20"/>
      <c r="U16" s="25" t="s">
        <v>2831</v>
      </c>
      <c r="V16" s="26" t="s">
        <v>2832</v>
      </c>
      <c r="W16" s="20"/>
      <c r="X16" s="20"/>
      <c r="Y16" s="20"/>
      <c r="Z16" s="20"/>
      <c r="AA16" s="20"/>
      <c r="AB16" s="20"/>
      <c r="AC16" s="20"/>
    </row>
    <row r="17" spans="1:29" ht="12.75" x14ac:dyDescent="0.2">
      <c r="A17" s="20"/>
      <c r="B17" s="20"/>
      <c r="C17" s="20"/>
      <c r="D17" s="20"/>
      <c r="E17" s="20"/>
      <c r="F17" s="20"/>
      <c r="G17" s="20"/>
      <c r="H17" s="20"/>
      <c r="I17" s="20"/>
      <c r="J17" s="20"/>
      <c r="K17" s="20"/>
      <c r="L17" s="20"/>
      <c r="M17" s="20"/>
      <c r="N17" s="20"/>
      <c r="O17" s="20"/>
      <c r="P17" s="20"/>
      <c r="Q17" s="20"/>
      <c r="R17" s="20"/>
      <c r="T17" s="28" t="s">
        <v>20</v>
      </c>
      <c r="U17" s="25">
        <f t="shared" ref="U17:V17" si="3">COUNTIFS($U$3:$U$15, "High", A3:A15, 1)</f>
        <v>8</v>
      </c>
      <c r="V17" s="25">
        <f t="shared" si="3"/>
        <v>8</v>
      </c>
      <c r="W17" s="20"/>
      <c r="X17" s="20"/>
      <c r="Y17" s="20"/>
      <c r="Z17" s="20"/>
      <c r="AA17" s="20"/>
      <c r="AB17" s="20"/>
      <c r="AC17" s="20"/>
    </row>
    <row r="18" spans="1:29" ht="12.75" x14ac:dyDescent="0.2">
      <c r="A18" s="20"/>
      <c r="B18" s="20"/>
      <c r="C18" s="20"/>
      <c r="D18" s="20"/>
      <c r="E18" s="20"/>
      <c r="F18" s="20"/>
      <c r="G18" s="20"/>
      <c r="H18" s="20"/>
      <c r="I18" s="20"/>
      <c r="J18" s="20"/>
      <c r="K18" s="20"/>
      <c r="L18" s="20"/>
      <c r="M18" s="20"/>
      <c r="N18" s="20"/>
      <c r="O18" s="20"/>
      <c r="P18" s="20"/>
      <c r="Q18" s="20"/>
      <c r="R18" s="20"/>
      <c r="T18" s="28" t="s">
        <v>21</v>
      </c>
      <c r="U18" s="25">
        <f t="shared" ref="U18:V18" si="4">COUNTIFS($U$3:$U$15, "Medium", A3:A15, 1)</f>
        <v>5</v>
      </c>
      <c r="V18" s="25">
        <f t="shared" si="4"/>
        <v>5</v>
      </c>
      <c r="W18" s="20"/>
      <c r="X18" s="20"/>
      <c r="Y18" s="20"/>
      <c r="Z18" s="20"/>
      <c r="AA18" s="20"/>
      <c r="AB18" s="20"/>
      <c r="AC18" s="20"/>
    </row>
    <row r="19" spans="1:29" ht="12.75" x14ac:dyDescent="0.2">
      <c r="A19" s="20"/>
      <c r="B19" s="20"/>
      <c r="C19" s="20"/>
      <c r="D19" s="20"/>
      <c r="E19" s="20"/>
      <c r="F19" s="20"/>
      <c r="G19" s="20"/>
      <c r="H19" s="20"/>
      <c r="I19" s="20"/>
      <c r="J19" s="20"/>
      <c r="K19" s="20"/>
      <c r="L19" s="20"/>
      <c r="M19" s="20"/>
      <c r="N19" s="20"/>
      <c r="O19" s="20"/>
      <c r="P19" s="20"/>
      <c r="Q19" s="20"/>
      <c r="R19" s="20"/>
      <c r="T19" s="28" t="s">
        <v>22</v>
      </c>
      <c r="U19" s="25">
        <f t="shared" ref="U19:V19" si="5">COUNTIFS($U$3:$U$15, "Low", A3:A15, 1)</f>
        <v>0</v>
      </c>
      <c r="V19" s="25">
        <f t="shared" si="5"/>
        <v>0</v>
      </c>
      <c r="W19" s="20"/>
      <c r="X19" s="20"/>
      <c r="Y19" s="20"/>
      <c r="Z19" s="20"/>
      <c r="AA19" s="20"/>
      <c r="AB19" s="20"/>
      <c r="AC19" s="20"/>
    </row>
  </sheetData>
  <sheetProtection algorithmName="SHA-512" hashValue="LYvDzEQikvl4Rs9tYUFFHA0HFMAsiBgz6W6QzPdIaAmy1wDZOslCy8ZNcicl0VCBX7Ixdre2rRYJpO8B6nD4Dw==" saltValue="FZh5kaFbBo4GyyPdPeTxIA==" spinCount="100000" sheet="1" objects="1" scenarios="1" formatColumns="0" formatRows="0" autoFilter="0"/>
  <autoFilter ref="A1:Y19" xr:uid="{00000000-0009-0000-0000-00001C000000}"/>
  <mergeCells count="1">
    <mergeCell ref="M1:S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Y31"/>
  <sheetViews>
    <sheetView zoomScale="50" zoomScaleNormal="50" workbookViewId="0">
      <pane xSplit="6" ySplit="2" topLeftCell="G26" activePane="bottomRight" state="frozen"/>
      <selection sqref="A1:B2"/>
      <selection pane="topRight" sqref="A1:B2"/>
      <selection pane="bottomLeft" sqref="A1:B2"/>
      <selection pane="bottomRight" activeCell="O69" sqref="O69"/>
    </sheetView>
  </sheetViews>
  <sheetFormatPr defaultColWidth="12.5703125" defaultRowHeight="15.75" customHeight="1" x14ac:dyDescent="0.2"/>
  <cols>
    <col min="1" max="2" width="10" customWidth="1"/>
    <col min="3" max="3" width="14.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4.85546875" customWidth="1"/>
    <col min="21" max="21" width="16" customWidth="1"/>
    <col min="22" max="22" width="23.5703125" customWidth="1"/>
    <col min="23" max="23" width="25.140625" style="215" customWidth="1"/>
    <col min="24" max="24" width="36.42578125" customWidth="1"/>
    <col min="25" max="25" width="38" customWidth="1"/>
  </cols>
  <sheetData>
    <row r="1" spans="1:25" ht="42" customHeight="1" x14ac:dyDescent="0.2">
      <c r="A1" s="21" t="s">
        <v>23</v>
      </c>
      <c r="B1" s="21" t="s">
        <v>2854</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41.25" x14ac:dyDescent="0.25">
      <c r="A2" s="21">
        <f t="shared" ref="A2:B2" si="0">SUM(A3:A27)</f>
        <v>22</v>
      </c>
      <c r="B2" s="21">
        <f t="shared" si="0"/>
        <v>22</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105" x14ac:dyDescent="0.2">
      <c r="A3" s="17">
        <v>1</v>
      </c>
      <c r="B3" s="65">
        <v>1</v>
      </c>
      <c r="C3" s="65" t="s">
        <v>2036</v>
      </c>
      <c r="D3" s="66" t="s">
        <v>2037</v>
      </c>
      <c r="E3" s="66" t="s">
        <v>258</v>
      </c>
      <c r="F3" s="66" t="s">
        <v>3030</v>
      </c>
      <c r="G3" s="66" t="s">
        <v>2038</v>
      </c>
      <c r="H3" s="66" t="s">
        <v>2039</v>
      </c>
      <c r="I3" s="66" t="s">
        <v>2040</v>
      </c>
      <c r="J3" s="66" t="s">
        <v>2041</v>
      </c>
      <c r="K3" s="65" t="s">
        <v>2042</v>
      </c>
      <c r="L3" s="65" t="s">
        <v>2043</v>
      </c>
      <c r="M3" s="67"/>
      <c r="N3" s="67"/>
      <c r="O3" s="67"/>
      <c r="P3" s="67"/>
      <c r="Q3" s="67"/>
      <c r="R3" s="67"/>
      <c r="S3" s="67"/>
      <c r="T3" s="68">
        <f t="shared" ref="T3:T27" si="1">SUM(M3:S3)</f>
        <v>0</v>
      </c>
      <c r="U3" s="69" t="s">
        <v>20</v>
      </c>
      <c r="V3" s="66" t="s">
        <v>2044</v>
      </c>
      <c r="W3" s="65" t="s">
        <v>60</v>
      </c>
      <c r="X3" s="66" t="s">
        <v>61</v>
      </c>
      <c r="Y3" s="66" t="s">
        <v>836</v>
      </c>
    </row>
    <row r="4" spans="1:25" ht="120" x14ac:dyDescent="0.2">
      <c r="A4" s="17">
        <v>1</v>
      </c>
      <c r="B4" s="65">
        <v>1</v>
      </c>
      <c r="C4" s="65" t="s">
        <v>2045</v>
      </c>
      <c r="D4" s="66" t="s">
        <v>2037</v>
      </c>
      <c r="E4" s="66" t="s">
        <v>258</v>
      </c>
      <c r="F4" s="66" t="s">
        <v>2046</v>
      </c>
      <c r="G4" s="66" t="s">
        <v>2047</v>
      </c>
      <c r="H4" s="66" t="s">
        <v>2048</v>
      </c>
      <c r="I4" s="66" t="s">
        <v>2049</v>
      </c>
      <c r="J4" s="66" t="s">
        <v>2050</v>
      </c>
      <c r="K4" s="65" t="s">
        <v>288</v>
      </c>
      <c r="L4" s="65">
        <v>2024</v>
      </c>
      <c r="M4" s="68"/>
      <c r="N4" s="67"/>
      <c r="O4" s="68"/>
      <c r="P4" s="68"/>
      <c r="Q4" s="68"/>
      <c r="R4" s="68"/>
      <c r="S4" s="68"/>
      <c r="T4" s="68">
        <f t="shared" si="1"/>
        <v>0</v>
      </c>
      <c r="U4" s="69" t="s">
        <v>20</v>
      </c>
      <c r="V4" s="66" t="s">
        <v>2044</v>
      </c>
      <c r="W4" s="65" t="s">
        <v>60</v>
      </c>
      <c r="X4" s="66" t="s">
        <v>131</v>
      </c>
      <c r="Y4" s="66" t="s">
        <v>264</v>
      </c>
    </row>
    <row r="5" spans="1:25" ht="120" x14ac:dyDescent="0.2">
      <c r="A5" s="17">
        <v>1</v>
      </c>
      <c r="B5" s="65">
        <v>1</v>
      </c>
      <c r="C5" s="65" t="s">
        <v>2051</v>
      </c>
      <c r="D5" s="66" t="s">
        <v>2037</v>
      </c>
      <c r="E5" s="66" t="s">
        <v>258</v>
      </c>
      <c r="F5" s="66" t="s">
        <v>2052</v>
      </c>
      <c r="G5" s="66" t="s">
        <v>2053</v>
      </c>
      <c r="H5" s="66" t="s">
        <v>2054</v>
      </c>
      <c r="I5" s="66" t="s">
        <v>2055</v>
      </c>
      <c r="J5" s="66" t="s">
        <v>2056</v>
      </c>
      <c r="K5" s="65" t="s">
        <v>288</v>
      </c>
      <c r="L5" s="65" t="s">
        <v>2057</v>
      </c>
      <c r="M5" s="106"/>
      <c r="N5" s="67">
        <v>2012.5</v>
      </c>
      <c r="O5" s="67">
        <v>2282.5</v>
      </c>
      <c r="P5" s="67">
        <v>2552.5</v>
      </c>
      <c r="Q5" s="67">
        <v>2822.5</v>
      </c>
      <c r="R5" s="67">
        <v>3092.5</v>
      </c>
      <c r="S5" s="67">
        <v>3362.5</v>
      </c>
      <c r="T5" s="68">
        <f t="shared" si="1"/>
        <v>16125</v>
      </c>
      <c r="U5" s="69" t="s">
        <v>20</v>
      </c>
      <c r="V5" s="66" t="s">
        <v>2044</v>
      </c>
      <c r="W5" s="65" t="s">
        <v>60</v>
      </c>
      <c r="X5" s="66" t="s">
        <v>131</v>
      </c>
      <c r="Y5" s="66" t="s">
        <v>264</v>
      </c>
    </row>
    <row r="6" spans="1:25" ht="120" x14ac:dyDescent="0.2">
      <c r="A6" s="17">
        <v>1</v>
      </c>
      <c r="B6" s="65">
        <v>1</v>
      </c>
      <c r="C6" s="65" t="s">
        <v>2058</v>
      </c>
      <c r="D6" s="66" t="s">
        <v>2037</v>
      </c>
      <c r="E6" s="66" t="s">
        <v>258</v>
      </c>
      <c r="F6" s="66" t="s">
        <v>2059</v>
      </c>
      <c r="G6" s="66" t="s">
        <v>2060</v>
      </c>
      <c r="H6" s="66" t="s">
        <v>2061</v>
      </c>
      <c r="I6" s="66" t="s">
        <v>2062</v>
      </c>
      <c r="J6" s="66" t="s">
        <v>2063</v>
      </c>
      <c r="K6" s="65" t="s">
        <v>288</v>
      </c>
      <c r="L6" s="65" t="s">
        <v>2057</v>
      </c>
      <c r="M6" s="106"/>
      <c r="N6" s="67">
        <v>2808</v>
      </c>
      <c r="O6" s="67">
        <v>2808</v>
      </c>
      <c r="P6" s="67">
        <v>3078</v>
      </c>
      <c r="Q6" s="67">
        <v>3348</v>
      </c>
      <c r="R6" s="67">
        <v>3618</v>
      </c>
      <c r="S6" s="67">
        <v>3888</v>
      </c>
      <c r="T6" s="68">
        <f t="shared" si="1"/>
        <v>19548</v>
      </c>
      <c r="U6" s="69" t="s">
        <v>20</v>
      </c>
      <c r="V6" s="66" t="s">
        <v>2044</v>
      </c>
      <c r="W6" s="65" t="s">
        <v>69</v>
      </c>
      <c r="X6" s="66" t="s">
        <v>131</v>
      </c>
      <c r="Y6" s="66" t="s">
        <v>264</v>
      </c>
    </row>
    <row r="7" spans="1:25" ht="120" x14ac:dyDescent="0.2">
      <c r="A7" s="17">
        <v>1</v>
      </c>
      <c r="B7" s="65">
        <v>1</v>
      </c>
      <c r="C7" s="65" t="s">
        <v>2064</v>
      </c>
      <c r="D7" s="66" t="s">
        <v>2037</v>
      </c>
      <c r="E7" s="66" t="s">
        <v>258</v>
      </c>
      <c r="F7" s="66" t="s">
        <v>2065</v>
      </c>
      <c r="G7" s="66" t="s">
        <v>2066</v>
      </c>
      <c r="H7" s="66" t="s">
        <v>2067</v>
      </c>
      <c r="I7" s="66" t="s">
        <v>2068</v>
      </c>
      <c r="J7" s="66" t="s">
        <v>2069</v>
      </c>
      <c r="K7" s="65" t="s">
        <v>288</v>
      </c>
      <c r="L7" s="65" t="s">
        <v>2057</v>
      </c>
      <c r="M7" s="106"/>
      <c r="N7" s="67">
        <v>1900</v>
      </c>
      <c r="O7" s="67">
        <v>2000</v>
      </c>
      <c r="P7" s="67">
        <v>2100</v>
      </c>
      <c r="Q7" s="67">
        <v>2200</v>
      </c>
      <c r="R7" s="67">
        <v>2300</v>
      </c>
      <c r="S7" s="67">
        <v>2400</v>
      </c>
      <c r="T7" s="68">
        <f t="shared" si="1"/>
        <v>12900</v>
      </c>
      <c r="U7" s="69" t="s">
        <v>20</v>
      </c>
      <c r="V7" s="66" t="s">
        <v>2070</v>
      </c>
      <c r="W7" s="65" t="s">
        <v>69</v>
      </c>
      <c r="X7" s="66" t="s">
        <v>131</v>
      </c>
      <c r="Y7" s="66" t="s">
        <v>264</v>
      </c>
    </row>
    <row r="8" spans="1:25" ht="75" x14ac:dyDescent="0.2">
      <c r="A8" s="17">
        <v>1</v>
      </c>
      <c r="B8" s="65">
        <v>1</v>
      </c>
      <c r="C8" s="65" t="s">
        <v>2071</v>
      </c>
      <c r="D8" s="66" t="s">
        <v>2037</v>
      </c>
      <c r="E8" s="66" t="s">
        <v>258</v>
      </c>
      <c r="F8" s="66" t="s">
        <v>2072</v>
      </c>
      <c r="G8" s="66" t="s">
        <v>2073</v>
      </c>
      <c r="H8" s="66" t="s">
        <v>2074</v>
      </c>
      <c r="I8" s="66" t="s">
        <v>2075</v>
      </c>
      <c r="J8" s="66" t="s">
        <v>2076</v>
      </c>
      <c r="K8" s="65" t="s">
        <v>2077</v>
      </c>
      <c r="L8" s="65" t="s">
        <v>2043</v>
      </c>
      <c r="M8" s="106"/>
      <c r="N8" s="67">
        <v>362</v>
      </c>
      <c r="O8" s="67">
        <v>350</v>
      </c>
      <c r="P8" s="67">
        <v>350</v>
      </c>
      <c r="Q8" s="67">
        <v>350</v>
      </c>
      <c r="R8" s="67">
        <v>350</v>
      </c>
      <c r="S8" s="67">
        <v>350</v>
      </c>
      <c r="T8" s="68">
        <f t="shared" si="1"/>
        <v>2112</v>
      </c>
      <c r="U8" s="165" t="s">
        <v>20</v>
      </c>
      <c r="V8" s="66"/>
      <c r="W8" s="65"/>
      <c r="X8" s="66" t="s">
        <v>131</v>
      </c>
      <c r="Y8" s="66"/>
    </row>
    <row r="9" spans="1:25" ht="60" x14ac:dyDescent="0.2">
      <c r="A9" s="17">
        <v>1</v>
      </c>
      <c r="B9" s="65">
        <v>1</v>
      </c>
      <c r="C9" s="65" t="s">
        <v>2919</v>
      </c>
      <c r="D9" s="66" t="s">
        <v>2037</v>
      </c>
      <c r="E9" s="66" t="s">
        <v>258</v>
      </c>
      <c r="F9" s="66" t="s">
        <v>2078</v>
      </c>
      <c r="G9" s="66" t="s">
        <v>2079</v>
      </c>
      <c r="H9" s="66" t="s">
        <v>2080</v>
      </c>
      <c r="I9" s="66" t="s">
        <v>2062</v>
      </c>
      <c r="J9" s="66" t="s">
        <v>2063</v>
      </c>
      <c r="K9" s="65" t="s">
        <v>288</v>
      </c>
      <c r="L9" s="65" t="s">
        <v>2057</v>
      </c>
      <c r="M9" s="106"/>
      <c r="N9" s="67">
        <v>2530.6032</v>
      </c>
      <c r="O9" s="67">
        <v>2800</v>
      </c>
      <c r="P9" s="67">
        <v>3070</v>
      </c>
      <c r="Q9" s="67">
        <v>3340</v>
      </c>
      <c r="R9" s="67">
        <v>3610</v>
      </c>
      <c r="S9" s="67">
        <v>3380</v>
      </c>
      <c r="T9" s="68">
        <f t="shared" si="1"/>
        <v>18730.603199999998</v>
      </c>
      <c r="U9" s="65" t="s">
        <v>20</v>
      </c>
      <c r="V9" s="66" t="s">
        <v>2044</v>
      </c>
      <c r="W9" s="65"/>
      <c r="X9" s="66" t="s">
        <v>131</v>
      </c>
      <c r="Y9" s="66"/>
    </row>
    <row r="10" spans="1:25" ht="255" x14ac:dyDescent="0.2">
      <c r="A10" s="17">
        <v>1</v>
      </c>
      <c r="B10" s="65">
        <v>1</v>
      </c>
      <c r="C10" s="65" t="s">
        <v>2081</v>
      </c>
      <c r="D10" s="66" t="s">
        <v>2037</v>
      </c>
      <c r="E10" s="66" t="s">
        <v>258</v>
      </c>
      <c r="F10" s="66" t="s">
        <v>2082</v>
      </c>
      <c r="G10" s="66" t="s">
        <v>2083</v>
      </c>
      <c r="H10" s="66" t="s">
        <v>2084</v>
      </c>
      <c r="I10" s="66" t="s">
        <v>2085</v>
      </c>
      <c r="J10" s="66" t="s">
        <v>2086</v>
      </c>
      <c r="K10" s="65" t="s">
        <v>288</v>
      </c>
      <c r="L10" s="65" t="s">
        <v>2087</v>
      </c>
      <c r="M10" s="106"/>
      <c r="N10" s="106"/>
      <c r="O10" s="67">
        <v>725</v>
      </c>
      <c r="P10" s="67">
        <v>760</v>
      </c>
      <c r="Q10" s="106"/>
      <c r="R10" s="106"/>
      <c r="S10" s="106"/>
      <c r="T10" s="68">
        <f t="shared" si="1"/>
        <v>1485</v>
      </c>
      <c r="U10" s="69" t="s">
        <v>20</v>
      </c>
      <c r="V10" s="66" t="s">
        <v>2088</v>
      </c>
      <c r="W10" s="65" t="s">
        <v>69</v>
      </c>
      <c r="X10" s="66" t="s">
        <v>131</v>
      </c>
      <c r="Y10" s="66" t="s">
        <v>264</v>
      </c>
    </row>
    <row r="11" spans="1:25" ht="225" x14ac:dyDescent="0.2">
      <c r="A11" s="17">
        <v>1</v>
      </c>
      <c r="B11" s="65">
        <v>1</v>
      </c>
      <c r="C11" s="65" t="s">
        <v>2089</v>
      </c>
      <c r="D11" s="66" t="s">
        <v>2037</v>
      </c>
      <c r="E11" s="66" t="s">
        <v>258</v>
      </c>
      <c r="F11" s="66" t="s">
        <v>2090</v>
      </c>
      <c r="G11" s="66" t="s">
        <v>2083</v>
      </c>
      <c r="H11" s="66" t="s">
        <v>2091</v>
      </c>
      <c r="I11" s="66" t="s">
        <v>2092</v>
      </c>
      <c r="J11" s="66" t="s">
        <v>2093</v>
      </c>
      <c r="K11" s="65" t="s">
        <v>288</v>
      </c>
      <c r="L11" s="65" t="s">
        <v>2094</v>
      </c>
      <c r="M11" s="106"/>
      <c r="N11" s="67">
        <v>1113.0899999999999</v>
      </c>
      <c r="O11" s="67">
        <v>1280.95</v>
      </c>
      <c r="P11" s="67">
        <v>1330.45</v>
      </c>
      <c r="Q11" s="106"/>
      <c r="R11" s="106"/>
      <c r="S11" s="106"/>
      <c r="T11" s="68">
        <f t="shared" si="1"/>
        <v>3724.49</v>
      </c>
      <c r="U11" s="69" t="s">
        <v>20</v>
      </c>
      <c r="V11" s="66" t="s">
        <v>2095</v>
      </c>
      <c r="W11" s="65" t="s">
        <v>69</v>
      </c>
      <c r="X11" s="66" t="s">
        <v>131</v>
      </c>
      <c r="Y11" s="66" t="s">
        <v>264</v>
      </c>
    </row>
    <row r="12" spans="1:25" ht="120" x14ac:dyDescent="0.2">
      <c r="A12" s="17">
        <v>1</v>
      </c>
      <c r="B12" s="65">
        <v>1</v>
      </c>
      <c r="C12" s="65" t="s">
        <v>2096</v>
      </c>
      <c r="D12" s="66" t="s">
        <v>2037</v>
      </c>
      <c r="E12" s="66" t="s">
        <v>258</v>
      </c>
      <c r="F12" s="66" t="s">
        <v>2097</v>
      </c>
      <c r="G12" s="66" t="s">
        <v>2098</v>
      </c>
      <c r="H12" s="66" t="s">
        <v>2099</v>
      </c>
      <c r="I12" s="66" t="s">
        <v>2100</v>
      </c>
      <c r="J12" s="66" t="s">
        <v>2093</v>
      </c>
      <c r="K12" s="65" t="s">
        <v>288</v>
      </c>
      <c r="L12" s="65" t="s">
        <v>2094</v>
      </c>
      <c r="M12" s="68"/>
      <c r="N12" s="67"/>
      <c r="O12" s="67"/>
      <c r="P12" s="67"/>
      <c r="Q12" s="68"/>
      <c r="R12" s="68"/>
      <c r="S12" s="68"/>
      <c r="T12" s="68">
        <f t="shared" si="1"/>
        <v>0</v>
      </c>
      <c r="U12" s="69" t="s">
        <v>20</v>
      </c>
      <c r="V12" s="66"/>
      <c r="W12" s="65"/>
      <c r="X12" s="66" t="s">
        <v>131</v>
      </c>
      <c r="Y12" s="66" t="s">
        <v>264</v>
      </c>
    </row>
    <row r="13" spans="1:25" ht="120" x14ac:dyDescent="0.2">
      <c r="A13" s="17">
        <v>1</v>
      </c>
      <c r="B13" s="65">
        <v>1</v>
      </c>
      <c r="C13" s="65" t="s">
        <v>2101</v>
      </c>
      <c r="D13" s="66" t="s">
        <v>2037</v>
      </c>
      <c r="E13" s="66" t="s">
        <v>258</v>
      </c>
      <c r="F13" s="66" t="s">
        <v>2102</v>
      </c>
      <c r="G13" s="66" t="s">
        <v>2103</v>
      </c>
      <c r="H13" s="66" t="s">
        <v>2104</v>
      </c>
      <c r="I13" s="66" t="s">
        <v>2105</v>
      </c>
      <c r="J13" s="66" t="s">
        <v>2106</v>
      </c>
      <c r="K13" s="65" t="s">
        <v>484</v>
      </c>
      <c r="L13" s="65">
        <v>2023</v>
      </c>
      <c r="M13" s="67">
        <v>3575</v>
      </c>
      <c r="N13" s="106"/>
      <c r="O13" s="106"/>
      <c r="P13" s="106"/>
      <c r="Q13" s="106"/>
      <c r="R13" s="106"/>
      <c r="S13" s="106"/>
      <c r="T13" s="68">
        <f t="shared" si="1"/>
        <v>3575</v>
      </c>
      <c r="U13" s="69" t="s">
        <v>20</v>
      </c>
      <c r="V13" s="66"/>
      <c r="W13" s="65" t="s">
        <v>69</v>
      </c>
      <c r="X13" s="66" t="s">
        <v>131</v>
      </c>
      <c r="Y13" s="66" t="s">
        <v>264</v>
      </c>
    </row>
    <row r="14" spans="1:25" ht="120" x14ac:dyDescent="0.2">
      <c r="A14" s="17">
        <v>1</v>
      </c>
      <c r="B14" s="65">
        <v>1</v>
      </c>
      <c r="C14" s="65" t="s">
        <v>2107</v>
      </c>
      <c r="D14" s="66" t="s">
        <v>2037</v>
      </c>
      <c r="E14" s="66" t="s">
        <v>258</v>
      </c>
      <c r="F14" s="66" t="s">
        <v>2108</v>
      </c>
      <c r="G14" s="66" t="s">
        <v>2109</v>
      </c>
      <c r="H14" s="66" t="s">
        <v>2110</v>
      </c>
      <c r="I14" s="66" t="s">
        <v>2111</v>
      </c>
      <c r="J14" s="66" t="s">
        <v>2112</v>
      </c>
      <c r="K14" s="65" t="s">
        <v>88</v>
      </c>
      <c r="L14" s="65" t="s">
        <v>2057</v>
      </c>
      <c r="M14" s="68"/>
      <c r="N14" s="67"/>
      <c r="O14" s="67"/>
      <c r="P14" s="67"/>
      <c r="Q14" s="67"/>
      <c r="R14" s="67"/>
      <c r="S14" s="67"/>
      <c r="T14" s="68">
        <f t="shared" si="1"/>
        <v>0</v>
      </c>
      <c r="U14" s="69" t="s">
        <v>20</v>
      </c>
      <c r="V14" s="66" t="s">
        <v>2113</v>
      </c>
      <c r="W14" s="65" t="s">
        <v>69</v>
      </c>
      <c r="X14" s="66" t="s">
        <v>131</v>
      </c>
      <c r="Y14" s="66" t="s">
        <v>264</v>
      </c>
    </row>
    <row r="15" spans="1:25" ht="120" x14ac:dyDescent="0.2">
      <c r="A15" s="17">
        <v>1</v>
      </c>
      <c r="B15" s="65">
        <v>1</v>
      </c>
      <c r="C15" s="65" t="s">
        <v>2114</v>
      </c>
      <c r="D15" s="66" t="s">
        <v>2037</v>
      </c>
      <c r="E15" s="66" t="s">
        <v>258</v>
      </c>
      <c r="F15" s="66" t="s">
        <v>2115</v>
      </c>
      <c r="G15" s="66" t="s">
        <v>2116</v>
      </c>
      <c r="H15" s="66" t="s">
        <v>2117</v>
      </c>
      <c r="I15" s="66" t="s">
        <v>2118</v>
      </c>
      <c r="J15" s="66" t="s">
        <v>3031</v>
      </c>
      <c r="K15" s="65" t="s">
        <v>2119</v>
      </c>
      <c r="L15" s="65" t="s">
        <v>58</v>
      </c>
      <c r="M15" s="166"/>
      <c r="N15" s="67">
        <v>200</v>
      </c>
      <c r="O15" s="67">
        <v>250</v>
      </c>
      <c r="P15" s="67">
        <v>300</v>
      </c>
      <c r="Q15" s="67">
        <v>300</v>
      </c>
      <c r="R15" s="67">
        <v>300</v>
      </c>
      <c r="S15" s="67">
        <v>300</v>
      </c>
      <c r="T15" s="68">
        <f t="shared" si="1"/>
        <v>1650</v>
      </c>
      <c r="U15" s="69" t="s">
        <v>20</v>
      </c>
      <c r="V15" s="66" t="s">
        <v>2113</v>
      </c>
      <c r="W15" s="65" t="s">
        <v>60</v>
      </c>
      <c r="X15" s="66" t="s">
        <v>131</v>
      </c>
      <c r="Y15" s="66" t="s">
        <v>264</v>
      </c>
    </row>
    <row r="16" spans="1:25" ht="135" x14ac:dyDescent="0.2">
      <c r="A16" s="17">
        <v>1</v>
      </c>
      <c r="B16" s="65">
        <v>1</v>
      </c>
      <c r="C16" s="65" t="s">
        <v>2120</v>
      </c>
      <c r="D16" s="66" t="s">
        <v>2037</v>
      </c>
      <c r="E16" s="66" t="s">
        <v>258</v>
      </c>
      <c r="F16" s="66" t="s">
        <v>2121</v>
      </c>
      <c r="G16" s="66" t="s">
        <v>2122</v>
      </c>
      <c r="H16" s="66" t="s">
        <v>2123</v>
      </c>
      <c r="I16" s="66" t="s">
        <v>2111</v>
      </c>
      <c r="J16" s="66" t="s">
        <v>2124</v>
      </c>
      <c r="K16" s="65" t="s">
        <v>88</v>
      </c>
      <c r="L16" s="65" t="s">
        <v>166</v>
      </c>
      <c r="M16" s="106"/>
      <c r="N16" s="67">
        <v>4950</v>
      </c>
      <c r="O16" s="67">
        <v>4950</v>
      </c>
      <c r="P16" s="67">
        <v>4950</v>
      </c>
      <c r="Q16" s="67">
        <v>4950</v>
      </c>
      <c r="R16" s="67">
        <v>4950</v>
      </c>
      <c r="S16" s="67">
        <v>4950</v>
      </c>
      <c r="T16" s="68">
        <f t="shared" si="1"/>
        <v>29700</v>
      </c>
      <c r="U16" s="69" t="s">
        <v>20</v>
      </c>
      <c r="V16" s="66" t="s">
        <v>2125</v>
      </c>
      <c r="W16" s="65"/>
      <c r="X16" s="66" t="s">
        <v>131</v>
      </c>
      <c r="Y16" s="66"/>
    </row>
    <row r="17" spans="1:25" ht="45" x14ac:dyDescent="0.2">
      <c r="A17" s="12">
        <v>1</v>
      </c>
      <c r="B17" s="65">
        <v>1</v>
      </c>
      <c r="C17" s="65" t="s">
        <v>2126</v>
      </c>
      <c r="D17" s="66" t="s">
        <v>2037</v>
      </c>
      <c r="E17" s="66" t="s">
        <v>258</v>
      </c>
      <c r="F17" s="66" t="s">
        <v>2127</v>
      </c>
      <c r="G17" s="66"/>
      <c r="H17" s="66"/>
      <c r="I17" s="66"/>
      <c r="J17" s="66"/>
      <c r="K17" s="65" t="s">
        <v>288</v>
      </c>
      <c r="L17" s="65" t="s">
        <v>166</v>
      </c>
      <c r="M17" s="68"/>
      <c r="N17" s="67"/>
      <c r="O17" s="67"/>
      <c r="P17" s="67"/>
      <c r="Q17" s="67"/>
      <c r="R17" s="67"/>
      <c r="S17" s="67"/>
      <c r="T17" s="68">
        <f t="shared" si="1"/>
        <v>0</v>
      </c>
      <c r="U17" s="69" t="s">
        <v>20</v>
      </c>
      <c r="V17" s="66"/>
      <c r="W17" s="65"/>
      <c r="X17" s="66" t="s">
        <v>131</v>
      </c>
      <c r="Y17" s="66"/>
    </row>
    <row r="18" spans="1:25" ht="90" x14ac:dyDescent="0.2">
      <c r="A18" s="17">
        <v>1</v>
      </c>
      <c r="B18" s="65">
        <v>1</v>
      </c>
      <c r="C18" s="65" t="s">
        <v>2128</v>
      </c>
      <c r="D18" s="66" t="s">
        <v>2037</v>
      </c>
      <c r="E18" s="66" t="s">
        <v>258</v>
      </c>
      <c r="F18" s="66" t="s">
        <v>2129</v>
      </c>
      <c r="G18" s="66" t="s">
        <v>2130</v>
      </c>
      <c r="H18" s="66" t="s">
        <v>2131</v>
      </c>
      <c r="I18" s="66" t="s">
        <v>2132</v>
      </c>
      <c r="J18" s="66" t="s">
        <v>2133</v>
      </c>
      <c r="K18" s="65" t="s">
        <v>2134</v>
      </c>
      <c r="L18" s="65" t="s">
        <v>2043</v>
      </c>
      <c r="M18" s="67"/>
      <c r="N18" s="67"/>
      <c r="O18" s="67"/>
      <c r="P18" s="67"/>
      <c r="Q18" s="67"/>
      <c r="R18" s="67"/>
      <c r="S18" s="67"/>
      <c r="T18" s="68">
        <f t="shared" si="1"/>
        <v>0</v>
      </c>
      <c r="U18" s="69" t="s">
        <v>20</v>
      </c>
      <c r="V18" s="66"/>
      <c r="W18" s="65" t="s">
        <v>60</v>
      </c>
      <c r="X18" s="66" t="s">
        <v>131</v>
      </c>
      <c r="Y18" s="66" t="s">
        <v>118</v>
      </c>
    </row>
    <row r="19" spans="1:25" ht="60" x14ac:dyDescent="0.2">
      <c r="A19" s="17">
        <v>1</v>
      </c>
      <c r="B19" s="65">
        <v>1</v>
      </c>
      <c r="C19" s="65" t="s">
        <v>2135</v>
      </c>
      <c r="D19" s="66" t="s">
        <v>2037</v>
      </c>
      <c r="E19" s="66" t="s">
        <v>258</v>
      </c>
      <c r="F19" s="66" t="s">
        <v>2136</v>
      </c>
      <c r="G19" s="66" t="s">
        <v>2137</v>
      </c>
      <c r="H19" s="66" t="s">
        <v>2138</v>
      </c>
      <c r="I19" s="66" t="s">
        <v>2139</v>
      </c>
      <c r="J19" s="66" t="s">
        <v>2140</v>
      </c>
      <c r="K19" s="65" t="s">
        <v>2141</v>
      </c>
      <c r="L19" s="65" t="s">
        <v>2142</v>
      </c>
      <c r="M19" s="68"/>
      <c r="N19" s="68"/>
      <c r="O19" s="67">
        <v>500</v>
      </c>
      <c r="P19" s="67">
        <v>500</v>
      </c>
      <c r="Q19" s="67">
        <v>600</v>
      </c>
      <c r="R19" s="67">
        <v>600</v>
      </c>
      <c r="S19" s="67">
        <v>600</v>
      </c>
      <c r="T19" s="68">
        <f t="shared" si="1"/>
        <v>2800</v>
      </c>
      <c r="U19" s="69" t="s">
        <v>21</v>
      </c>
      <c r="V19" s="66"/>
      <c r="W19" s="65" t="s">
        <v>69</v>
      </c>
      <c r="X19" s="66" t="s">
        <v>131</v>
      </c>
      <c r="Y19" s="66" t="s">
        <v>958</v>
      </c>
    </row>
    <row r="20" spans="1:25" ht="90" x14ac:dyDescent="0.2">
      <c r="A20" s="17">
        <v>1</v>
      </c>
      <c r="B20" s="65">
        <v>1</v>
      </c>
      <c r="C20" s="65" t="s">
        <v>2143</v>
      </c>
      <c r="D20" s="66" t="s">
        <v>2037</v>
      </c>
      <c r="E20" s="66" t="s">
        <v>258</v>
      </c>
      <c r="F20" s="66" t="s">
        <v>2144</v>
      </c>
      <c r="G20" s="66" t="s">
        <v>2145</v>
      </c>
      <c r="H20" s="66" t="s">
        <v>2146</v>
      </c>
      <c r="I20" s="66" t="s">
        <v>2147</v>
      </c>
      <c r="J20" s="66" t="s">
        <v>2148</v>
      </c>
      <c r="K20" s="65" t="s">
        <v>288</v>
      </c>
      <c r="L20" s="65" t="s">
        <v>2043</v>
      </c>
      <c r="M20" s="67"/>
      <c r="N20" s="67">
        <v>575</v>
      </c>
      <c r="O20" s="67">
        <v>632.5</v>
      </c>
      <c r="P20" s="67">
        <v>695.75</v>
      </c>
      <c r="Q20" s="67">
        <v>765.32500000000005</v>
      </c>
      <c r="R20" s="67">
        <v>841.85749999999996</v>
      </c>
      <c r="S20" s="67">
        <v>926.04324999999994</v>
      </c>
      <c r="T20" s="68">
        <f t="shared" si="1"/>
        <v>4436.4757499999996</v>
      </c>
      <c r="U20" s="69" t="s">
        <v>20</v>
      </c>
      <c r="V20" s="66"/>
      <c r="W20" s="65" t="s">
        <v>69</v>
      </c>
      <c r="X20" s="66" t="s">
        <v>131</v>
      </c>
      <c r="Y20" s="66" t="s">
        <v>118</v>
      </c>
    </row>
    <row r="21" spans="1:25" ht="46.5" customHeight="1" x14ac:dyDescent="0.2">
      <c r="A21" s="17">
        <v>1</v>
      </c>
      <c r="B21" s="65">
        <v>1</v>
      </c>
      <c r="C21" s="65" t="s">
        <v>2149</v>
      </c>
      <c r="D21" s="66" t="s">
        <v>2037</v>
      </c>
      <c r="E21" s="66" t="s">
        <v>258</v>
      </c>
      <c r="F21" s="66" t="s">
        <v>2150</v>
      </c>
      <c r="G21" s="66" t="s">
        <v>2151</v>
      </c>
      <c r="H21" s="66" t="s">
        <v>2152</v>
      </c>
      <c r="I21" s="66" t="s">
        <v>2153</v>
      </c>
      <c r="J21" s="66" t="s">
        <v>2154</v>
      </c>
      <c r="K21" s="65" t="s">
        <v>88</v>
      </c>
      <c r="L21" s="65">
        <v>2024</v>
      </c>
      <c r="M21" s="106"/>
      <c r="N21" s="166"/>
      <c r="O21" s="106"/>
      <c r="P21" s="106"/>
      <c r="Q21" s="106"/>
      <c r="R21" s="106"/>
      <c r="S21" s="106"/>
      <c r="T21" s="68">
        <f t="shared" si="1"/>
        <v>0</v>
      </c>
      <c r="U21" s="69" t="s">
        <v>20</v>
      </c>
      <c r="V21" s="66"/>
      <c r="W21" s="65" t="s">
        <v>69</v>
      </c>
      <c r="X21" s="66" t="s">
        <v>131</v>
      </c>
      <c r="Y21" s="66" t="s">
        <v>1038</v>
      </c>
    </row>
    <row r="22" spans="1:25" ht="60" x14ac:dyDescent="0.2">
      <c r="A22" s="17">
        <v>0</v>
      </c>
      <c r="B22" s="65">
        <v>0</v>
      </c>
      <c r="C22" s="65" t="s">
        <v>2156</v>
      </c>
      <c r="D22" s="66" t="s">
        <v>2037</v>
      </c>
      <c r="E22" s="66" t="s">
        <v>258</v>
      </c>
      <c r="F22" s="94" t="s">
        <v>2157</v>
      </c>
      <c r="G22" s="66"/>
      <c r="H22" s="66"/>
      <c r="I22" s="66"/>
      <c r="J22" s="66"/>
      <c r="K22" s="65"/>
      <c r="L22" s="65"/>
      <c r="M22" s="106"/>
      <c r="N22" s="67">
        <v>336</v>
      </c>
      <c r="O22" s="68"/>
      <c r="P22" s="68"/>
      <c r="Q22" s="106"/>
      <c r="R22" s="106"/>
      <c r="S22" s="106"/>
      <c r="T22" s="68">
        <f t="shared" si="1"/>
        <v>336</v>
      </c>
      <c r="U22" s="69"/>
      <c r="V22" s="66"/>
      <c r="W22" s="65"/>
      <c r="X22" s="66" t="s">
        <v>131</v>
      </c>
      <c r="Y22" s="66"/>
    </row>
    <row r="23" spans="1:25" ht="45" x14ac:dyDescent="0.2">
      <c r="A23" s="17">
        <v>0</v>
      </c>
      <c r="B23" s="65">
        <v>0</v>
      </c>
      <c r="C23" s="65" t="s">
        <v>2158</v>
      </c>
      <c r="D23" s="66" t="s">
        <v>2037</v>
      </c>
      <c r="E23" s="66" t="s">
        <v>258</v>
      </c>
      <c r="F23" s="94" t="s">
        <v>2159</v>
      </c>
      <c r="G23" s="66"/>
      <c r="H23" s="66"/>
      <c r="I23" s="66"/>
      <c r="J23" s="66"/>
      <c r="K23" s="65"/>
      <c r="L23" s="65"/>
      <c r="M23" s="106"/>
      <c r="N23" s="67">
        <v>336</v>
      </c>
      <c r="O23" s="68"/>
      <c r="P23" s="68"/>
      <c r="Q23" s="106"/>
      <c r="R23" s="106"/>
      <c r="S23" s="106"/>
      <c r="T23" s="68">
        <f t="shared" si="1"/>
        <v>336</v>
      </c>
      <c r="U23" s="69"/>
      <c r="V23" s="66"/>
      <c r="W23" s="65"/>
      <c r="X23" s="66" t="s">
        <v>131</v>
      </c>
      <c r="Y23" s="66"/>
    </row>
    <row r="24" spans="1:25" ht="45" x14ac:dyDescent="0.2">
      <c r="A24" s="17">
        <v>0</v>
      </c>
      <c r="B24" s="65">
        <v>0</v>
      </c>
      <c r="C24" s="65" t="s">
        <v>2160</v>
      </c>
      <c r="D24" s="66" t="s">
        <v>2037</v>
      </c>
      <c r="E24" s="66" t="s">
        <v>258</v>
      </c>
      <c r="F24" s="94" t="s">
        <v>2161</v>
      </c>
      <c r="G24" s="66"/>
      <c r="H24" s="66"/>
      <c r="I24" s="66"/>
      <c r="J24" s="66"/>
      <c r="K24" s="65"/>
      <c r="L24" s="65"/>
      <c r="M24" s="106"/>
      <c r="N24" s="68"/>
      <c r="O24" s="67">
        <v>370</v>
      </c>
      <c r="P24" s="68"/>
      <c r="Q24" s="106"/>
      <c r="R24" s="106"/>
      <c r="S24" s="106"/>
      <c r="T24" s="68">
        <f t="shared" si="1"/>
        <v>370</v>
      </c>
      <c r="U24" s="69"/>
      <c r="V24" s="66"/>
      <c r="W24" s="65"/>
      <c r="X24" s="66" t="s">
        <v>131</v>
      </c>
      <c r="Y24" s="66"/>
    </row>
    <row r="25" spans="1:25" ht="120" x14ac:dyDescent="0.2">
      <c r="A25" s="17">
        <v>1</v>
      </c>
      <c r="B25" s="65">
        <v>1</v>
      </c>
      <c r="C25" s="65" t="s">
        <v>2162</v>
      </c>
      <c r="D25" s="66" t="s">
        <v>2037</v>
      </c>
      <c r="E25" s="66" t="s">
        <v>258</v>
      </c>
      <c r="F25" s="66" t="s">
        <v>2163</v>
      </c>
      <c r="G25" s="66" t="s">
        <v>2164</v>
      </c>
      <c r="H25" s="66" t="s">
        <v>2165</v>
      </c>
      <c r="I25" s="66" t="s">
        <v>2166</v>
      </c>
      <c r="J25" s="66" t="s">
        <v>2167</v>
      </c>
      <c r="K25" s="65" t="s">
        <v>288</v>
      </c>
      <c r="L25" s="65" t="s">
        <v>2142</v>
      </c>
      <c r="M25" s="68"/>
      <c r="N25" s="68"/>
      <c r="O25" s="67">
        <v>1000</v>
      </c>
      <c r="P25" s="67">
        <v>1500</v>
      </c>
      <c r="Q25" s="67">
        <v>1500</v>
      </c>
      <c r="R25" s="67">
        <v>1500</v>
      </c>
      <c r="S25" s="67">
        <v>1500</v>
      </c>
      <c r="T25" s="68">
        <f t="shared" si="1"/>
        <v>7000</v>
      </c>
      <c r="U25" s="69" t="s">
        <v>21</v>
      </c>
      <c r="V25" s="66"/>
      <c r="W25" s="65" t="s">
        <v>69</v>
      </c>
      <c r="X25" s="66" t="s">
        <v>131</v>
      </c>
      <c r="Y25" s="66" t="s">
        <v>264</v>
      </c>
    </row>
    <row r="26" spans="1:25" ht="120" x14ac:dyDescent="0.2">
      <c r="A26" s="17">
        <v>1</v>
      </c>
      <c r="B26" s="65">
        <v>1</v>
      </c>
      <c r="C26" s="65" t="s">
        <v>2168</v>
      </c>
      <c r="D26" s="66" t="s">
        <v>2037</v>
      </c>
      <c r="E26" s="66" t="s">
        <v>258</v>
      </c>
      <c r="F26" s="66" t="s">
        <v>2169</v>
      </c>
      <c r="G26" s="66" t="s">
        <v>2170</v>
      </c>
      <c r="H26" s="66" t="s">
        <v>2171</v>
      </c>
      <c r="I26" s="66" t="s">
        <v>2172</v>
      </c>
      <c r="J26" s="66" t="s">
        <v>2041</v>
      </c>
      <c r="K26" s="65" t="s">
        <v>288</v>
      </c>
      <c r="L26" s="65" t="s">
        <v>2057</v>
      </c>
      <c r="M26" s="68"/>
      <c r="N26" s="67">
        <v>600</v>
      </c>
      <c r="O26" s="67">
        <v>600</v>
      </c>
      <c r="P26" s="67">
        <v>600</v>
      </c>
      <c r="Q26" s="67">
        <v>600</v>
      </c>
      <c r="R26" s="67">
        <v>600</v>
      </c>
      <c r="S26" s="67">
        <v>600</v>
      </c>
      <c r="T26" s="68">
        <f t="shared" si="1"/>
        <v>3600</v>
      </c>
      <c r="U26" s="69" t="s">
        <v>20</v>
      </c>
      <c r="V26" s="66"/>
      <c r="W26" s="65" t="s">
        <v>69</v>
      </c>
      <c r="X26" s="66" t="s">
        <v>131</v>
      </c>
      <c r="Y26" s="66" t="s">
        <v>264</v>
      </c>
    </row>
    <row r="27" spans="1:25" ht="180" x14ac:dyDescent="0.2">
      <c r="A27" s="17">
        <v>1</v>
      </c>
      <c r="B27" s="65">
        <v>1</v>
      </c>
      <c r="C27" s="65" t="s">
        <v>2173</v>
      </c>
      <c r="D27" s="66" t="s">
        <v>2037</v>
      </c>
      <c r="E27" s="66" t="s">
        <v>311</v>
      </c>
      <c r="F27" s="66" t="s">
        <v>2174</v>
      </c>
      <c r="G27" s="66" t="s">
        <v>2175</v>
      </c>
      <c r="H27" s="66" t="s">
        <v>2176</v>
      </c>
      <c r="I27" s="66" t="s">
        <v>2177</v>
      </c>
      <c r="J27" s="66" t="s">
        <v>2178</v>
      </c>
      <c r="K27" s="65" t="s">
        <v>2179</v>
      </c>
      <c r="L27" s="65" t="s">
        <v>58</v>
      </c>
      <c r="M27" s="67"/>
      <c r="N27" s="67"/>
      <c r="O27" s="67"/>
      <c r="P27" s="67"/>
      <c r="Q27" s="67"/>
      <c r="R27" s="67"/>
      <c r="S27" s="67"/>
      <c r="T27" s="68">
        <f t="shared" si="1"/>
        <v>0</v>
      </c>
      <c r="U27" s="69" t="s">
        <v>20</v>
      </c>
      <c r="V27" s="66" t="s">
        <v>2044</v>
      </c>
      <c r="W27" s="65" t="s">
        <v>69</v>
      </c>
      <c r="X27" s="66" t="s">
        <v>131</v>
      </c>
      <c r="Y27" s="66" t="s">
        <v>329</v>
      </c>
    </row>
    <row r="28" spans="1:25" ht="12.75" x14ac:dyDescent="0.2">
      <c r="M28" s="54">
        <f t="shared" ref="M28:S28" si="2">SUM(M3:M27)</f>
        <v>3575</v>
      </c>
      <c r="N28" s="54">
        <f t="shared" si="2"/>
        <v>17723.193200000002</v>
      </c>
      <c r="O28" s="54">
        <f t="shared" si="2"/>
        <v>20548.95</v>
      </c>
      <c r="P28" s="54">
        <f t="shared" si="2"/>
        <v>21786.7</v>
      </c>
      <c r="Q28" s="54">
        <f t="shared" si="2"/>
        <v>20775.825000000001</v>
      </c>
      <c r="R28" s="54">
        <f t="shared" si="2"/>
        <v>21762.357499999998</v>
      </c>
      <c r="S28" s="54">
        <f t="shared" si="2"/>
        <v>22256.543249999999</v>
      </c>
      <c r="U28" s="25" t="s">
        <v>2831</v>
      </c>
      <c r="V28" s="26" t="s">
        <v>2832</v>
      </c>
    </row>
    <row r="29" spans="1:25" ht="12.75" x14ac:dyDescent="0.2">
      <c r="T29" s="28" t="s">
        <v>20</v>
      </c>
      <c r="U29" s="25">
        <f t="shared" ref="U29:V29" si="3">COUNTIFS($U$3:$U$27, "High", A3:A27, 1)</f>
        <v>20</v>
      </c>
      <c r="V29" s="25">
        <f t="shared" si="3"/>
        <v>20</v>
      </c>
    </row>
    <row r="30" spans="1:25" ht="12.75" x14ac:dyDescent="0.2">
      <c r="T30" s="28" t="s">
        <v>21</v>
      </c>
      <c r="U30" s="25">
        <f t="shared" ref="U30:V30" si="4">COUNTIFS($U$3:$U$27, "Medium", A3:A27, 1)</f>
        <v>2</v>
      </c>
      <c r="V30" s="25">
        <f t="shared" si="4"/>
        <v>2</v>
      </c>
    </row>
    <row r="31" spans="1:25" ht="12.75" x14ac:dyDescent="0.2">
      <c r="T31" s="28" t="s">
        <v>22</v>
      </c>
      <c r="U31" s="25">
        <f t="shared" ref="U31:V31" si="5">COUNTIFS($U$3:$U$27, "Low", A3:A27, 1)</f>
        <v>0</v>
      </c>
      <c r="V31" s="25">
        <f t="shared" si="5"/>
        <v>0</v>
      </c>
    </row>
  </sheetData>
  <sheetProtection algorithmName="SHA-512" hashValue="k1YOT9u8c/KKIGhNEDgeb/+V9Fz/bHc2iyJP2KXJ2ShPbYGKy5cvbcQC66BDSzWyS5TEv2/qU7t03sLpDu1YYg==" saltValue="T9qnCRx7unzv9tyntLb5cQ==" spinCount="100000" sheet="1" objects="1" scenarios="1" formatColumns="0" formatRows="0" autoFilter="0"/>
  <autoFilter ref="A1:Y31" xr:uid="{00000000-0009-0000-0000-00001D000000}"/>
  <mergeCells count="1">
    <mergeCell ref="M1:S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Y21"/>
  <sheetViews>
    <sheetView zoomScale="60" zoomScaleNormal="60" workbookViewId="0">
      <pane xSplit="6" ySplit="2" topLeftCell="J10"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4.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2.5703125" bestFit="1" customWidth="1"/>
    <col min="14" max="14" width="13" bestFit="1" customWidth="1"/>
    <col min="15" max="19" width="11.5703125" customWidth="1"/>
    <col min="20" max="20" width="13" bestFit="1"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2855</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41.25"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120" x14ac:dyDescent="0.2">
      <c r="A3" s="17">
        <v>1</v>
      </c>
      <c r="B3" s="65">
        <v>1</v>
      </c>
      <c r="C3" s="65" t="s">
        <v>2181</v>
      </c>
      <c r="D3" s="66" t="s">
        <v>2182</v>
      </c>
      <c r="E3" s="66" t="s">
        <v>51</v>
      </c>
      <c r="F3" s="66" t="s">
        <v>2183</v>
      </c>
      <c r="G3" s="66" t="s">
        <v>2184</v>
      </c>
      <c r="H3" s="66" t="s">
        <v>2185</v>
      </c>
      <c r="I3" s="66" t="s">
        <v>3051</v>
      </c>
      <c r="J3" s="66" t="s">
        <v>2186</v>
      </c>
      <c r="K3" s="65" t="s">
        <v>2188</v>
      </c>
      <c r="L3" s="65" t="s">
        <v>104</v>
      </c>
      <c r="M3" s="167"/>
      <c r="N3" s="167"/>
      <c r="O3" s="168">
        <v>500</v>
      </c>
      <c r="P3" s="167"/>
      <c r="Q3" s="167"/>
      <c r="R3" s="167"/>
      <c r="S3" s="167"/>
      <c r="T3" s="167">
        <f t="shared" ref="T3:T17" si="1">SUM(M3:S3)</f>
        <v>500</v>
      </c>
      <c r="U3" s="69" t="s">
        <v>20</v>
      </c>
      <c r="V3" s="66"/>
      <c r="W3" s="69" t="s">
        <v>60</v>
      </c>
      <c r="X3" s="66" t="s">
        <v>141</v>
      </c>
      <c r="Y3" s="71"/>
    </row>
    <row r="4" spans="1:25" ht="90" x14ac:dyDescent="0.2">
      <c r="A4" s="17">
        <v>1</v>
      </c>
      <c r="B4" s="65">
        <v>1</v>
      </c>
      <c r="C4" s="65" t="s">
        <v>2189</v>
      </c>
      <c r="D4" s="66" t="s">
        <v>2182</v>
      </c>
      <c r="E4" s="66" t="s">
        <v>51</v>
      </c>
      <c r="F4" s="66" t="s">
        <v>2190</v>
      </c>
      <c r="G4" s="66" t="s">
        <v>2184</v>
      </c>
      <c r="H4" s="66" t="s">
        <v>2191</v>
      </c>
      <c r="I4" s="66" t="s">
        <v>2192</v>
      </c>
      <c r="J4" s="66" t="s">
        <v>2193</v>
      </c>
      <c r="K4" s="65" t="s">
        <v>88</v>
      </c>
      <c r="L4" s="65">
        <v>2025</v>
      </c>
      <c r="M4" s="167"/>
      <c r="N4" s="167"/>
      <c r="O4" s="168">
        <v>500</v>
      </c>
      <c r="P4" s="167"/>
      <c r="Q4" s="167"/>
      <c r="R4" s="167"/>
      <c r="S4" s="167"/>
      <c r="T4" s="167">
        <f t="shared" si="1"/>
        <v>500</v>
      </c>
      <c r="U4" s="69" t="s">
        <v>21</v>
      </c>
      <c r="V4" s="66"/>
      <c r="W4" s="69" t="s">
        <v>69</v>
      </c>
      <c r="X4" s="66" t="s">
        <v>90</v>
      </c>
      <c r="Y4" s="71"/>
    </row>
    <row r="5" spans="1:25" ht="60" x14ac:dyDescent="0.2">
      <c r="A5" s="17">
        <v>1</v>
      </c>
      <c r="B5" s="65">
        <v>1</v>
      </c>
      <c r="C5" s="65" t="s">
        <v>2194</v>
      </c>
      <c r="D5" s="66" t="s">
        <v>2182</v>
      </c>
      <c r="E5" s="66" t="s">
        <v>83</v>
      </c>
      <c r="F5" s="66" t="s">
        <v>2195</v>
      </c>
      <c r="G5" s="66" t="s">
        <v>2196</v>
      </c>
      <c r="H5" s="66" t="s">
        <v>2197</v>
      </c>
      <c r="I5" s="66" t="s">
        <v>2198</v>
      </c>
      <c r="J5" s="66" t="s">
        <v>2193</v>
      </c>
      <c r="K5" s="65" t="s">
        <v>88</v>
      </c>
      <c r="L5" s="65" t="s">
        <v>437</v>
      </c>
      <c r="M5" s="167"/>
      <c r="N5" s="168"/>
      <c r="O5" s="168"/>
      <c r="P5" s="167"/>
      <c r="Q5" s="167"/>
      <c r="R5" s="167"/>
      <c r="S5" s="167"/>
      <c r="T5" s="167">
        <f t="shared" si="1"/>
        <v>0</v>
      </c>
      <c r="U5" s="69" t="s">
        <v>20</v>
      </c>
      <c r="V5" s="66"/>
      <c r="W5" s="69" t="s">
        <v>69</v>
      </c>
      <c r="X5" s="66" t="s">
        <v>61</v>
      </c>
      <c r="Y5" s="71"/>
    </row>
    <row r="6" spans="1:25" ht="60" x14ac:dyDescent="0.2">
      <c r="A6" s="17">
        <v>1</v>
      </c>
      <c r="B6" s="65">
        <v>1</v>
      </c>
      <c r="C6" s="65" t="s">
        <v>2199</v>
      </c>
      <c r="D6" s="66" t="s">
        <v>2182</v>
      </c>
      <c r="E6" s="66" t="s">
        <v>83</v>
      </c>
      <c r="F6" s="66" t="s">
        <v>2200</v>
      </c>
      <c r="G6" s="66" t="s">
        <v>2201</v>
      </c>
      <c r="H6" s="66" t="s">
        <v>2202</v>
      </c>
      <c r="I6" s="66" t="s">
        <v>2203</v>
      </c>
      <c r="J6" s="66" t="s">
        <v>2193</v>
      </c>
      <c r="K6" s="65" t="s">
        <v>2219</v>
      </c>
      <c r="L6" s="65" t="s">
        <v>104</v>
      </c>
      <c r="M6" s="168">
        <v>10500</v>
      </c>
      <c r="N6" s="168"/>
      <c r="O6" s="167"/>
      <c r="P6" s="167"/>
      <c r="Q6" s="167"/>
      <c r="R6" s="167"/>
      <c r="S6" s="167"/>
      <c r="T6" s="167">
        <f t="shared" si="1"/>
        <v>10500</v>
      </c>
      <c r="U6" s="69" t="s">
        <v>20</v>
      </c>
      <c r="V6" s="66"/>
      <c r="W6" s="69" t="s">
        <v>79</v>
      </c>
      <c r="X6" s="66" t="s">
        <v>80</v>
      </c>
      <c r="Y6" s="71"/>
    </row>
    <row r="7" spans="1:25" ht="60" x14ac:dyDescent="0.2">
      <c r="A7" s="17">
        <v>1</v>
      </c>
      <c r="B7" s="65">
        <v>1</v>
      </c>
      <c r="C7" s="65" t="s">
        <v>2204</v>
      </c>
      <c r="D7" s="66" t="s">
        <v>2182</v>
      </c>
      <c r="E7" s="66" t="s">
        <v>93</v>
      </c>
      <c r="F7" s="66" t="s">
        <v>2205</v>
      </c>
      <c r="G7" s="66" t="s">
        <v>2206</v>
      </c>
      <c r="H7" s="66" t="s">
        <v>2207</v>
      </c>
      <c r="I7" s="66" t="s">
        <v>2208</v>
      </c>
      <c r="J7" s="66" t="s">
        <v>2193</v>
      </c>
      <c r="K7" s="65" t="s">
        <v>88</v>
      </c>
      <c r="L7" s="65" t="s">
        <v>104</v>
      </c>
      <c r="M7" s="168">
        <v>500</v>
      </c>
      <c r="N7" s="168"/>
      <c r="O7" s="167"/>
      <c r="P7" s="167"/>
      <c r="Q7" s="167"/>
      <c r="R7" s="167"/>
      <c r="S7" s="167"/>
      <c r="T7" s="167">
        <f t="shared" si="1"/>
        <v>500</v>
      </c>
      <c r="U7" s="69" t="s">
        <v>20</v>
      </c>
      <c r="V7" s="66"/>
      <c r="W7" s="69" t="s">
        <v>69</v>
      </c>
      <c r="X7" s="66" t="s">
        <v>61</v>
      </c>
      <c r="Y7" s="71"/>
    </row>
    <row r="8" spans="1:25" ht="60" x14ac:dyDescent="0.2">
      <c r="A8" s="17">
        <v>1</v>
      </c>
      <c r="B8" s="65">
        <v>1</v>
      </c>
      <c r="C8" s="65" t="s">
        <v>2209</v>
      </c>
      <c r="D8" s="66" t="s">
        <v>2182</v>
      </c>
      <c r="E8" s="66" t="s">
        <v>51</v>
      </c>
      <c r="F8" s="66" t="s">
        <v>2210</v>
      </c>
      <c r="G8" s="66" t="s">
        <v>2211</v>
      </c>
      <c r="H8" s="66" t="s">
        <v>2212</v>
      </c>
      <c r="I8" s="66" t="s">
        <v>2213</v>
      </c>
      <c r="J8" s="66" t="s">
        <v>2193</v>
      </c>
      <c r="K8" s="65" t="s">
        <v>1205</v>
      </c>
      <c r="L8" s="65" t="s">
        <v>437</v>
      </c>
      <c r="M8" s="167"/>
      <c r="N8" s="168">
        <v>30000</v>
      </c>
      <c r="O8" s="168"/>
      <c r="P8" s="167"/>
      <c r="Q8" s="167"/>
      <c r="R8" s="167"/>
      <c r="S8" s="167"/>
      <c r="T8" s="167">
        <f t="shared" si="1"/>
        <v>30000</v>
      </c>
      <c r="U8" s="69" t="s">
        <v>20</v>
      </c>
      <c r="V8" s="66"/>
      <c r="W8" s="69" t="s">
        <v>69</v>
      </c>
      <c r="X8" s="66" t="s">
        <v>61</v>
      </c>
      <c r="Y8" s="71"/>
    </row>
    <row r="9" spans="1:25" ht="60" x14ac:dyDescent="0.2">
      <c r="A9" s="17">
        <v>1</v>
      </c>
      <c r="B9" s="65">
        <v>1</v>
      </c>
      <c r="C9" s="65" t="s">
        <v>2214</v>
      </c>
      <c r="D9" s="66" t="s">
        <v>2182</v>
      </c>
      <c r="E9" s="66" t="s">
        <v>51</v>
      </c>
      <c r="F9" s="66" t="s">
        <v>2215</v>
      </c>
      <c r="G9" s="66" t="s">
        <v>2216</v>
      </c>
      <c r="H9" s="66" t="s">
        <v>2217</v>
      </c>
      <c r="I9" s="66" t="s">
        <v>2218</v>
      </c>
      <c r="J9" s="66" t="s">
        <v>2193</v>
      </c>
      <c r="K9" s="65" t="s">
        <v>2219</v>
      </c>
      <c r="L9" s="65" t="s">
        <v>437</v>
      </c>
      <c r="M9" s="167"/>
      <c r="N9" s="168">
        <v>5000</v>
      </c>
      <c r="O9" s="168"/>
      <c r="P9" s="167"/>
      <c r="Q9" s="167"/>
      <c r="R9" s="167"/>
      <c r="S9" s="167"/>
      <c r="T9" s="167">
        <f t="shared" si="1"/>
        <v>5000</v>
      </c>
      <c r="U9" s="69" t="s">
        <v>20</v>
      </c>
      <c r="V9" s="66"/>
      <c r="W9" s="69" t="s">
        <v>60</v>
      </c>
      <c r="X9" s="66" t="s">
        <v>61</v>
      </c>
      <c r="Y9" s="71"/>
    </row>
    <row r="10" spans="1:25" ht="90" x14ac:dyDescent="0.2">
      <c r="A10" s="17">
        <v>1</v>
      </c>
      <c r="B10" s="65">
        <v>1</v>
      </c>
      <c r="C10" s="65" t="s">
        <v>2220</v>
      </c>
      <c r="D10" s="66" t="s">
        <v>2182</v>
      </c>
      <c r="E10" s="66" t="s">
        <v>93</v>
      </c>
      <c r="F10" s="66" t="s">
        <v>2221</v>
      </c>
      <c r="G10" s="66" t="s">
        <v>2222</v>
      </c>
      <c r="H10" s="66" t="s">
        <v>2223</v>
      </c>
      <c r="I10" s="66" t="s">
        <v>2224</v>
      </c>
      <c r="J10" s="66"/>
      <c r="K10" s="65" t="s">
        <v>1205</v>
      </c>
      <c r="L10" s="65">
        <v>2026</v>
      </c>
      <c r="M10" s="167"/>
      <c r="N10" s="167"/>
      <c r="O10" s="167"/>
      <c r="P10" s="168">
        <v>1000</v>
      </c>
      <c r="Q10" s="167"/>
      <c r="R10" s="167"/>
      <c r="S10" s="167"/>
      <c r="T10" s="167">
        <f t="shared" si="1"/>
        <v>1000</v>
      </c>
      <c r="U10" s="69" t="s">
        <v>20</v>
      </c>
      <c r="V10" s="66"/>
      <c r="W10" s="69" t="s">
        <v>60</v>
      </c>
      <c r="X10" s="66" t="s">
        <v>90</v>
      </c>
      <c r="Y10" s="71"/>
    </row>
    <row r="11" spans="1:25" ht="105" x14ac:dyDescent="0.2">
      <c r="A11" s="17">
        <v>1</v>
      </c>
      <c r="B11" s="65">
        <v>1</v>
      </c>
      <c r="C11" s="65" t="s">
        <v>2225</v>
      </c>
      <c r="D11" s="66" t="s">
        <v>2182</v>
      </c>
      <c r="E11" s="66" t="s">
        <v>93</v>
      </c>
      <c r="F11" s="66" t="s">
        <v>2226</v>
      </c>
      <c r="G11" s="66" t="s">
        <v>2227</v>
      </c>
      <c r="H11" s="66" t="s">
        <v>2228</v>
      </c>
      <c r="I11" s="66" t="s">
        <v>2229</v>
      </c>
      <c r="J11" s="66" t="s">
        <v>2230</v>
      </c>
      <c r="K11" s="65" t="s">
        <v>2231</v>
      </c>
      <c r="L11" s="65">
        <v>2026</v>
      </c>
      <c r="M11" s="167"/>
      <c r="N11" s="167"/>
      <c r="O11" s="167"/>
      <c r="P11" s="168"/>
      <c r="Q11" s="167"/>
      <c r="R11" s="167"/>
      <c r="S11" s="167"/>
      <c r="T11" s="167">
        <f t="shared" si="1"/>
        <v>0</v>
      </c>
      <c r="U11" s="69" t="s">
        <v>20</v>
      </c>
      <c r="V11" s="66"/>
      <c r="W11" s="69" t="s">
        <v>60</v>
      </c>
      <c r="X11" s="66" t="s">
        <v>322</v>
      </c>
      <c r="Y11" s="71"/>
    </row>
    <row r="12" spans="1:25" ht="75" x14ac:dyDescent="0.2">
      <c r="A12" s="17">
        <v>1</v>
      </c>
      <c r="B12" s="65">
        <v>1</v>
      </c>
      <c r="C12" s="65" t="s">
        <v>2232</v>
      </c>
      <c r="D12" s="66" t="s">
        <v>2182</v>
      </c>
      <c r="E12" s="66" t="s">
        <v>93</v>
      </c>
      <c r="F12" s="66" t="s">
        <v>2233</v>
      </c>
      <c r="G12" s="66" t="s">
        <v>2234</v>
      </c>
      <c r="H12" s="66" t="s">
        <v>2235</v>
      </c>
      <c r="I12" s="66" t="s">
        <v>2236</v>
      </c>
      <c r="J12" s="66"/>
      <c r="K12" s="65" t="s">
        <v>88</v>
      </c>
      <c r="L12" s="65" t="s">
        <v>437</v>
      </c>
      <c r="M12" s="167"/>
      <c r="N12" s="168"/>
      <c r="O12" s="168"/>
      <c r="P12" s="167"/>
      <c r="Q12" s="167"/>
      <c r="R12" s="167"/>
      <c r="S12" s="167"/>
      <c r="T12" s="167">
        <f t="shared" si="1"/>
        <v>0</v>
      </c>
      <c r="U12" s="65" t="s">
        <v>20</v>
      </c>
      <c r="V12" s="66"/>
      <c r="W12" s="69" t="s">
        <v>69</v>
      </c>
      <c r="X12" s="66" t="s">
        <v>90</v>
      </c>
      <c r="Y12" s="71"/>
    </row>
    <row r="13" spans="1:25" ht="75" x14ac:dyDescent="0.2">
      <c r="A13" s="17">
        <v>1</v>
      </c>
      <c r="B13" s="65">
        <v>1</v>
      </c>
      <c r="C13" s="65" t="s">
        <v>2237</v>
      </c>
      <c r="D13" s="66" t="s">
        <v>2182</v>
      </c>
      <c r="E13" s="66" t="s">
        <v>258</v>
      </c>
      <c r="F13" s="66" t="s">
        <v>2238</v>
      </c>
      <c r="G13" s="66" t="s">
        <v>2239</v>
      </c>
      <c r="H13" s="66" t="s">
        <v>2240</v>
      </c>
      <c r="I13" s="66" t="s">
        <v>2241</v>
      </c>
      <c r="J13" s="66" t="s">
        <v>2242</v>
      </c>
      <c r="K13" s="65" t="s">
        <v>2219</v>
      </c>
      <c r="L13" s="65" t="s">
        <v>140</v>
      </c>
      <c r="M13" s="168">
        <v>1000</v>
      </c>
      <c r="N13" s="168"/>
      <c r="O13" s="168"/>
      <c r="P13" s="167"/>
      <c r="Q13" s="167"/>
      <c r="R13" s="167"/>
      <c r="S13" s="167"/>
      <c r="T13" s="167">
        <f t="shared" si="1"/>
        <v>1000</v>
      </c>
      <c r="U13" s="65" t="s">
        <v>20</v>
      </c>
      <c r="V13" s="66"/>
      <c r="W13" s="69" t="s">
        <v>69</v>
      </c>
      <c r="X13" s="66" t="s">
        <v>131</v>
      </c>
      <c r="Y13" s="71"/>
    </row>
    <row r="14" spans="1:25" ht="90" x14ac:dyDescent="0.2">
      <c r="A14" s="17">
        <v>1</v>
      </c>
      <c r="B14" s="65">
        <v>1</v>
      </c>
      <c r="C14" s="65" t="s">
        <v>2243</v>
      </c>
      <c r="D14" s="66" t="s">
        <v>2182</v>
      </c>
      <c r="E14" s="66" t="s">
        <v>258</v>
      </c>
      <c r="F14" s="66" t="s">
        <v>3032</v>
      </c>
      <c r="G14" s="66" t="s">
        <v>2244</v>
      </c>
      <c r="H14" s="66" t="s">
        <v>2240</v>
      </c>
      <c r="I14" s="66" t="s">
        <v>2224</v>
      </c>
      <c r="J14" s="66" t="s">
        <v>2245</v>
      </c>
      <c r="K14" s="65" t="s">
        <v>2246</v>
      </c>
      <c r="L14" s="65" t="s">
        <v>58</v>
      </c>
      <c r="M14" s="168"/>
      <c r="N14" s="168"/>
      <c r="O14" s="168"/>
      <c r="P14" s="168"/>
      <c r="Q14" s="168"/>
      <c r="R14" s="168"/>
      <c r="S14" s="168"/>
      <c r="T14" s="167">
        <f t="shared" si="1"/>
        <v>0</v>
      </c>
      <c r="U14" s="69" t="s">
        <v>21</v>
      </c>
      <c r="V14" s="66"/>
      <c r="W14" s="69" t="s">
        <v>69</v>
      </c>
      <c r="X14" s="66" t="s">
        <v>131</v>
      </c>
      <c r="Y14" s="71"/>
    </row>
    <row r="15" spans="1:25" ht="120" x14ac:dyDescent="0.2">
      <c r="A15" s="17">
        <v>1</v>
      </c>
      <c r="B15" s="65">
        <v>1</v>
      </c>
      <c r="C15" s="65" t="s">
        <v>2247</v>
      </c>
      <c r="D15" s="66" t="s">
        <v>2182</v>
      </c>
      <c r="E15" s="66" t="s">
        <v>303</v>
      </c>
      <c r="F15" s="66" t="s">
        <v>3033</v>
      </c>
      <c r="G15" s="66" t="s">
        <v>2248</v>
      </c>
      <c r="H15" s="66" t="s">
        <v>2249</v>
      </c>
      <c r="I15" s="66" t="s">
        <v>2250</v>
      </c>
      <c r="J15" s="66" t="s">
        <v>2251</v>
      </c>
      <c r="K15" s="65" t="s">
        <v>328</v>
      </c>
      <c r="L15" s="65" t="s">
        <v>58</v>
      </c>
      <c r="M15" s="168"/>
      <c r="N15" s="168">
        <v>3542.6570000000002</v>
      </c>
      <c r="O15" s="168">
        <v>412.9</v>
      </c>
      <c r="P15" s="168">
        <v>387.4</v>
      </c>
      <c r="Q15" s="168"/>
      <c r="R15" s="168"/>
      <c r="S15" s="168"/>
      <c r="T15" s="167">
        <f t="shared" si="1"/>
        <v>4342.9570000000003</v>
      </c>
      <c r="U15" s="69" t="s">
        <v>20</v>
      </c>
      <c r="V15" s="66"/>
      <c r="W15" s="69" t="s">
        <v>60</v>
      </c>
      <c r="X15" s="66" t="s">
        <v>61</v>
      </c>
      <c r="Y15" s="71"/>
    </row>
    <row r="16" spans="1:25" ht="60" x14ac:dyDescent="0.2">
      <c r="A16" s="17">
        <v>1</v>
      </c>
      <c r="B16" s="65">
        <v>1</v>
      </c>
      <c r="C16" s="65" t="s">
        <v>2252</v>
      </c>
      <c r="D16" s="66" t="s">
        <v>2182</v>
      </c>
      <c r="E16" s="66" t="s">
        <v>303</v>
      </c>
      <c r="F16" s="66" t="s">
        <v>2253</v>
      </c>
      <c r="G16" s="66" t="s">
        <v>2254</v>
      </c>
      <c r="H16" s="66" t="s">
        <v>2249</v>
      </c>
      <c r="I16" s="66" t="s">
        <v>2250</v>
      </c>
      <c r="J16" s="66" t="s">
        <v>2255</v>
      </c>
      <c r="K16" s="65" t="s">
        <v>328</v>
      </c>
      <c r="L16" s="65" t="s">
        <v>437</v>
      </c>
      <c r="M16" s="167"/>
      <c r="N16" s="168"/>
      <c r="O16" s="168"/>
      <c r="P16" s="167"/>
      <c r="Q16" s="167"/>
      <c r="R16" s="167"/>
      <c r="S16" s="167"/>
      <c r="T16" s="167">
        <f t="shared" si="1"/>
        <v>0</v>
      </c>
      <c r="U16" s="65" t="s">
        <v>20</v>
      </c>
      <c r="V16" s="66"/>
      <c r="W16" s="69" t="s">
        <v>69</v>
      </c>
      <c r="X16" s="66" t="s">
        <v>61</v>
      </c>
      <c r="Y16" s="71"/>
    </row>
    <row r="17" spans="1:25" ht="120" x14ac:dyDescent="0.2">
      <c r="A17" s="17">
        <v>1</v>
      </c>
      <c r="B17" s="65">
        <v>1</v>
      </c>
      <c r="C17" s="65" t="s">
        <v>2</v>
      </c>
      <c r="D17" s="66" t="s">
        <v>2182</v>
      </c>
      <c r="E17" s="66" t="s">
        <v>311</v>
      </c>
      <c r="F17" s="66" t="s">
        <v>2256</v>
      </c>
      <c r="G17" s="66" t="s">
        <v>2257</v>
      </c>
      <c r="H17" s="66" t="s">
        <v>2258</v>
      </c>
      <c r="I17" s="66" t="s">
        <v>2259</v>
      </c>
      <c r="J17" s="66" t="s">
        <v>2260</v>
      </c>
      <c r="K17" s="65" t="s">
        <v>88</v>
      </c>
      <c r="L17" s="65" t="s">
        <v>58</v>
      </c>
      <c r="M17" s="168">
        <v>300</v>
      </c>
      <c r="N17" s="168">
        <v>300</v>
      </c>
      <c r="O17" s="168">
        <v>300</v>
      </c>
      <c r="P17" s="168">
        <v>300</v>
      </c>
      <c r="Q17" s="168">
        <v>300</v>
      </c>
      <c r="R17" s="168">
        <v>300</v>
      </c>
      <c r="S17" s="168">
        <v>300</v>
      </c>
      <c r="T17" s="167">
        <f t="shared" si="1"/>
        <v>2100</v>
      </c>
      <c r="U17" s="65" t="s">
        <v>20</v>
      </c>
      <c r="V17" s="66"/>
      <c r="W17" s="69" t="s">
        <v>69</v>
      </c>
      <c r="X17" s="66" t="s">
        <v>322</v>
      </c>
      <c r="Y17" s="71"/>
    </row>
    <row r="18" spans="1:25" ht="15" x14ac:dyDescent="0.2">
      <c r="A18" s="3"/>
      <c r="B18" s="3"/>
      <c r="C18" s="3"/>
      <c r="D18" s="4"/>
      <c r="E18" s="4"/>
      <c r="F18" s="4"/>
      <c r="G18" s="4"/>
      <c r="H18" s="4"/>
      <c r="I18" s="4"/>
      <c r="J18" s="4"/>
      <c r="K18" s="3"/>
      <c r="L18" s="3"/>
      <c r="M18" s="55">
        <f t="shared" ref="M18:S18" si="2">SUM(M3:M17)</f>
        <v>12300</v>
      </c>
      <c r="N18" s="55">
        <f t="shared" si="2"/>
        <v>38842.656999999999</v>
      </c>
      <c r="O18" s="55">
        <f t="shared" si="2"/>
        <v>1712.9</v>
      </c>
      <c r="P18" s="55">
        <f t="shared" si="2"/>
        <v>1687.4</v>
      </c>
      <c r="Q18" s="55">
        <f t="shared" si="2"/>
        <v>300</v>
      </c>
      <c r="R18" s="55">
        <f t="shared" si="2"/>
        <v>300</v>
      </c>
      <c r="S18" s="55">
        <f t="shared" si="2"/>
        <v>300</v>
      </c>
      <c r="T18" s="55"/>
      <c r="U18" s="25" t="s">
        <v>2831</v>
      </c>
      <c r="V18" s="26" t="s">
        <v>2832</v>
      </c>
      <c r="W18" s="1"/>
      <c r="X18" s="4"/>
      <c r="Y18" s="5"/>
    </row>
    <row r="19" spans="1:25" ht="15" x14ac:dyDescent="0.2">
      <c r="A19" s="3"/>
      <c r="B19" s="3"/>
      <c r="C19" s="3"/>
      <c r="D19" s="4"/>
      <c r="E19" s="4"/>
      <c r="F19" s="4"/>
      <c r="G19" s="4"/>
      <c r="H19" s="4"/>
      <c r="I19" s="4"/>
      <c r="J19" s="4"/>
      <c r="K19" s="3"/>
      <c r="L19" s="3"/>
      <c r="M19" s="56"/>
      <c r="N19" s="57"/>
      <c r="O19" s="57"/>
      <c r="P19" s="57"/>
      <c r="Q19" s="57"/>
      <c r="R19" s="57"/>
      <c r="T19" s="28" t="s">
        <v>20</v>
      </c>
      <c r="U19" s="25">
        <f t="shared" ref="U19:V19" si="3">COUNTIFS($U$3:$U$17, "High", A3:A17, 1)</f>
        <v>13</v>
      </c>
      <c r="V19" s="25">
        <f t="shared" si="3"/>
        <v>13</v>
      </c>
      <c r="W19" s="1"/>
      <c r="X19" s="4"/>
      <c r="Y19" s="5"/>
    </row>
    <row r="20" spans="1:25" ht="15" x14ac:dyDescent="0.2">
      <c r="A20" s="3"/>
      <c r="B20" s="3"/>
      <c r="C20" s="3"/>
      <c r="D20" s="4"/>
      <c r="E20" s="4"/>
      <c r="F20" s="4"/>
      <c r="G20" s="4"/>
      <c r="H20" s="4"/>
      <c r="I20" s="4"/>
      <c r="J20" s="4"/>
      <c r="K20" s="3"/>
      <c r="L20" s="3"/>
      <c r="M20" s="56"/>
      <c r="N20" s="57"/>
      <c r="O20" s="57"/>
      <c r="P20" s="57"/>
      <c r="Q20" s="57"/>
      <c r="R20" s="57"/>
      <c r="T20" s="28" t="s">
        <v>21</v>
      </c>
      <c r="U20" s="25">
        <f t="shared" ref="U20:V20" si="4">COUNTIFS($U$3:$U$17, "Medium", A3:A17, 1)</f>
        <v>2</v>
      </c>
      <c r="V20" s="25">
        <f t="shared" si="4"/>
        <v>2</v>
      </c>
      <c r="W20" s="1"/>
      <c r="X20" s="4"/>
      <c r="Y20" s="5"/>
    </row>
    <row r="21" spans="1:25" ht="15" x14ac:dyDescent="0.2">
      <c r="A21" s="3"/>
      <c r="B21" s="3"/>
      <c r="C21" s="3"/>
      <c r="D21" s="4"/>
      <c r="E21" s="4"/>
      <c r="F21" s="4"/>
      <c r="G21" s="4"/>
      <c r="H21" s="4"/>
      <c r="I21" s="4"/>
      <c r="J21" s="4"/>
      <c r="K21" s="3"/>
      <c r="L21" s="3"/>
      <c r="M21" s="56"/>
      <c r="N21" s="57"/>
      <c r="O21" s="57"/>
      <c r="P21" s="57"/>
      <c r="Q21" s="57"/>
      <c r="R21" s="57"/>
      <c r="T21" s="28" t="s">
        <v>22</v>
      </c>
      <c r="U21" s="25">
        <f t="shared" ref="U21:V21" si="5">COUNTIFS($U$3:$U$17, "Low", A3:A17, 1)</f>
        <v>0</v>
      </c>
      <c r="V21" s="25">
        <f t="shared" si="5"/>
        <v>0</v>
      </c>
      <c r="W21" s="1"/>
      <c r="X21" s="4"/>
      <c r="Y21" s="5"/>
    </row>
  </sheetData>
  <sheetProtection algorithmName="SHA-512" hashValue="VUmg1imRbYbNrQd1xSv8VWbP6NA89M5BX9TxNs33LPIbM508/Bh7Ix4/2jQosKqUVJx75A2xZHqkMHcafzPdAw==" saltValue="uWhnQ5ut98sAIOaSw6Ry5w==" spinCount="100000" sheet="1" objects="1" scenarios="1" formatColumns="0" formatRows="0" autoFilter="0"/>
  <autoFilter ref="A1:Y21" xr:uid="{00000000-0009-0000-0000-00001E000000}"/>
  <mergeCells count="1">
    <mergeCell ref="M1:S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Y32"/>
  <sheetViews>
    <sheetView zoomScale="80" zoomScaleNormal="80" workbookViewId="0">
      <pane xSplit="6" ySplit="2" topLeftCell="G27"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2" width="10" customWidth="1"/>
    <col min="3" max="3" width="15.140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5.28515625"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2856</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41.25" x14ac:dyDescent="0.25">
      <c r="A2" s="21">
        <f t="shared" ref="A2:B2" si="0">SUM(A3:A28)</f>
        <v>22</v>
      </c>
      <c r="B2" s="21">
        <f t="shared" si="0"/>
        <v>22</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90" x14ac:dyDescent="0.2">
      <c r="A3" s="17">
        <v>0</v>
      </c>
      <c r="B3" s="65">
        <v>0</v>
      </c>
      <c r="C3" s="65"/>
      <c r="D3" s="66" t="s">
        <v>2261</v>
      </c>
      <c r="E3" s="216"/>
      <c r="F3" s="66" t="s">
        <v>2262</v>
      </c>
      <c r="G3" s="233" t="s">
        <v>2263</v>
      </c>
      <c r="H3" s="233" t="s">
        <v>2264</v>
      </c>
      <c r="I3" s="236" t="s">
        <v>2265</v>
      </c>
      <c r="J3" s="236" t="s">
        <v>2266</v>
      </c>
      <c r="K3" s="239" t="s">
        <v>2877</v>
      </c>
      <c r="L3" s="217"/>
      <c r="M3" s="218">
        <v>1742000</v>
      </c>
      <c r="N3" s="166"/>
      <c r="O3" s="166"/>
      <c r="P3" s="166"/>
      <c r="Q3" s="166"/>
      <c r="R3" s="166"/>
      <c r="S3" s="218"/>
      <c r="T3" s="219">
        <f t="shared" ref="T3:T28" si="1">SUM(M3:S3)</f>
        <v>1742000</v>
      </c>
      <c r="U3" s="65" t="s">
        <v>21</v>
      </c>
      <c r="V3" s="66"/>
      <c r="W3" s="65"/>
      <c r="X3" s="66" t="s">
        <v>70</v>
      </c>
      <c r="Y3" s="66"/>
    </row>
    <row r="4" spans="1:25" ht="30" x14ac:dyDescent="0.2">
      <c r="A4" s="17">
        <v>1</v>
      </c>
      <c r="B4" s="65">
        <v>1</v>
      </c>
      <c r="C4" s="65" t="s">
        <v>3</v>
      </c>
      <c r="D4" s="66" t="s">
        <v>2261</v>
      </c>
      <c r="E4" s="66" t="s">
        <v>51</v>
      </c>
      <c r="F4" s="74" t="s">
        <v>2267</v>
      </c>
      <c r="G4" s="234"/>
      <c r="H4" s="234"/>
      <c r="I4" s="237"/>
      <c r="J4" s="237"/>
      <c r="K4" s="240"/>
      <c r="L4" s="76" t="s">
        <v>58</v>
      </c>
      <c r="M4" s="120">
        <v>54000</v>
      </c>
      <c r="N4" s="126">
        <v>66550</v>
      </c>
      <c r="O4" s="126">
        <v>20000</v>
      </c>
      <c r="P4" s="126">
        <v>20000</v>
      </c>
      <c r="Q4" s="126">
        <v>20000</v>
      </c>
      <c r="R4" s="126">
        <v>20000</v>
      </c>
      <c r="S4" s="126">
        <v>10000</v>
      </c>
      <c r="T4" s="106">
        <f t="shared" si="1"/>
        <v>210550</v>
      </c>
      <c r="U4" s="65" t="s">
        <v>21</v>
      </c>
      <c r="V4" s="66"/>
      <c r="W4" s="65" t="s">
        <v>60</v>
      </c>
      <c r="X4" s="66" t="s">
        <v>458</v>
      </c>
      <c r="Y4" s="66"/>
    </row>
    <row r="5" spans="1:25" ht="30" x14ac:dyDescent="0.2">
      <c r="A5" s="17">
        <v>1</v>
      </c>
      <c r="B5" s="65">
        <v>1</v>
      </c>
      <c r="C5" s="65" t="s">
        <v>4</v>
      </c>
      <c r="D5" s="66" t="s">
        <v>2261</v>
      </c>
      <c r="E5" s="66" t="s">
        <v>51</v>
      </c>
      <c r="F5" s="74" t="s">
        <v>2268</v>
      </c>
      <c r="G5" s="234"/>
      <c r="H5" s="234"/>
      <c r="I5" s="237"/>
      <c r="J5" s="237"/>
      <c r="K5" s="240"/>
      <c r="L5" s="76" t="s">
        <v>176</v>
      </c>
      <c r="M5" s="166">
        <v>12000</v>
      </c>
      <c r="N5" s="126">
        <v>12000</v>
      </c>
      <c r="O5" s="126">
        <v>12000</v>
      </c>
      <c r="P5" s="126">
        <v>12000</v>
      </c>
      <c r="Q5" s="106"/>
      <c r="R5" s="106"/>
      <c r="S5" s="106"/>
      <c r="T5" s="106">
        <f t="shared" si="1"/>
        <v>48000</v>
      </c>
      <c r="U5" s="65" t="s">
        <v>21</v>
      </c>
      <c r="V5" s="66"/>
      <c r="W5" s="65" t="s">
        <v>60</v>
      </c>
      <c r="X5" s="66" t="s">
        <v>337</v>
      </c>
      <c r="Y5" s="66"/>
    </row>
    <row r="6" spans="1:25" ht="60" x14ac:dyDescent="0.2">
      <c r="A6" s="17">
        <v>1</v>
      </c>
      <c r="B6" s="65">
        <v>1</v>
      </c>
      <c r="C6" s="65" t="s">
        <v>2269</v>
      </c>
      <c r="D6" s="66" t="s">
        <v>2261</v>
      </c>
      <c r="E6" s="66" t="s">
        <v>258</v>
      </c>
      <c r="F6" s="74" t="s">
        <v>2270</v>
      </c>
      <c r="G6" s="235"/>
      <c r="H6" s="235"/>
      <c r="I6" s="238"/>
      <c r="J6" s="238"/>
      <c r="K6" s="241"/>
      <c r="L6" s="76" t="s">
        <v>58</v>
      </c>
      <c r="M6" s="166"/>
      <c r="N6" s="166"/>
      <c r="O6" s="166"/>
      <c r="P6" s="166"/>
      <c r="Q6" s="166"/>
      <c r="R6" s="166"/>
      <c r="S6" s="166"/>
      <c r="T6" s="106">
        <f t="shared" si="1"/>
        <v>0</v>
      </c>
      <c r="U6" s="65" t="s">
        <v>21</v>
      </c>
      <c r="V6" s="66"/>
      <c r="W6" s="65"/>
      <c r="X6" s="66" t="s">
        <v>61</v>
      </c>
      <c r="Y6" s="66"/>
    </row>
    <row r="7" spans="1:25" ht="45" x14ac:dyDescent="0.2">
      <c r="A7" s="12">
        <v>0</v>
      </c>
      <c r="B7" s="65">
        <v>0</v>
      </c>
      <c r="C7" s="65"/>
      <c r="D7" s="66" t="s">
        <v>2261</v>
      </c>
      <c r="E7" s="66"/>
      <c r="F7" s="66" t="s">
        <v>2271</v>
      </c>
      <c r="G7" s="233" t="s">
        <v>2272</v>
      </c>
      <c r="H7" s="233" t="s">
        <v>2273</v>
      </c>
      <c r="I7" s="236" t="s">
        <v>2274</v>
      </c>
      <c r="J7" s="236" t="s">
        <v>2275</v>
      </c>
      <c r="K7" s="239" t="s">
        <v>2876</v>
      </c>
      <c r="L7" s="94"/>
      <c r="M7" s="166">
        <v>279000</v>
      </c>
      <c r="N7" s="166"/>
      <c r="O7" s="166"/>
      <c r="P7" s="166"/>
      <c r="Q7" s="106"/>
      <c r="R7" s="106"/>
      <c r="S7" s="181"/>
      <c r="T7" s="106">
        <f t="shared" si="1"/>
        <v>279000</v>
      </c>
      <c r="U7" s="65"/>
      <c r="V7" s="66"/>
      <c r="W7" s="65"/>
      <c r="X7" s="66" t="s">
        <v>61</v>
      </c>
      <c r="Y7" s="66"/>
    </row>
    <row r="8" spans="1:25" ht="60" x14ac:dyDescent="0.2">
      <c r="A8" s="12">
        <v>1</v>
      </c>
      <c r="B8" s="65">
        <v>1</v>
      </c>
      <c r="C8" s="65" t="s">
        <v>5</v>
      </c>
      <c r="D8" s="66" t="s">
        <v>2261</v>
      </c>
      <c r="E8" s="66" t="s">
        <v>51</v>
      </c>
      <c r="F8" s="66" t="s">
        <v>3034</v>
      </c>
      <c r="G8" s="234"/>
      <c r="H8" s="234"/>
      <c r="I8" s="237"/>
      <c r="J8" s="237"/>
      <c r="K8" s="240"/>
      <c r="L8" s="76" t="s">
        <v>176</v>
      </c>
      <c r="M8" s="106"/>
      <c r="N8" s="166">
        <v>136000</v>
      </c>
      <c r="O8" s="166">
        <v>120000</v>
      </c>
      <c r="P8" s="166">
        <v>120000</v>
      </c>
      <c r="Q8" s="106"/>
      <c r="R8" s="106"/>
      <c r="S8" s="106"/>
      <c r="T8" s="106">
        <f t="shared" si="1"/>
        <v>376000</v>
      </c>
      <c r="U8" s="65" t="s">
        <v>21</v>
      </c>
      <c r="V8" s="66"/>
      <c r="W8" s="65" t="s">
        <v>60</v>
      </c>
      <c r="X8" s="66" t="s">
        <v>61</v>
      </c>
      <c r="Y8" s="66"/>
    </row>
    <row r="9" spans="1:25" ht="60" x14ac:dyDescent="0.2">
      <c r="A9" s="12">
        <v>1</v>
      </c>
      <c r="B9" s="65">
        <v>1</v>
      </c>
      <c r="C9" s="65" t="s">
        <v>2276</v>
      </c>
      <c r="D9" s="66" t="s">
        <v>2261</v>
      </c>
      <c r="E9" s="66" t="s">
        <v>83</v>
      </c>
      <c r="F9" s="66" t="s">
        <v>2277</v>
      </c>
      <c r="G9" s="234"/>
      <c r="H9" s="234"/>
      <c r="I9" s="237"/>
      <c r="J9" s="237"/>
      <c r="K9" s="240"/>
      <c r="L9" s="76"/>
      <c r="M9" s="106"/>
      <c r="N9" s="166"/>
      <c r="O9" s="166"/>
      <c r="P9" s="166"/>
      <c r="Q9" s="106"/>
      <c r="R9" s="106"/>
      <c r="S9" s="106"/>
      <c r="T9" s="106">
        <f t="shared" si="1"/>
        <v>0</v>
      </c>
      <c r="U9" s="65" t="s">
        <v>21</v>
      </c>
      <c r="V9" s="66"/>
      <c r="W9" s="65" t="s">
        <v>60</v>
      </c>
      <c r="X9" s="66" t="s">
        <v>61</v>
      </c>
      <c r="Y9" s="66"/>
    </row>
    <row r="10" spans="1:25" ht="90" x14ac:dyDescent="0.2">
      <c r="A10" s="12">
        <v>1</v>
      </c>
      <c r="B10" s="65">
        <v>1</v>
      </c>
      <c r="C10" s="65" t="s">
        <v>6</v>
      </c>
      <c r="D10" s="66" t="s">
        <v>2261</v>
      </c>
      <c r="E10" s="66" t="s">
        <v>93</v>
      </c>
      <c r="F10" s="66" t="s">
        <v>2278</v>
      </c>
      <c r="G10" s="234"/>
      <c r="H10" s="234"/>
      <c r="I10" s="237"/>
      <c r="J10" s="237"/>
      <c r="K10" s="240"/>
      <c r="L10" s="76" t="s">
        <v>437</v>
      </c>
      <c r="M10" s="106"/>
      <c r="N10" s="166">
        <v>10000</v>
      </c>
      <c r="O10" s="166">
        <v>10000</v>
      </c>
      <c r="P10" s="106"/>
      <c r="Q10" s="106"/>
      <c r="R10" s="106"/>
      <c r="S10" s="106"/>
      <c r="T10" s="106">
        <f t="shared" si="1"/>
        <v>20000</v>
      </c>
      <c r="U10" s="65" t="s">
        <v>21</v>
      </c>
      <c r="V10" s="66"/>
      <c r="W10" s="65" t="s">
        <v>69</v>
      </c>
      <c r="X10" s="66" t="s">
        <v>61</v>
      </c>
      <c r="Y10" s="66"/>
    </row>
    <row r="11" spans="1:25" ht="60" x14ac:dyDescent="0.2">
      <c r="A11" s="12">
        <v>1</v>
      </c>
      <c r="B11" s="65">
        <v>1</v>
      </c>
      <c r="C11" s="65" t="s">
        <v>7</v>
      </c>
      <c r="D11" s="66" t="s">
        <v>2261</v>
      </c>
      <c r="E11" s="66" t="s">
        <v>93</v>
      </c>
      <c r="F11" s="66" t="s">
        <v>2279</v>
      </c>
      <c r="G11" s="234"/>
      <c r="H11" s="234"/>
      <c r="I11" s="237"/>
      <c r="J11" s="237"/>
      <c r="K11" s="240"/>
      <c r="L11" s="76" t="s">
        <v>437</v>
      </c>
      <c r="M11" s="106"/>
      <c r="N11" s="166">
        <v>10000</v>
      </c>
      <c r="O11" s="166">
        <v>10000</v>
      </c>
      <c r="P11" s="166"/>
      <c r="Q11" s="106"/>
      <c r="R11" s="106"/>
      <c r="S11" s="106"/>
      <c r="T11" s="106">
        <f t="shared" si="1"/>
        <v>20000</v>
      </c>
      <c r="U11" s="65" t="s">
        <v>21</v>
      </c>
      <c r="V11" s="66"/>
      <c r="W11" s="65" t="s">
        <v>69</v>
      </c>
      <c r="X11" s="66" t="s">
        <v>61</v>
      </c>
      <c r="Y11" s="66"/>
    </row>
    <row r="12" spans="1:25" ht="60" x14ac:dyDescent="0.2">
      <c r="A12" s="12">
        <v>1</v>
      </c>
      <c r="B12" s="65">
        <v>1</v>
      </c>
      <c r="C12" s="65" t="s">
        <v>2280</v>
      </c>
      <c r="D12" s="66" t="s">
        <v>2261</v>
      </c>
      <c r="E12" s="66" t="s">
        <v>93</v>
      </c>
      <c r="F12" s="66" t="s">
        <v>2281</v>
      </c>
      <c r="G12" s="234"/>
      <c r="H12" s="234"/>
      <c r="I12" s="237"/>
      <c r="J12" s="237"/>
      <c r="K12" s="240"/>
      <c r="L12" s="76">
        <v>2024</v>
      </c>
      <c r="M12" s="106"/>
      <c r="N12" s="166">
        <v>471</v>
      </c>
      <c r="O12" s="106"/>
      <c r="P12" s="106"/>
      <c r="Q12" s="106"/>
      <c r="R12" s="106"/>
      <c r="S12" s="106"/>
      <c r="T12" s="106">
        <f t="shared" si="1"/>
        <v>471</v>
      </c>
      <c r="U12" s="65" t="s">
        <v>21</v>
      </c>
      <c r="V12" s="66"/>
      <c r="W12" s="65" t="s">
        <v>69</v>
      </c>
      <c r="X12" s="66" t="s">
        <v>61</v>
      </c>
      <c r="Y12" s="66"/>
    </row>
    <row r="13" spans="1:25" ht="60" x14ac:dyDescent="0.2">
      <c r="A13" s="12">
        <v>1</v>
      </c>
      <c r="B13" s="65">
        <v>1</v>
      </c>
      <c r="C13" s="65" t="s">
        <v>2282</v>
      </c>
      <c r="D13" s="66" t="s">
        <v>2261</v>
      </c>
      <c r="E13" s="66" t="s">
        <v>93</v>
      </c>
      <c r="F13" s="66" t="s">
        <v>2283</v>
      </c>
      <c r="G13" s="235"/>
      <c r="H13" s="235"/>
      <c r="I13" s="238"/>
      <c r="J13" s="238"/>
      <c r="K13" s="241"/>
      <c r="L13" s="76" t="s">
        <v>176</v>
      </c>
      <c r="M13" s="106"/>
      <c r="N13" s="166">
        <v>325</v>
      </c>
      <c r="O13" s="166"/>
      <c r="P13" s="166"/>
      <c r="Q13" s="106"/>
      <c r="R13" s="106"/>
      <c r="S13" s="106"/>
      <c r="T13" s="106">
        <f t="shared" si="1"/>
        <v>325</v>
      </c>
      <c r="U13" s="65" t="s">
        <v>21</v>
      </c>
      <c r="V13" s="66"/>
      <c r="W13" s="65" t="s">
        <v>69</v>
      </c>
      <c r="X13" s="66" t="s">
        <v>70</v>
      </c>
      <c r="Y13" s="66"/>
    </row>
    <row r="14" spans="1:25" ht="45" x14ac:dyDescent="0.2">
      <c r="A14" s="12">
        <v>0</v>
      </c>
      <c r="B14" s="65">
        <v>0</v>
      </c>
      <c r="C14" s="65"/>
      <c r="D14" s="66" t="s">
        <v>2261</v>
      </c>
      <c r="E14" s="66"/>
      <c r="F14" s="66" t="s">
        <v>2284</v>
      </c>
      <c r="G14" s="233" t="s">
        <v>2285</v>
      </c>
      <c r="H14" s="236" t="s">
        <v>2286</v>
      </c>
      <c r="I14" s="236" t="s">
        <v>2287</v>
      </c>
      <c r="J14" s="236" t="s">
        <v>2288</v>
      </c>
      <c r="K14" s="239" t="s">
        <v>88</v>
      </c>
      <c r="L14" s="76" t="s">
        <v>58</v>
      </c>
      <c r="M14" s="166">
        <v>4500</v>
      </c>
      <c r="N14" s="166"/>
      <c r="O14" s="166"/>
      <c r="P14" s="166"/>
      <c r="Q14" s="166"/>
      <c r="R14" s="166"/>
      <c r="S14" s="220"/>
      <c r="T14" s="106">
        <f t="shared" si="1"/>
        <v>4500</v>
      </c>
      <c r="U14" s="65"/>
      <c r="V14" s="66"/>
      <c r="W14" s="65"/>
      <c r="X14" s="66" t="s">
        <v>131</v>
      </c>
      <c r="Y14" s="66"/>
    </row>
    <row r="15" spans="1:25" ht="45" x14ac:dyDescent="0.2">
      <c r="A15" s="12">
        <v>1</v>
      </c>
      <c r="B15" s="65">
        <v>1</v>
      </c>
      <c r="C15" s="65" t="s">
        <v>2289</v>
      </c>
      <c r="D15" s="66" t="s">
        <v>2261</v>
      </c>
      <c r="E15" s="66" t="s">
        <v>51</v>
      </c>
      <c r="F15" s="66" t="s">
        <v>2868</v>
      </c>
      <c r="G15" s="234"/>
      <c r="H15" s="237"/>
      <c r="I15" s="237"/>
      <c r="J15" s="237"/>
      <c r="K15" s="240"/>
      <c r="L15" s="76" t="s">
        <v>144</v>
      </c>
      <c r="M15" s="166"/>
      <c r="N15" s="166"/>
      <c r="O15" s="166"/>
      <c r="P15" s="166"/>
      <c r="Q15" s="106"/>
      <c r="R15" s="106"/>
      <c r="S15" s="106"/>
      <c r="T15" s="106">
        <f t="shared" si="1"/>
        <v>0</v>
      </c>
      <c r="U15" s="65" t="s">
        <v>21</v>
      </c>
      <c r="V15" s="66"/>
      <c r="W15" s="65" t="s">
        <v>60</v>
      </c>
      <c r="X15" s="66" t="s">
        <v>131</v>
      </c>
      <c r="Y15" s="66"/>
    </row>
    <row r="16" spans="1:25" ht="45" x14ac:dyDescent="0.2">
      <c r="A16" s="12">
        <v>1</v>
      </c>
      <c r="B16" s="65">
        <v>1</v>
      </c>
      <c r="C16" s="65" t="s">
        <v>2290</v>
      </c>
      <c r="D16" s="66" t="s">
        <v>2261</v>
      </c>
      <c r="E16" s="66" t="s">
        <v>51</v>
      </c>
      <c r="F16" s="66" t="s">
        <v>2869</v>
      </c>
      <c r="G16" s="234"/>
      <c r="H16" s="237"/>
      <c r="I16" s="237"/>
      <c r="J16" s="237"/>
      <c r="K16" s="240"/>
      <c r="L16" s="76" t="s">
        <v>104</v>
      </c>
      <c r="M16" s="166"/>
      <c r="N16" s="166"/>
      <c r="O16" s="106"/>
      <c r="P16" s="106"/>
      <c r="Q16" s="106"/>
      <c r="R16" s="106"/>
      <c r="S16" s="106"/>
      <c r="T16" s="106">
        <f t="shared" si="1"/>
        <v>0</v>
      </c>
      <c r="U16" s="65" t="s">
        <v>21</v>
      </c>
      <c r="V16" s="66"/>
      <c r="W16" s="65" t="s">
        <v>60</v>
      </c>
      <c r="X16" s="66" t="s">
        <v>70</v>
      </c>
      <c r="Y16" s="66"/>
    </row>
    <row r="17" spans="1:25" ht="90" x14ac:dyDescent="0.2">
      <c r="A17" s="12">
        <v>1</v>
      </c>
      <c r="B17" s="65">
        <v>1</v>
      </c>
      <c r="C17" s="65" t="s">
        <v>2291</v>
      </c>
      <c r="D17" s="66" t="s">
        <v>2261</v>
      </c>
      <c r="E17" s="66" t="s">
        <v>51</v>
      </c>
      <c r="F17" s="66" t="s">
        <v>2870</v>
      </c>
      <c r="G17" s="234"/>
      <c r="H17" s="237"/>
      <c r="I17" s="237"/>
      <c r="J17" s="237"/>
      <c r="K17" s="240"/>
      <c r="L17" s="76" t="s">
        <v>104</v>
      </c>
      <c r="M17" s="166"/>
      <c r="N17" s="166"/>
      <c r="O17" s="106"/>
      <c r="P17" s="106"/>
      <c r="Q17" s="106"/>
      <c r="R17" s="106"/>
      <c r="S17" s="106"/>
      <c r="T17" s="106">
        <f t="shared" si="1"/>
        <v>0</v>
      </c>
      <c r="U17" s="65" t="s">
        <v>21</v>
      </c>
      <c r="V17" s="66"/>
      <c r="W17" s="65" t="s">
        <v>60</v>
      </c>
      <c r="X17" s="66" t="s">
        <v>70</v>
      </c>
      <c r="Y17" s="66"/>
    </row>
    <row r="18" spans="1:25" ht="45" x14ac:dyDescent="0.2">
      <c r="A18" s="12">
        <v>1</v>
      </c>
      <c r="B18" s="65">
        <v>1</v>
      </c>
      <c r="C18" s="65" t="s">
        <v>2292</v>
      </c>
      <c r="D18" s="66" t="s">
        <v>2261</v>
      </c>
      <c r="E18" s="66" t="s">
        <v>51</v>
      </c>
      <c r="F18" s="66" t="s">
        <v>2871</v>
      </c>
      <c r="G18" s="234"/>
      <c r="H18" s="237"/>
      <c r="I18" s="237"/>
      <c r="J18" s="237"/>
      <c r="K18" s="240"/>
      <c r="L18" s="76" t="s">
        <v>166</v>
      </c>
      <c r="M18" s="106"/>
      <c r="N18" s="166"/>
      <c r="O18" s="166"/>
      <c r="P18" s="166"/>
      <c r="Q18" s="166"/>
      <c r="R18" s="166"/>
      <c r="S18" s="166"/>
      <c r="T18" s="106">
        <f t="shared" si="1"/>
        <v>0</v>
      </c>
      <c r="U18" s="65" t="s">
        <v>20</v>
      </c>
      <c r="V18" s="66"/>
      <c r="W18" s="65" t="s">
        <v>60</v>
      </c>
      <c r="X18" s="66" t="s">
        <v>70</v>
      </c>
      <c r="Y18" s="66"/>
    </row>
    <row r="19" spans="1:25" ht="45" x14ac:dyDescent="0.2">
      <c r="A19" s="12">
        <v>1</v>
      </c>
      <c r="B19" s="65">
        <v>1</v>
      </c>
      <c r="C19" s="65" t="s">
        <v>2293</v>
      </c>
      <c r="D19" s="66" t="s">
        <v>2261</v>
      </c>
      <c r="E19" s="66" t="s">
        <v>51</v>
      </c>
      <c r="F19" s="66" t="s">
        <v>2872</v>
      </c>
      <c r="G19" s="234"/>
      <c r="H19" s="237"/>
      <c r="I19" s="237"/>
      <c r="J19" s="237"/>
      <c r="K19" s="240"/>
      <c r="L19" s="76" t="s">
        <v>58</v>
      </c>
      <c r="M19" s="166"/>
      <c r="N19" s="166"/>
      <c r="O19" s="166"/>
      <c r="P19" s="166"/>
      <c r="Q19" s="166"/>
      <c r="R19" s="166"/>
      <c r="S19" s="166"/>
      <c r="T19" s="106">
        <f t="shared" si="1"/>
        <v>0</v>
      </c>
      <c r="U19" s="65" t="s">
        <v>20</v>
      </c>
      <c r="V19" s="66"/>
      <c r="W19" s="65" t="s">
        <v>60</v>
      </c>
      <c r="X19" s="66" t="s">
        <v>70</v>
      </c>
      <c r="Y19" s="66"/>
    </row>
    <row r="20" spans="1:25" ht="60" x14ac:dyDescent="0.2">
      <c r="A20" s="12">
        <v>1</v>
      </c>
      <c r="B20" s="65">
        <v>1</v>
      </c>
      <c r="C20" s="65" t="s">
        <v>2294</v>
      </c>
      <c r="D20" s="66" t="s">
        <v>2261</v>
      </c>
      <c r="E20" s="66" t="s">
        <v>51</v>
      </c>
      <c r="F20" s="66" t="s">
        <v>2873</v>
      </c>
      <c r="G20" s="234"/>
      <c r="H20" s="237"/>
      <c r="I20" s="237"/>
      <c r="J20" s="237"/>
      <c r="K20" s="240"/>
      <c r="L20" s="76" t="s">
        <v>104</v>
      </c>
      <c r="M20" s="166"/>
      <c r="N20" s="166"/>
      <c r="O20" s="106"/>
      <c r="P20" s="106"/>
      <c r="Q20" s="106"/>
      <c r="R20" s="106"/>
      <c r="S20" s="106"/>
      <c r="T20" s="106">
        <f t="shared" si="1"/>
        <v>0</v>
      </c>
      <c r="U20" s="65" t="s">
        <v>20</v>
      </c>
      <c r="V20" s="66"/>
      <c r="W20" s="65" t="s">
        <v>69</v>
      </c>
      <c r="X20" s="66" t="s">
        <v>131</v>
      </c>
      <c r="Y20" s="66"/>
    </row>
    <row r="21" spans="1:25" ht="45" x14ac:dyDescent="0.2">
      <c r="A21" s="12">
        <v>1</v>
      </c>
      <c r="B21" s="65">
        <v>1</v>
      </c>
      <c r="C21" s="65" t="s">
        <v>2295</v>
      </c>
      <c r="D21" s="66" t="s">
        <v>2261</v>
      </c>
      <c r="E21" s="66" t="s">
        <v>258</v>
      </c>
      <c r="F21" s="66" t="s">
        <v>2874</v>
      </c>
      <c r="G21" s="234"/>
      <c r="H21" s="237"/>
      <c r="I21" s="237"/>
      <c r="J21" s="237"/>
      <c r="K21" s="240"/>
      <c r="L21" s="76" t="s">
        <v>176</v>
      </c>
      <c r="M21" s="106"/>
      <c r="N21" s="166"/>
      <c r="O21" s="166"/>
      <c r="P21" s="166"/>
      <c r="Q21" s="106"/>
      <c r="R21" s="106"/>
      <c r="S21" s="106"/>
      <c r="T21" s="106">
        <f t="shared" si="1"/>
        <v>0</v>
      </c>
      <c r="U21" s="65" t="s">
        <v>21</v>
      </c>
      <c r="V21" s="66"/>
      <c r="W21" s="65" t="s">
        <v>69</v>
      </c>
      <c r="X21" s="66" t="s">
        <v>131</v>
      </c>
      <c r="Y21" s="66"/>
    </row>
    <row r="22" spans="1:25" ht="45" customHeight="1" x14ac:dyDescent="0.2">
      <c r="A22" s="12">
        <v>1</v>
      </c>
      <c r="B22" s="65">
        <v>1</v>
      </c>
      <c r="C22" s="65" t="s">
        <v>2296</v>
      </c>
      <c r="D22" s="66" t="s">
        <v>2261</v>
      </c>
      <c r="E22" s="66" t="s">
        <v>258</v>
      </c>
      <c r="F22" s="66" t="s">
        <v>2875</v>
      </c>
      <c r="G22" s="235"/>
      <c r="H22" s="238"/>
      <c r="I22" s="238"/>
      <c r="J22" s="238"/>
      <c r="K22" s="241"/>
      <c r="L22" s="76" t="s">
        <v>144</v>
      </c>
      <c r="M22" s="166"/>
      <c r="N22" s="166"/>
      <c r="O22" s="166"/>
      <c r="P22" s="166"/>
      <c r="Q22" s="106"/>
      <c r="R22" s="106"/>
      <c r="S22" s="106"/>
      <c r="T22" s="106">
        <f t="shared" si="1"/>
        <v>0</v>
      </c>
      <c r="U22" s="65" t="s">
        <v>21</v>
      </c>
      <c r="V22" s="66"/>
      <c r="W22" s="65" t="s">
        <v>69</v>
      </c>
      <c r="X22" s="66" t="s">
        <v>80</v>
      </c>
      <c r="Y22" s="66"/>
    </row>
    <row r="23" spans="1:25" ht="45" x14ac:dyDescent="0.2">
      <c r="A23" s="12">
        <v>0</v>
      </c>
      <c r="B23" s="65">
        <v>0</v>
      </c>
      <c r="C23" s="65"/>
      <c r="D23" s="66" t="s">
        <v>2261</v>
      </c>
      <c r="E23" s="66" t="s">
        <v>83</v>
      </c>
      <c r="F23" s="66" t="s">
        <v>2297</v>
      </c>
      <c r="G23" s="233" t="s">
        <v>2298</v>
      </c>
      <c r="H23" s="233" t="s">
        <v>2299</v>
      </c>
      <c r="I23" s="236" t="s">
        <v>2300</v>
      </c>
      <c r="J23" s="236" t="s">
        <v>2301</v>
      </c>
      <c r="K23" s="236" t="s">
        <v>2302</v>
      </c>
      <c r="L23" s="94"/>
      <c r="M23" s="106"/>
      <c r="N23" s="106"/>
      <c r="O23" s="106"/>
      <c r="P23" s="106"/>
      <c r="Q23" s="106"/>
      <c r="R23" s="106"/>
      <c r="S23" s="106"/>
      <c r="T23" s="106">
        <f t="shared" si="1"/>
        <v>0</v>
      </c>
      <c r="U23" s="65"/>
      <c r="V23" s="66"/>
      <c r="W23" s="65"/>
      <c r="X23" s="66" t="s">
        <v>80</v>
      </c>
      <c r="Y23" s="66"/>
    </row>
    <row r="24" spans="1:25" ht="45" x14ac:dyDescent="0.2">
      <c r="A24" s="12">
        <v>1</v>
      </c>
      <c r="B24" s="65">
        <v>1</v>
      </c>
      <c r="C24" s="65" t="s">
        <v>8</v>
      </c>
      <c r="D24" s="66" t="s">
        <v>2261</v>
      </c>
      <c r="E24" s="66" t="s">
        <v>83</v>
      </c>
      <c r="F24" s="66" t="s">
        <v>2303</v>
      </c>
      <c r="G24" s="234"/>
      <c r="H24" s="234"/>
      <c r="I24" s="237"/>
      <c r="J24" s="237"/>
      <c r="K24" s="237"/>
      <c r="L24" s="76" t="s">
        <v>58</v>
      </c>
      <c r="M24" s="166">
        <v>399000</v>
      </c>
      <c r="N24" s="166">
        <v>1380</v>
      </c>
      <c r="O24" s="221">
        <v>1380</v>
      </c>
      <c r="P24" s="221">
        <v>1380</v>
      </c>
      <c r="Q24" s="221">
        <v>1380</v>
      </c>
      <c r="R24" s="221">
        <v>1380</v>
      </c>
      <c r="S24" s="221">
        <v>1380</v>
      </c>
      <c r="T24" s="106">
        <f t="shared" si="1"/>
        <v>407280</v>
      </c>
      <c r="U24" s="65" t="s">
        <v>20</v>
      </c>
      <c r="V24" s="66"/>
      <c r="W24" s="65" t="s">
        <v>60</v>
      </c>
      <c r="X24" s="66" t="s">
        <v>80</v>
      </c>
      <c r="Y24" s="66"/>
    </row>
    <row r="25" spans="1:25" ht="75" x14ac:dyDescent="0.2">
      <c r="A25" s="12">
        <v>1</v>
      </c>
      <c r="B25" s="65">
        <v>1</v>
      </c>
      <c r="C25" s="65" t="s">
        <v>9</v>
      </c>
      <c r="D25" s="66" t="s">
        <v>2261</v>
      </c>
      <c r="E25" s="66" t="s">
        <v>83</v>
      </c>
      <c r="F25" s="66" t="s">
        <v>2304</v>
      </c>
      <c r="G25" s="234"/>
      <c r="H25" s="234"/>
      <c r="I25" s="237"/>
      <c r="J25" s="237"/>
      <c r="K25" s="237"/>
      <c r="L25" s="76" t="s">
        <v>58</v>
      </c>
      <c r="M25" s="166">
        <v>114100</v>
      </c>
      <c r="N25" s="166"/>
      <c r="O25" s="222">
        <v>114100</v>
      </c>
      <c r="P25" s="222"/>
      <c r="Q25" s="222">
        <v>114100</v>
      </c>
      <c r="R25" s="222"/>
      <c r="S25" s="222">
        <v>114100</v>
      </c>
      <c r="T25" s="106">
        <f t="shared" si="1"/>
        <v>456400</v>
      </c>
      <c r="U25" s="65" t="s">
        <v>20</v>
      </c>
      <c r="V25" s="66"/>
      <c r="W25" s="65" t="s">
        <v>60</v>
      </c>
      <c r="X25" s="66" t="s">
        <v>90</v>
      </c>
      <c r="Y25" s="66"/>
    </row>
    <row r="26" spans="1:25" ht="114.75" customHeight="1" x14ac:dyDescent="0.2">
      <c r="A26" s="17">
        <v>1</v>
      </c>
      <c r="B26" s="65">
        <v>1</v>
      </c>
      <c r="C26" s="65" t="s">
        <v>2305</v>
      </c>
      <c r="D26" s="79" t="s">
        <v>2261</v>
      </c>
      <c r="E26" s="66" t="s">
        <v>93</v>
      </c>
      <c r="F26" s="79" t="s">
        <v>2306</v>
      </c>
      <c r="G26" s="235"/>
      <c r="H26" s="235"/>
      <c r="I26" s="238"/>
      <c r="J26" s="238"/>
      <c r="K26" s="238"/>
      <c r="L26" s="147" t="s">
        <v>58</v>
      </c>
      <c r="M26" s="166"/>
      <c r="N26" s="223"/>
      <c r="O26" s="126"/>
      <c r="P26" s="126"/>
      <c r="Q26" s="126"/>
      <c r="R26" s="126"/>
      <c r="S26" s="126"/>
      <c r="T26" s="106">
        <f t="shared" si="1"/>
        <v>0</v>
      </c>
      <c r="U26" s="65" t="s">
        <v>21</v>
      </c>
      <c r="V26" s="66"/>
      <c r="W26" s="65" t="s">
        <v>69</v>
      </c>
      <c r="X26" s="66" t="s">
        <v>131</v>
      </c>
      <c r="Y26" s="204"/>
    </row>
    <row r="27" spans="1:25" ht="240" x14ac:dyDescent="0.2">
      <c r="A27" s="17">
        <v>1</v>
      </c>
      <c r="B27" s="65">
        <v>1</v>
      </c>
      <c r="C27" s="99" t="s">
        <v>2307</v>
      </c>
      <c r="D27" s="79" t="s">
        <v>2261</v>
      </c>
      <c r="E27" s="79" t="s">
        <v>258</v>
      </c>
      <c r="F27" s="79" t="s">
        <v>2308</v>
      </c>
      <c r="G27" s="79" t="s">
        <v>2309</v>
      </c>
      <c r="H27" s="79" t="s">
        <v>2310</v>
      </c>
      <c r="I27" s="79" t="s">
        <v>2311</v>
      </c>
      <c r="J27" s="79" t="s">
        <v>2312</v>
      </c>
      <c r="K27" s="174" t="s">
        <v>88</v>
      </c>
      <c r="L27" s="147" t="s">
        <v>58</v>
      </c>
      <c r="M27" s="166">
        <v>4200</v>
      </c>
      <c r="N27" s="224">
        <v>5100</v>
      </c>
      <c r="O27" s="126"/>
      <c r="P27" s="126"/>
      <c r="Q27" s="126"/>
      <c r="R27" s="126"/>
      <c r="S27" s="126"/>
      <c r="T27" s="106">
        <f t="shared" si="1"/>
        <v>9300</v>
      </c>
      <c r="U27" s="65" t="s">
        <v>20</v>
      </c>
      <c r="V27" s="66" t="s">
        <v>2313</v>
      </c>
      <c r="W27" s="65" t="s">
        <v>60</v>
      </c>
      <c r="X27" s="66" t="s">
        <v>90</v>
      </c>
      <c r="Y27" s="204"/>
    </row>
    <row r="28" spans="1:25" ht="225" x14ac:dyDescent="0.2">
      <c r="A28" s="17">
        <v>1</v>
      </c>
      <c r="B28" s="65">
        <v>1</v>
      </c>
      <c r="C28" s="99" t="s">
        <v>2314</v>
      </c>
      <c r="D28" s="79" t="s">
        <v>2261</v>
      </c>
      <c r="E28" s="66" t="s">
        <v>93</v>
      </c>
      <c r="F28" s="79" t="s">
        <v>2315</v>
      </c>
      <c r="G28" s="79" t="s">
        <v>2316</v>
      </c>
      <c r="H28" s="79" t="s">
        <v>2317</v>
      </c>
      <c r="I28" s="79" t="s">
        <v>2318</v>
      </c>
      <c r="J28" s="79" t="s">
        <v>2319</v>
      </c>
      <c r="K28" s="102" t="s">
        <v>88</v>
      </c>
      <c r="L28" s="76" t="s">
        <v>176</v>
      </c>
      <c r="M28" s="106"/>
      <c r="N28" s="126"/>
      <c r="O28" s="126"/>
      <c r="P28" s="126"/>
      <c r="Q28" s="174"/>
      <c r="R28" s="174"/>
      <c r="S28" s="174"/>
      <c r="T28" s="106">
        <f t="shared" si="1"/>
        <v>0</v>
      </c>
      <c r="U28" s="65" t="s">
        <v>21</v>
      </c>
      <c r="V28" s="66"/>
      <c r="W28" s="65"/>
      <c r="X28" s="66" t="s">
        <v>70</v>
      </c>
      <c r="Y28" s="66"/>
    </row>
    <row r="29" spans="1:25" ht="15" x14ac:dyDescent="0.2">
      <c r="A29" s="3"/>
      <c r="B29" s="3"/>
      <c r="C29" s="3"/>
      <c r="D29" s="4"/>
      <c r="E29" s="4"/>
      <c r="F29" s="30"/>
      <c r="G29" s="4"/>
      <c r="H29" s="4"/>
      <c r="I29" s="4"/>
      <c r="J29" s="4"/>
      <c r="K29" s="6"/>
      <c r="L29" s="3"/>
      <c r="M29" s="24">
        <f t="shared" ref="M29:S29" si="2">SUM(M3:M28)</f>
        <v>2608800</v>
      </c>
      <c r="N29" s="24">
        <f t="shared" si="2"/>
        <v>241826</v>
      </c>
      <c r="O29" s="24">
        <f t="shared" si="2"/>
        <v>287480</v>
      </c>
      <c r="P29" s="24">
        <f t="shared" si="2"/>
        <v>153380</v>
      </c>
      <c r="Q29" s="24">
        <f t="shared" si="2"/>
        <v>135480</v>
      </c>
      <c r="R29" s="24">
        <f t="shared" si="2"/>
        <v>21380</v>
      </c>
      <c r="S29" s="24">
        <f t="shared" si="2"/>
        <v>125480</v>
      </c>
      <c r="T29" s="24"/>
      <c r="U29" s="25" t="s">
        <v>2831</v>
      </c>
      <c r="V29" s="26" t="s">
        <v>2832</v>
      </c>
      <c r="W29" s="1"/>
      <c r="X29" s="4"/>
      <c r="Y29" s="5"/>
    </row>
    <row r="30" spans="1:25" ht="15" x14ac:dyDescent="0.2">
      <c r="A30" s="3"/>
      <c r="B30" s="3"/>
      <c r="C30" s="3"/>
      <c r="D30" s="4"/>
      <c r="E30" s="4"/>
      <c r="F30" s="30"/>
      <c r="G30" s="4"/>
      <c r="H30" s="4"/>
      <c r="I30" s="4"/>
      <c r="J30" s="4"/>
      <c r="K30" s="6"/>
      <c r="L30" s="3"/>
      <c r="M30" s="27"/>
      <c r="N30" s="27"/>
      <c r="O30" s="27"/>
      <c r="P30" s="27"/>
      <c r="Q30" s="27"/>
      <c r="R30" s="27"/>
      <c r="T30" s="28" t="s">
        <v>20</v>
      </c>
      <c r="U30" s="25">
        <f t="shared" ref="U30:V30" si="3">COUNTIFS($U$3:$U$28, "High", A3:A28, 1)</f>
        <v>6</v>
      </c>
      <c r="V30" s="25">
        <f t="shared" si="3"/>
        <v>6</v>
      </c>
      <c r="W30" s="1"/>
      <c r="X30" s="4"/>
      <c r="Y30" s="5"/>
    </row>
    <row r="31" spans="1:25" ht="15" x14ac:dyDescent="0.2">
      <c r="A31" s="3"/>
      <c r="B31" s="3"/>
      <c r="C31" s="3"/>
      <c r="D31" s="4"/>
      <c r="E31" s="4"/>
      <c r="F31" s="30"/>
      <c r="G31" s="4"/>
      <c r="H31" s="4"/>
      <c r="I31" s="4"/>
      <c r="J31" s="4"/>
      <c r="K31" s="6"/>
      <c r="L31" s="3"/>
      <c r="M31" s="27"/>
      <c r="N31" s="27"/>
      <c r="O31" s="27"/>
      <c r="P31" s="27"/>
      <c r="Q31" s="27"/>
      <c r="R31" s="27"/>
      <c r="T31" s="28" t="s">
        <v>21</v>
      </c>
      <c r="U31" s="25">
        <f t="shared" ref="U31:V31" si="4">COUNTIFS($U$3:$U$28, "Medium", A3:A28, 1)</f>
        <v>16</v>
      </c>
      <c r="V31" s="25">
        <f t="shared" si="4"/>
        <v>16</v>
      </c>
      <c r="W31" s="1"/>
      <c r="X31" s="4"/>
      <c r="Y31" s="5"/>
    </row>
    <row r="32" spans="1:25" ht="15" x14ac:dyDescent="0.2">
      <c r="A32" s="3"/>
      <c r="B32" s="3"/>
      <c r="C32" s="3"/>
      <c r="D32" s="4"/>
      <c r="E32" s="4"/>
      <c r="F32" s="30"/>
      <c r="G32" s="4"/>
      <c r="H32" s="4"/>
      <c r="I32" s="4"/>
      <c r="J32" s="4"/>
      <c r="K32" s="6"/>
      <c r="L32" s="3"/>
      <c r="M32" s="27"/>
      <c r="N32" s="27"/>
      <c r="O32" s="27"/>
      <c r="P32" s="27"/>
      <c r="Q32" s="27"/>
      <c r="R32" s="27"/>
      <c r="T32" s="28" t="s">
        <v>22</v>
      </c>
      <c r="U32" s="25">
        <f t="shared" ref="U32:V32" si="5">COUNTIFS($U$3:$U$28, "Low", A3:A28, 1)</f>
        <v>0</v>
      </c>
      <c r="V32" s="25">
        <f t="shared" si="5"/>
        <v>0</v>
      </c>
      <c r="W32" s="1"/>
      <c r="X32" s="4"/>
      <c r="Y32" s="5"/>
    </row>
  </sheetData>
  <sheetProtection algorithmName="SHA-512" hashValue="JmqLo7UUDRyB2VSH26pmb/pwu1eM22qRlgAAHYVcUTcOJ6q2ps8IRLp/POs5djESlkwA5td1WVQOU9TrCAMkXg==" saltValue="0j/hN75SLtQ/1Njtr/WFJw==" spinCount="100000" sheet="1" objects="1" scenarios="1" formatColumns="0" formatRows="0" autoFilter="0"/>
  <autoFilter ref="A1:Y32" xr:uid="{00000000-0009-0000-0000-00001F000000}"/>
  <mergeCells count="21">
    <mergeCell ref="G23:G26"/>
    <mergeCell ref="H23:H26"/>
    <mergeCell ref="I23:I26"/>
    <mergeCell ref="J23:J26"/>
    <mergeCell ref="K23:K26"/>
    <mergeCell ref="G14:G22"/>
    <mergeCell ref="H14:H22"/>
    <mergeCell ref="I14:I22"/>
    <mergeCell ref="J14:J22"/>
    <mergeCell ref="K14:K22"/>
    <mergeCell ref="G7:G13"/>
    <mergeCell ref="H7:H13"/>
    <mergeCell ref="I7:I13"/>
    <mergeCell ref="J7:J13"/>
    <mergeCell ref="K7:K13"/>
    <mergeCell ref="M1:S1"/>
    <mergeCell ref="G3:G6"/>
    <mergeCell ref="H3:H6"/>
    <mergeCell ref="I3:I6"/>
    <mergeCell ref="J3:J6"/>
    <mergeCell ref="K3:K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Y24"/>
  <sheetViews>
    <sheetView zoomScale="70" zoomScaleNormal="70" workbookViewId="0">
      <pane xSplit="6" ySplit="2" topLeftCell="J16" activePane="bottomRight" state="frozen"/>
      <selection sqref="A1:B2"/>
      <selection pane="topRight" sqref="A1:B2"/>
      <selection pane="bottomLeft" sqref="A1:B2"/>
      <selection pane="bottomRight" activeCell="J11" sqref="J11"/>
    </sheetView>
  </sheetViews>
  <sheetFormatPr defaultColWidth="12.5703125" defaultRowHeight="15.75" customHeight="1" x14ac:dyDescent="0.2"/>
  <cols>
    <col min="1" max="2" width="10" customWidth="1"/>
    <col min="3" max="3" width="18.5703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3.140625"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2857</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SUM(A3:A20)</f>
        <v>18</v>
      </c>
      <c r="B2" s="21">
        <f t="shared" si="0"/>
        <v>11</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60" x14ac:dyDescent="0.2">
      <c r="A3" s="17">
        <v>1</v>
      </c>
      <c r="B3" s="65">
        <v>1</v>
      </c>
      <c r="C3" s="65" t="s">
        <v>10</v>
      </c>
      <c r="D3" s="66" t="s">
        <v>2320</v>
      </c>
      <c r="E3" s="66" t="s">
        <v>51</v>
      </c>
      <c r="F3" s="66" t="s">
        <v>2321</v>
      </c>
      <c r="G3" s="66" t="s">
        <v>2322</v>
      </c>
      <c r="H3" s="66" t="s">
        <v>2323</v>
      </c>
      <c r="I3" s="66" t="s">
        <v>2324</v>
      </c>
      <c r="J3" s="66" t="s">
        <v>2325</v>
      </c>
      <c r="K3" s="65" t="s">
        <v>2326</v>
      </c>
      <c r="L3" s="65" t="s">
        <v>58</v>
      </c>
      <c r="M3" s="67">
        <v>164.2</v>
      </c>
      <c r="N3" s="67">
        <v>529.5</v>
      </c>
      <c r="O3" s="67">
        <v>461.5</v>
      </c>
      <c r="P3" s="67">
        <v>529.5</v>
      </c>
      <c r="Q3" s="67">
        <v>461.5</v>
      </c>
      <c r="R3" s="67">
        <v>529.5</v>
      </c>
      <c r="S3" s="67">
        <v>461.5</v>
      </c>
      <c r="T3" s="68">
        <f t="shared" ref="T3:T20" si="1">SUM(M3:S3)</f>
        <v>3137.2</v>
      </c>
      <c r="U3" s="69" t="s">
        <v>20</v>
      </c>
      <c r="V3" s="66" t="s">
        <v>2327</v>
      </c>
      <c r="W3" s="69"/>
      <c r="X3" s="66" t="s">
        <v>70</v>
      </c>
      <c r="Y3" s="13"/>
    </row>
    <row r="4" spans="1:25" ht="75" x14ac:dyDescent="0.2">
      <c r="A4" s="17">
        <v>1</v>
      </c>
      <c r="B4" s="65">
        <v>1</v>
      </c>
      <c r="C4" s="65" t="s">
        <v>11</v>
      </c>
      <c r="D4" s="66" t="s">
        <v>2320</v>
      </c>
      <c r="E4" s="66" t="s">
        <v>51</v>
      </c>
      <c r="F4" s="66" t="s">
        <v>2328</v>
      </c>
      <c r="G4" s="66" t="s">
        <v>2329</v>
      </c>
      <c r="H4" s="66" t="s">
        <v>2330</v>
      </c>
      <c r="I4" s="66" t="s">
        <v>2331</v>
      </c>
      <c r="J4" s="66" t="s">
        <v>2332</v>
      </c>
      <c r="K4" s="65" t="s">
        <v>2326</v>
      </c>
      <c r="L4" s="65" t="s">
        <v>58</v>
      </c>
      <c r="M4" s="67">
        <v>552.6</v>
      </c>
      <c r="N4" s="67">
        <v>1050.7</v>
      </c>
      <c r="O4" s="67">
        <v>1050.7</v>
      </c>
      <c r="P4" s="67">
        <v>1050.7</v>
      </c>
      <c r="Q4" s="67">
        <v>1050.7</v>
      </c>
      <c r="R4" s="67">
        <v>1050.7</v>
      </c>
      <c r="S4" s="67">
        <v>1050.7</v>
      </c>
      <c r="T4" s="68">
        <f t="shared" si="1"/>
        <v>6856.7999999999993</v>
      </c>
      <c r="U4" s="69" t="s">
        <v>20</v>
      </c>
      <c r="V4" s="66" t="s">
        <v>2327</v>
      </c>
      <c r="W4" s="69"/>
      <c r="X4" s="66" t="s">
        <v>70</v>
      </c>
      <c r="Y4" s="13"/>
    </row>
    <row r="5" spans="1:25" ht="345" x14ac:dyDescent="0.2">
      <c r="A5" s="17">
        <v>1</v>
      </c>
      <c r="B5" s="65">
        <v>0</v>
      </c>
      <c r="C5" s="65" t="s">
        <v>2920</v>
      </c>
      <c r="D5" s="66" t="s">
        <v>2320</v>
      </c>
      <c r="E5" s="66" t="s">
        <v>51</v>
      </c>
      <c r="F5" s="66" t="s">
        <v>2333</v>
      </c>
      <c r="G5" s="66" t="s">
        <v>2334</v>
      </c>
      <c r="H5" s="66" t="s">
        <v>2335</v>
      </c>
      <c r="I5" s="66" t="s">
        <v>2336</v>
      </c>
      <c r="J5" s="66" t="s">
        <v>2337</v>
      </c>
      <c r="K5" s="65" t="s">
        <v>1545</v>
      </c>
      <c r="L5" s="65" t="s">
        <v>58</v>
      </c>
      <c r="M5" s="67"/>
      <c r="N5" s="67">
        <v>175</v>
      </c>
      <c r="O5" s="67">
        <v>175</v>
      </c>
      <c r="P5" s="67">
        <v>175</v>
      </c>
      <c r="Q5" s="67">
        <v>175</v>
      </c>
      <c r="R5" s="67">
        <v>175</v>
      </c>
      <c r="S5" s="67">
        <v>175</v>
      </c>
      <c r="T5" s="68">
        <f t="shared" si="1"/>
        <v>1050</v>
      </c>
      <c r="U5" s="69" t="s">
        <v>20</v>
      </c>
      <c r="V5" s="66" t="s">
        <v>3035</v>
      </c>
      <c r="W5" s="69" t="s">
        <v>60</v>
      </c>
      <c r="X5" s="66" t="s">
        <v>337</v>
      </c>
      <c r="Y5" s="13"/>
    </row>
    <row r="6" spans="1:25" ht="120" x14ac:dyDescent="0.2">
      <c r="A6" s="17">
        <v>1</v>
      </c>
      <c r="B6" s="65">
        <v>0</v>
      </c>
      <c r="C6" s="65" t="s">
        <v>2921</v>
      </c>
      <c r="D6" s="66" t="s">
        <v>2320</v>
      </c>
      <c r="E6" s="66" t="s">
        <v>51</v>
      </c>
      <c r="F6" s="66" t="s">
        <v>2338</v>
      </c>
      <c r="G6" s="66" t="s">
        <v>2339</v>
      </c>
      <c r="H6" s="66" t="s">
        <v>2340</v>
      </c>
      <c r="I6" s="66" t="s">
        <v>2341</v>
      </c>
      <c r="J6" s="66" t="s">
        <v>2342</v>
      </c>
      <c r="K6" s="65" t="s">
        <v>88</v>
      </c>
      <c r="L6" s="65">
        <v>2023</v>
      </c>
      <c r="M6" s="67"/>
      <c r="N6" s="67"/>
      <c r="O6" s="68"/>
      <c r="P6" s="67"/>
      <c r="Q6" s="68"/>
      <c r="R6" s="68"/>
      <c r="S6" s="68"/>
      <c r="T6" s="68">
        <f t="shared" si="1"/>
        <v>0</v>
      </c>
      <c r="U6" s="69" t="s">
        <v>20</v>
      </c>
      <c r="V6" s="66" t="s">
        <v>2343</v>
      </c>
      <c r="W6" s="69" t="s">
        <v>60</v>
      </c>
      <c r="X6" s="66" t="s">
        <v>458</v>
      </c>
      <c r="Y6" s="13"/>
    </row>
    <row r="7" spans="1:25" ht="60" x14ac:dyDescent="0.2">
      <c r="A7" s="17">
        <v>1</v>
      </c>
      <c r="B7" s="65">
        <v>1</v>
      </c>
      <c r="C7" s="65" t="s">
        <v>12</v>
      </c>
      <c r="D7" s="66" t="s">
        <v>2320</v>
      </c>
      <c r="E7" s="66" t="s">
        <v>51</v>
      </c>
      <c r="F7" s="66" t="s">
        <v>2344</v>
      </c>
      <c r="G7" s="66" t="s">
        <v>2345</v>
      </c>
      <c r="H7" s="66" t="s">
        <v>2346</v>
      </c>
      <c r="I7" s="66" t="s">
        <v>2347</v>
      </c>
      <c r="J7" s="66" t="s">
        <v>88</v>
      </c>
      <c r="K7" s="65" t="s">
        <v>2348</v>
      </c>
      <c r="L7" s="65">
        <v>2025</v>
      </c>
      <c r="M7" s="67">
        <v>532.1</v>
      </c>
      <c r="N7" s="67">
        <v>1496.1</v>
      </c>
      <c r="O7" s="67">
        <v>1226.0999999999999</v>
      </c>
      <c r="P7" s="67">
        <v>1226.0999999999999</v>
      </c>
      <c r="Q7" s="67">
        <v>1226.0999999999999</v>
      </c>
      <c r="R7" s="67">
        <v>1226.0999999999999</v>
      </c>
      <c r="S7" s="67">
        <v>1226.0999999999999</v>
      </c>
      <c r="T7" s="68">
        <f t="shared" si="1"/>
        <v>8158.7000000000007</v>
      </c>
      <c r="U7" s="69" t="s">
        <v>20</v>
      </c>
      <c r="V7" s="66"/>
      <c r="W7" s="69" t="s">
        <v>69</v>
      </c>
      <c r="X7" s="66" t="s">
        <v>70</v>
      </c>
      <c r="Y7" s="13"/>
    </row>
    <row r="8" spans="1:25" ht="330" x14ac:dyDescent="0.2">
      <c r="A8" s="17">
        <v>1</v>
      </c>
      <c r="B8" s="65">
        <v>1</v>
      </c>
      <c r="C8" s="65" t="s">
        <v>13</v>
      </c>
      <c r="D8" s="66" t="s">
        <v>2320</v>
      </c>
      <c r="E8" s="66" t="s">
        <v>51</v>
      </c>
      <c r="F8" s="66" t="s">
        <v>2349</v>
      </c>
      <c r="G8" s="66" t="s">
        <v>2350</v>
      </c>
      <c r="H8" s="72" t="s">
        <v>2351</v>
      </c>
      <c r="I8" s="72" t="s">
        <v>2352</v>
      </c>
      <c r="J8" s="66" t="s">
        <v>2353</v>
      </c>
      <c r="K8" s="65" t="s">
        <v>3036</v>
      </c>
      <c r="L8" s="65" t="s">
        <v>166</v>
      </c>
      <c r="M8" s="68"/>
      <c r="N8" s="67">
        <v>45</v>
      </c>
      <c r="O8" s="67">
        <v>45</v>
      </c>
      <c r="P8" s="67">
        <v>45</v>
      </c>
      <c r="Q8" s="67">
        <v>45</v>
      </c>
      <c r="R8" s="67">
        <v>45</v>
      </c>
      <c r="S8" s="67">
        <v>45</v>
      </c>
      <c r="T8" s="68">
        <f t="shared" si="1"/>
        <v>270</v>
      </c>
      <c r="U8" s="69" t="s">
        <v>21</v>
      </c>
      <c r="V8" s="66" t="s">
        <v>2354</v>
      </c>
      <c r="W8" s="69" t="s">
        <v>69</v>
      </c>
      <c r="X8" s="66" t="s">
        <v>458</v>
      </c>
      <c r="Y8" s="13"/>
    </row>
    <row r="9" spans="1:25" ht="120" x14ac:dyDescent="0.2">
      <c r="A9" s="17">
        <v>1</v>
      </c>
      <c r="B9" s="65">
        <v>0</v>
      </c>
      <c r="C9" s="65" t="s">
        <v>2922</v>
      </c>
      <c r="D9" s="66" t="s">
        <v>2320</v>
      </c>
      <c r="E9" s="66" t="s">
        <v>51</v>
      </c>
      <c r="F9" s="66" t="s">
        <v>2355</v>
      </c>
      <c r="G9" s="66" t="s">
        <v>2356</v>
      </c>
      <c r="H9" s="66" t="s">
        <v>2357</v>
      </c>
      <c r="I9" s="66" t="s">
        <v>2358</v>
      </c>
      <c r="J9" s="66" t="s">
        <v>2359</v>
      </c>
      <c r="K9" s="65" t="s">
        <v>2360</v>
      </c>
      <c r="L9" s="65" t="s">
        <v>58</v>
      </c>
      <c r="M9" s="67">
        <v>42</v>
      </c>
      <c r="N9" s="67">
        <v>222</v>
      </c>
      <c r="O9" s="67">
        <v>222</v>
      </c>
      <c r="P9" s="67">
        <v>222</v>
      </c>
      <c r="Q9" s="67">
        <v>222</v>
      </c>
      <c r="R9" s="67">
        <v>222</v>
      </c>
      <c r="S9" s="67">
        <v>222</v>
      </c>
      <c r="T9" s="68">
        <f t="shared" si="1"/>
        <v>1374</v>
      </c>
      <c r="U9" s="69" t="s">
        <v>20</v>
      </c>
      <c r="V9" s="66" t="s">
        <v>2361</v>
      </c>
      <c r="W9" s="69" t="s">
        <v>2362</v>
      </c>
      <c r="X9" s="66" t="s">
        <v>458</v>
      </c>
      <c r="Y9" s="13"/>
    </row>
    <row r="10" spans="1:25" ht="120" x14ac:dyDescent="0.2">
      <c r="A10" s="17">
        <v>1</v>
      </c>
      <c r="B10" s="65">
        <v>1</v>
      </c>
      <c r="C10" s="65" t="s">
        <v>2363</v>
      </c>
      <c r="D10" s="66" t="s">
        <v>2320</v>
      </c>
      <c r="E10" s="66" t="s">
        <v>51</v>
      </c>
      <c r="F10" s="66" t="s">
        <v>2364</v>
      </c>
      <c r="G10" s="66" t="s">
        <v>2365</v>
      </c>
      <c r="H10" s="66" t="s">
        <v>2366</v>
      </c>
      <c r="I10" s="66" t="s">
        <v>2367</v>
      </c>
      <c r="J10" s="66" t="s">
        <v>2368</v>
      </c>
      <c r="K10" s="65" t="s">
        <v>2369</v>
      </c>
      <c r="L10" s="65" t="s">
        <v>58</v>
      </c>
      <c r="M10" s="67">
        <v>12</v>
      </c>
      <c r="N10" s="67">
        <v>42</v>
      </c>
      <c r="O10" s="67">
        <v>42</v>
      </c>
      <c r="P10" s="67">
        <v>42</v>
      </c>
      <c r="Q10" s="67">
        <v>42</v>
      </c>
      <c r="R10" s="67">
        <v>42</v>
      </c>
      <c r="S10" s="67">
        <v>42</v>
      </c>
      <c r="T10" s="68">
        <f t="shared" si="1"/>
        <v>264</v>
      </c>
      <c r="U10" s="69" t="s">
        <v>20</v>
      </c>
      <c r="V10" s="66" t="s">
        <v>2370</v>
      </c>
      <c r="W10" s="69" t="s">
        <v>60</v>
      </c>
      <c r="X10" s="66" t="s">
        <v>458</v>
      </c>
      <c r="Y10" s="13"/>
    </row>
    <row r="11" spans="1:25" ht="60" x14ac:dyDescent="0.2">
      <c r="A11" s="17">
        <v>1</v>
      </c>
      <c r="B11" s="65">
        <v>1</v>
      </c>
      <c r="C11" s="65" t="s">
        <v>14</v>
      </c>
      <c r="D11" s="66" t="s">
        <v>2320</v>
      </c>
      <c r="E11" s="66" t="s">
        <v>51</v>
      </c>
      <c r="F11" s="66" t="s">
        <v>2371</v>
      </c>
      <c r="G11" s="66" t="s">
        <v>2372</v>
      </c>
      <c r="H11" s="66" t="s">
        <v>2373</v>
      </c>
      <c r="I11" s="66" t="s">
        <v>2374</v>
      </c>
      <c r="J11" s="66" t="s">
        <v>2375</v>
      </c>
      <c r="K11" s="65" t="s">
        <v>2376</v>
      </c>
      <c r="L11" s="65" t="s">
        <v>104</v>
      </c>
      <c r="M11" s="67"/>
      <c r="N11" s="67">
        <v>100</v>
      </c>
      <c r="O11" s="67">
        <v>100</v>
      </c>
      <c r="P11" s="67">
        <v>100</v>
      </c>
      <c r="Q11" s="67">
        <v>100</v>
      </c>
      <c r="R11" s="67">
        <v>100</v>
      </c>
      <c r="S11" s="67">
        <v>100</v>
      </c>
      <c r="T11" s="68">
        <f t="shared" si="1"/>
        <v>600</v>
      </c>
      <c r="U11" s="69" t="s">
        <v>21</v>
      </c>
      <c r="V11" s="66" t="s">
        <v>2377</v>
      </c>
      <c r="W11" s="69" t="s">
        <v>60</v>
      </c>
      <c r="X11" s="66" t="s">
        <v>70</v>
      </c>
      <c r="Y11" s="13"/>
    </row>
    <row r="12" spans="1:25" ht="105" x14ac:dyDescent="0.2">
      <c r="A12" s="17">
        <v>1</v>
      </c>
      <c r="B12" s="65">
        <v>0</v>
      </c>
      <c r="C12" s="65" t="s">
        <v>2923</v>
      </c>
      <c r="D12" s="66" t="s">
        <v>2320</v>
      </c>
      <c r="E12" s="66" t="s">
        <v>51</v>
      </c>
      <c r="F12" s="66" t="s">
        <v>2378</v>
      </c>
      <c r="G12" s="66" t="s">
        <v>2379</v>
      </c>
      <c r="H12" s="66" t="s">
        <v>2380</v>
      </c>
      <c r="I12" s="66" t="s">
        <v>2381</v>
      </c>
      <c r="J12" s="66" t="s">
        <v>2382</v>
      </c>
      <c r="K12" s="65" t="s">
        <v>1116</v>
      </c>
      <c r="L12" s="65" t="s">
        <v>144</v>
      </c>
      <c r="M12" s="67">
        <v>602</v>
      </c>
      <c r="N12" s="67">
        <v>602</v>
      </c>
      <c r="O12" s="67">
        <v>602</v>
      </c>
      <c r="P12" s="67">
        <v>602</v>
      </c>
      <c r="Q12" s="67">
        <v>602</v>
      </c>
      <c r="R12" s="67">
        <v>602</v>
      </c>
      <c r="S12" s="67">
        <v>602</v>
      </c>
      <c r="T12" s="68">
        <f t="shared" si="1"/>
        <v>4214</v>
      </c>
      <c r="U12" s="69" t="s">
        <v>20</v>
      </c>
      <c r="V12" s="66" t="s">
        <v>2924</v>
      </c>
      <c r="W12" s="69" t="s">
        <v>60</v>
      </c>
      <c r="X12" s="66" t="s">
        <v>61</v>
      </c>
      <c r="Y12" s="13"/>
    </row>
    <row r="13" spans="1:25" ht="60" x14ac:dyDescent="0.2">
      <c r="A13" s="17">
        <v>1</v>
      </c>
      <c r="B13" s="65">
        <v>1</v>
      </c>
      <c r="C13" s="65" t="s">
        <v>15</v>
      </c>
      <c r="D13" s="66" t="s">
        <v>2320</v>
      </c>
      <c r="E13" s="66" t="s">
        <v>83</v>
      </c>
      <c r="F13" s="66" t="s">
        <v>2383</v>
      </c>
      <c r="G13" s="66" t="s">
        <v>2384</v>
      </c>
      <c r="H13" s="66" t="s">
        <v>2385</v>
      </c>
      <c r="I13" s="66" t="s">
        <v>2386</v>
      </c>
      <c r="J13" s="66" t="s">
        <v>2387</v>
      </c>
      <c r="K13" s="65" t="s">
        <v>1545</v>
      </c>
      <c r="L13" s="65" t="s">
        <v>58</v>
      </c>
      <c r="M13" s="67">
        <v>70</v>
      </c>
      <c r="N13" s="67">
        <v>740.75</v>
      </c>
      <c r="O13" s="67">
        <v>535</v>
      </c>
      <c r="P13" s="67">
        <v>485</v>
      </c>
      <c r="Q13" s="67">
        <v>535</v>
      </c>
      <c r="R13" s="67">
        <v>485</v>
      </c>
      <c r="S13" s="67">
        <v>485</v>
      </c>
      <c r="T13" s="68">
        <f t="shared" si="1"/>
        <v>3335.75</v>
      </c>
      <c r="U13" s="69" t="s">
        <v>20</v>
      </c>
      <c r="V13" s="66" t="s">
        <v>2388</v>
      </c>
      <c r="W13" s="69" t="s">
        <v>69</v>
      </c>
      <c r="X13" s="66" t="s">
        <v>90</v>
      </c>
      <c r="Y13" s="13"/>
    </row>
    <row r="14" spans="1:25" ht="300" x14ac:dyDescent="0.2">
      <c r="A14" s="17">
        <v>1</v>
      </c>
      <c r="B14" s="65">
        <v>1</v>
      </c>
      <c r="C14" s="65" t="s">
        <v>16</v>
      </c>
      <c r="D14" s="66" t="s">
        <v>2320</v>
      </c>
      <c r="E14" s="66" t="s">
        <v>93</v>
      </c>
      <c r="F14" s="66" t="s">
        <v>2389</v>
      </c>
      <c r="G14" s="66" t="s">
        <v>2390</v>
      </c>
      <c r="H14" s="66" t="s">
        <v>2391</v>
      </c>
      <c r="I14" s="66" t="s">
        <v>2392</v>
      </c>
      <c r="J14" s="66" t="s">
        <v>2393</v>
      </c>
      <c r="K14" s="65" t="s">
        <v>2394</v>
      </c>
      <c r="L14" s="65" t="s">
        <v>58</v>
      </c>
      <c r="M14" s="67">
        <v>5390</v>
      </c>
      <c r="N14" s="67">
        <v>8757.7999999999993</v>
      </c>
      <c r="O14" s="67">
        <v>8757.7999999999993</v>
      </c>
      <c r="P14" s="67">
        <v>8757.7999999999993</v>
      </c>
      <c r="Q14" s="67">
        <v>8757.7999999999993</v>
      </c>
      <c r="R14" s="67">
        <v>8757.7999999999993</v>
      </c>
      <c r="S14" s="67">
        <v>8757.7999999999993</v>
      </c>
      <c r="T14" s="68">
        <f t="shared" si="1"/>
        <v>57936.800000000003</v>
      </c>
      <c r="U14" s="69" t="s">
        <v>21</v>
      </c>
      <c r="V14" s="66" t="s">
        <v>2361</v>
      </c>
      <c r="W14" s="69" t="s">
        <v>69</v>
      </c>
      <c r="X14" s="66" t="s">
        <v>80</v>
      </c>
      <c r="Y14" s="13"/>
    </row>
    <row r="15" spans="1:25" ht="135" x14ac:dyDescent="0.2">
      <c r="A15" s="17">
        <v>1</v>
      </c>
      <c r="B15" s="65">
        <v>1</v>
      </c>
      <c r="C15" s="65" t="s">
        <v>17</v>
      </c>
      <c r="D15" s="66" t="s">
        <v>2320</v>
      </c>
      <c r="E15" s="66" t="s">
        <v>93</v>
      </c>
      <c r="F15" s="66" t="s">
        <v>2395</v>
      </c>
      <c r="G15" s="66" t="s">
        <v>2396</v>
      </c>
      <c r="H15" s="66" t="s">
        <v>2397</v>
      </c>
      <c r="I15" s="66" t="s">
        <v>2398</v>
      </c>
      <c r="J15" s="66" t="s">
        <v>2399</v>
      </c>
      <c r="K15" s="65" t="s">
        <v>88</v>
      </c>
      <c r="L15" s="65" t="s">
        <v>58</v>
      </c>
      <c r="M15" s="67">
        <v>649</v>
      </c>
      <c r="N15" s="67">
        <v>1218.5999999999999</v>
      </c>
      <c r="O15" s="67">
        <v>1218.5999999999999</v>
      </c>
      <c r="P15" s="67">
        <v>1218.5999999999999</v>
      </c>
      <c r="Q15" s="67">
        <v>1218.5999999999999</v>
      </c>
      <c r="R15" s="67">
        <v>1218.5999999999999</v>
      </c>
      <c r="S15" s="67">
        <v>1218.5999999999999</v>
      </c>
      <c r="T15" s="68">
        <f t="shared" si="1"/>
        <v>7960.6</v>
      </c>
      <c r="U15" s="69" t="s">
        <v>21</v>
      </c>
      <c r="V15" s="66" t="s">
        <v>2361</v>
      </c>
      <c r="W15" s="69" t="s">
        <v>60</v>
      </c>
      <c r="X15" s="66" t="s">
        <v>131</v>
      </c>
      <c r="Y15" s="13"/>
    </row>
    <row r="16" spans="1:25" ht="210" x14ac:dyDescent="0.2">
      <c r="A16" s="17">
        <v>1</v>
      </c>
      <c r="B16" s="65">
        <v>0</v>
      </c>
      <c r="C16" s="65" t="s">
        <v>2925</v>
      </c>
      <c r="D16" s="66" t="s">
        <v>2320</v>
      </c>
      <c r="E16" s="66" t="s">
        <v>258</v>
      </c>
      <c r="F16" s="66" t="s">
        <v>2400</v>
      </c>
      <c r="G16" s="66" t="s">
        <v>2401</v>
      </c>
      <c r="H16" s="66" t="s">
        <v>2402</v>
      </c>
      <c r="I16" s="66" t="s">
        <v>2403</v>
      </c>
      <c r="J16" s="66" t="s">
        <v>2404</v>
      </c>
      <c r="K16" s="65" t="s">
        <v>88</v>
      </c>
      <c r="L16" s="65" t="s">
        <v>166</v>
      </c>
      <c r="M16" s="67">
        <v>796.1</v>
      </c>
      <c r="N16" s="67">
        <v>1211.5999999999999</v>
      </c>
      <c r="O16" s="67">
        <v>1211.5999999999999</v>
      </c>
      <c r="P16" s="67">
        <v>1211.5999999999999</v>
      </c>
      <c r="Q16" s="67">
        <v>1211.5999999999999</v>
      </c>
      <c r="R16" s="67">
        <v>1211.5999999999999</v>
      </c>
      <c r="S16" s="67">
        <v>1211.5999999999999</v>
      </c>
      <c r="T16" s="68">
        <f t="shared" si="1"/>
        <v>8065.7000000000007</v>
      </c>
      <c r="U16" s="69" t="s">
        <v>20</v>
      </c>
      <c r="V16" s="66" t="s">
        <v>2405</v>
      </c>
      <c r="W16" s="69" t="s">
        <v>60</v>
      </c>
      <c r="X16" s="66" t="s">
        <v>131</v>
      </c>
      <c r="Y16" s="13"/>
    </row>
    <row r="17" spans="1:25" ht="75" x14ac:dyDescent="0.2">
      <c r="A17" s="17">
        <v>1</v>
      </c>
      <c r="B17" s="65">
        <v>1</v>
      </c>
      <c r="C17" s="65" t="s">
        <v>18</v>
      </c>
      <c r="D17" s="66" t="s">
        <v>2320</v>
      </c>
      <c r="E17" s="66" t="s">
        <v>258</v>
      </c>
      <c r="F17" s="66" t="s">
        <v>2406</v>
      </c>
      <c r="G17" s="66" t="s">
        <v>2407</v>
      </c>
      <c r="H17" s="66" t="s">
        <v>2408</v>
      </c>
      <c r="I17" s="66" t="s">
        <v>2409</v>
      </c>
      <c r="J17" s="66" t="s">
        <v>2410</v>
      </c>
      <c r="K17" s="65" t="s">
        <v>2411</v>
      </c>
      <c r="L17" s="65" t="s">
        <v>58</v>
      </c>
      <c r="M17" s="67">
        <v>655.75</v>
      </c>
      <c r="N17" s="67">
        <v>1251.25</v>
      </c>
      <c r="O17" s="67">
        <v>1191.25</v>
      </c>
      <c r="P17" s="67">
        <v>1191.25</v>
      </c>
      <c r="Q17" s="67">
        <v>1191.25</v>
      </c>
      <c r="R17" s="67">
        <v>1191.25</v>
      </c>
      <c r="S17" s="67">
        <v>1191.25</v>
      </c>
      <c r="T17" s="68">
        <f t="shared" si="1"/>
        <v>7863.25</v>
      </c>
      <c r="U17" s="69" t="s">
        <v>21</v>
      </c>
      <c r="V17" s="66"/>
      <c r="W17" s="69" t="s">
        <v>69</v>
      </c>
      <c r="X17" s="66" t="s">
        <v>131</v>
      </c>
      <c r="Y17" s="13"/>
    </row>
    <row r="18" spans="1:25" ht="195" x14ac:dyDescent="0.2">
      <c r="A18" s="17">
        <v>1</v>
      </c>
      <c r="B18" s="65">
        <v>0</v>
      </c>
      <c r="C18" s="65" t="s">
        <v>2926</v>
      </c>
      <c r="D18" s="66" t="s">
        <v>2320</v>
      </c>
      <c r="E18" s="66" t="s">
        <v>258</v>
      </c>
      <c r="F18" s="66" t="s">
        <v>2412</v>
      </c>
      <c r="G18" s="66" t="s">
        <v>2413</v>
      </c>
      <c r="H18" s="66" t="s">
        <v>2414</v>
      </c>
      <c r="I18" s="66" t="s">
        <v>2415</v>
      </c>
      <c r="J18" s="66" t="s">
        <v>2416</v>
      </c>
      <c r="K18" s="65" t="s">
        <v>2417</v>
      </c>
      <c r="L18" s="65" t="s">
        <v>58</v>
      </c>
      <c r="M18" s="67">
        <v>888.8</v>
      </c>
      <c r="N18" s="67">
        <v>4327.7</v>
      </c>
      <c r="O18" s="67">
        <v>4327.7</v>
      </c>
      <c r="P18" s="67">
        <v>4327.7</v>
      </c>
      <c r="Q18" s="67">
        <v>4327.7</v>
      </c>
      <c r="R18" s="67">
        <v>4327.7</v>
      </c>
      <c r="S18" s="67">
        <v>4327.7</v>
      </c>
      <c r="T18" s="68">
        <f t="shared" si="1"/>
        <v>26855.000000000004</v>
      </c>
      <c r="U18" s="69" t="s">
        <v>21</v>
      </c>
      <c r="V18" s="66" t="s">
        <v>2418</v>
      </c>
      <c r="W18" s="69" t="s">
        <v>69</v>
      </c>
      <c r="X18" s="66" t="s">
        <v>131</v>
      </c>
      <c r="Y18" s="13"/>
    </row>
    <row r="19" spans="1:25" ht="180" x14ac:dyDescent="0.2">
      <c r="A19" s="17">
        <v>1</v>
      </c>
      <c r="B19" s="65">
        <v>0</v>
      </c>
      <c r="C19" s="65" t="s">
        <v>2927</v>
      </c>
      <c r="D19" s="66" t="s">
        <v>2320</v>
      </c>
      <c r="E19" s="66" t="s">
        <v>258</v>
      </c>
      <c r="F19" s="66" t="s">
        <v>1541</v>
      </c>
      <c r="G19" s="66" t="s">
        <v>1542</v>
      </c>
      <c r="H19" s="66" t="s">
        <v>1543</v>
      </c>
      <c r="I19" s="66" t="s">
        <v>1544</v>
      </c>
      <c r="J19" s="66" t="s">
        <v>1545</v>
      </c>
      <c r="K19" s="65" t="s">
        <v>2419</v>
      </c>
      <c r="L19" s="65" t="s">
        <v>58</v>
      </c>
      <c r="M19" s="67">
        <v>1309</v>
      </c>
      <c r="N19" s="67">
        <v>2870</v>
      </c>
      <c r="O19" s="67">
        <v>2744</v>
      </c>
      <c r="P19" s="67">
        <v>2744</v>
      </c>
      <c r="Q19" s="67">
        <v>2744</v>
      </c>
      <c r="R19" s="67">
        <v>2744</v>
      </c>
      <c r="S19" s="67">
        <v>2744</v>
      </c>
      <c r="T19" s="68">
        <f t="shared" si="1"/>
        <v>17899</v>
      </c>
      <c r="U19" s="69" t="s">
        <v>20</v>
      </c>
      <c r="V19" s="66" t="s">
        <v>2420</v>
      </c>
      <c r="W19" s="69" t="s">
        <v>79</v>
      </c>
      <c r="X19" s="66" t="s">
        <v>322</v>
      </c>
      <c r="Y19" s="13"/>
    </row>
    <row r="20" spans="1:25" ht="75" x14ac:dyDescent="0.2">
      <c r="A20" s="17">
        <v>1</v>
      </c>
      <c r="B20" s="65">
        <v>1</v>
      </c>
      <c r="C20" s="65" t="s">
        <v>19</v>
      </c>
      <c r="D20" s="66" t="s">
        <v>2320</v>
      </c>
      <c r="E20" s="66" t="s">
        <v>311</v>
      </c>
      <c r="F20" s="66" t="s">
        <v>2421</v>
      </c>
      <c r="G20" s="66" t="s">
        <v>2422</v>
      </c>
      <c r="H20" s="66" t="s">
        <v>2423</v>
      </c>
      <c r="I20" s="66" t="s">
        <v>3037</v>
      </c>
      <c r="J20" s="66" t="s">
        <v>2424</v>
      </c>
      <c r="K20" s="65" t="s">
        <v>2425</v>
      </c>
      <c r="L20" s="65">
        <v>2025</v>
      </c>
      <c r="M20" s="67">
        <v>279</v>
      </c>
      <c r="N20" s="67">
        <v>446.5</v>
      </c>
      <c r="O20" s="67">
        <v>461.5</v>
      </c>
      <c r="P20" s="67">
        <v>386.5</v>
      </c>
      <c r="Q20" s="67">
        <v>386.5</v>
      </c>
      <c r="R20" s="67">
        <v>386.5</v>
      </c>
      <c r="S20" s="67">
        <v>386.5</v>
      </c>
      <c r="T20" s="68">
        <f t="shared" si="1"/>
        <v>2733</v>
      </c>
      <c r="U20" s="69" t="s">
        <v>20</v>
      </c>
      <c r="V20" s="66"/>
      <c r="W20" s="69" t="s">
        <v>69</v>
      </c>
      <c r="X20" s="66" t="s">
        <v>70</v>
      </c>
      <c r="Y20" s="13"/>
    </row>
    <row r="21" spans="1:25" ht="15" x14ac:dyDescent="0.2">
      <c r="A21" s="3"/>
      <c r="B21" s="3"/>
      <c r="C21" s="3"/>
      <c r="D21" s="4"/>
      <c r="E21" s="4"/>
      <c r="F21" s="4"/>
      <c r="G21" s="4"/>
      <c r="H21" s="4"/>
      <c r="I21" s="4"/>
      <c r="J21" s="4"/>
      <c r="K21" s="3"/>
      <c r="L21" s="3"/>
      <c r="M21" s="27">
        <f t="shared" ref="M21:S21" si="2">SUM(M3:M20)</f>
        <v>11942.55</v>
      </c>
      <c r="N21" s="27">
        <f t="shared" si="2"/>
        <v>25086.5</v>
      </c>
      <c r="O21" s="27">
        <f t="shared" si="2"/>
        <v>24371.75</v>
      </c>
      <c r="P21" s="27">
        <f t="shared" si="2"/>
        <v>24314.75</v>
      </c>
      <c r="Q21" s="27">
        <f t="shared" si="2"/>
        <v>24296.75</v>
      </c>
      <c r="R21" s="27">
        <f t="shared" si="2"/>
        <v>24314.75</v>
      </c>
      <c r="S21" s="27">
        <f t="shared" si="2"/>
        <v>24246.75</v>
      </c>
      <c r="T21" s="27"/>
      <c r="U21" s="25" t="s">
        <v>2831</v>
      </c>
      <c r="V21" s="26" t="s">
        <v>2832</v>
      </c>
      <c r="W21" s="1"/>
      <c r="X21" s="4"/>
      <c r="Y21" s="5"/>
    </row>
    <row r="22" spans="1:25" ht="15" x14ac:dyDescent="0.2">
      <c r="A22" s="3"/>
      <c r="B22" s="3"/>
      <c r="C22" s="3"/>
      <c r="D22" s="4"/>
      <c r="E22" s="4"/>
      <c r="F22" s="4"/>
      <c r="G22" s="4"/>
      <c r="H22" s="4"/>
      <c r="I22" s="4"/>
      <c r="J22" s="4"/>
      <c r="K22" s="3"/>
      <c r="L22" s="3"/>
      <c r="M22" s="27"/>
      <c r="N22" s="27"/>
      <c r="O22" s="27"/>
      <c r="P22" s="27"/>
      <c r="Q22" s="27"/>
      <c r="R22" s="27"/>
      <c r="T22" s="28" t="s">
        <v>20</v>
      </c>
      <c r="U22" s="25">
        <f t="shared" ref="U22:V22" si="3">COUNTIFS($U$3:$U$20, "High", A3:A20, 1)</f>
        <v>12</v>
      </c>
      <c r="V22" s="25">
        <f t="shared" si="3"/>
        <v>6</v>
      </c>
      <c r="W22" s="1"/>
      <c r="X22" s="4"/>
      <c r="Y22" s="5"/>
    </row>
    <row r="23" spans="1:25" ht="15" x14ac:dyDescent="0.2">
      <c r="A23" s="3"/>
      <c r="B23" s="3"/>
      <c r="C23" s="3"/>
      <c r="D23" s="4"/>
      <c r="E23" s="4"/>
      <c r="F23" s="4"/>
      <c r="G23" s="4"/>
      <c r="H23" s="4"/>
      <c r="I23" s="4"/>
      <c r="J23" s="4"/>
      <c r="K23" s="3"/>
      <c r="L23" s="3"/>
      <c r="M23" s="27"/>
      <c r="N23" s="27"/>
      <c r="O23" s="27"/>
      <c r="P23" s="27"/>
      <c r="Q23" s="27"/>
      <c r="R23" s="27"/>
      <c r="T23" s="28" t="s">
        <v>21</v>
      </c>
      <c r="U23" s="25">
        <f t="shared" ref="U23:V23" si="4">COUNTIFS($U$3:$U$20, "Medium", A3:A20, 1)</f>
        <v>6</v>
      </c>
      <c r="V23" s="25">
        <f t="shared" si="4"/>
        <v>5</v>
      </c>
      <c r="W23" s="1"/>
      <c r="X23" s="4"/>
      <c r="Y23" s="5"/>
    </row>
    <row r="24" spans="1:25" ht="15" x14ac:dyDescent="0.2">
      <c r="A24" s="3"/>
      <c r="B24" s="3"/>
      <c r="C24" s="3"/>
      <c r="D24" s="4"/>
      <c r="E24" s="4"/>
      <c r="F24" s="4"/>
      <c r="G24" s="4"/>
      <c r="H24" s="4"/>
      <c r="I24" s="4"/>
      <c r="J24" s="4"/>
      <c r="K24" s="3"/>
      <c r="L24" s="3"/>
      <c r="M24" s="27"/>
      <c r="N24" s="27"/>
      <c r="O24" s="27"/>
      <c r="P24" s="27"/>
      <c r="Q24" s="27"/>
      <c r="R24" s="27"/>
      <c r="T24" s="28" t="s">
        <v>22</v>
      </c>
      <c r="U24" s="25">
        <f t="shared" ref="U24:V24" si="5">COUNTIFS($U$3:$U$20, "Low", A3:A20, 1)</f>
        <v>0</v>
      </c>
      <c r="V24" s="25">
        <f t="shared" si="5"/>
        <v>0</v>
      </c>
      <c r="W24" s="1"/>
      <c r="X24" s="4"/>
      <c r="Y24" s="5"/>
    </row>
  </sheetData>
  <sheetProtection algorithmName="SHA-512" hashValue="3sMM2UhwJK/q3reIxZcg9NVCAIZoPO/sKLWbSz+g/VQgClUldJOAVKBj882e29TPU3sr85enl+O7JhoL06IPHA==" saltValue="T+7nMMe3EMpe36/+DgmOTA==" spinCount="100000" sheet="1" objects="1" scenarios="1" formatColumns="0" formatRows="0" autoFilter="0"/>
  <autoFilter ref="A1:Y24" xr:uid="{00000000-0009-0000-0000-000020000000}"/>
  <mergeCells count="1">
    <mergeCell ref="M1:S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Y21"/>
  <sheetViews>
    <sheetView zoomScale="70" zoomScaleNormal="70" workbookViewId="0">
      <pane xSplit="6" ySplit="2" topLeftCell="G3" activePane="bottomRight" state="frozen"/>
      <selection sqref="A1:B2"/>
      <selection pane="topRight" sqref="A1:B2"/>
      <selection pane="bottomLeft" sqref="A1:B2"/>
      <selection pane="bottomRight" activeCell="I4" sqref="I4:I6"/>
    </sheetView>
  </sheetViews>
  <sheetFormatPr defaultColWidth="12.5703125" defaultRowHeight="15.75" customHeight="1" x14ac:dyDescent="0.2"/>
  <cols>
    <col min="1" max="2" width="10" customWidth="1"/>
    <col min="3" max="3" width="16.42578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5" customWidth="1"/>
    <col min="14" max="14" width="16.140625" bestFit="1" customWidth="1"/>
    <col min="15" max="16" width="15" customWidth="1"/>
    <col min="17" max="17" width="16.140625" bestFit="1" customWidth="1"/>
    <col min="18" max="19" width="15" customWidth="1"/>
    <col min="20" max="20" width="17.5703125" bestFit="1"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2858</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SUM(A3:A17)</f>
        <v>12</v>
      </c>
      <c r="B2" s="21">
        <f t="shared" si="0"/>
        <v>12</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195" x14ac:dyDescent="0.2">
      <c r="A3" s="17">
        <v>1</v>
      </c>
      <c r="B3" s="65">
        <v>1</v>
      </c>
      <c r="C3" s="65" t="s">
        <v>2928</v>
      </c>
      <c r="D3" s="66" t="s">
        <v>2426</v>
      </c>
      <c r="E3" s="66" t="s">
        <v>51</v>
      </c>
      <c r="F3" s="66" t="s">
        <v>2427</v>
      </c>
      <c r="G3" s="233" t="s">
        <v>2428</v>
      </c>
      <c r="H3" s="66" t="s">
        <v>2429</v>
      </c>
      <c r="I3" s="66" t="s">
        <v>2430</v>
      </c>
      <c r="J3" s="66" t="s">
        <v>2431</v>
      </c>
      <c r="K3" s="65" t="s">
        <v>2432</v>
      </c>
      <c r="L3" s="65">
        <v>2023</v>
      </c>
      <c r="M3" s="67">
        <v>76683</v>
      </c>
      <c r="N3" s="68"/>
      <c r="O3" s="68"/>
      <c r="P3" s="68"/>
      <c r="Q3" s="68"/>
      <c r="R3" s="68"/>
      <c r="S3" s="68"/>
      <c r="T3" s="68">
        <f t="shared" ref="T3:T17" si="1">SUM(M3:S3)</f>
        <v>76683</v>
      </c>
      <c r="U3" s="69" t="s">
        <v>20</v>
      </c>
      <c r="V3" s="66"/>
      <c r="W3" s="69" t="s">
        <v>60</v>
      </c>
      <c r="X3" s="66" t="s">
        <v>337</v>
      </c>
      <c r="Y3" s="66" t="s">
        <v>62</v>
      </c>
    </row>
    <row r="4" spans="1:25" ht="210" x14ac:dyDescent="0.2">
      <c r="A4" s="17">
        <v>0</v>
      </c>
      <c r="B4" s="65">
        <v>0</v>
      </c>
      <c r="C4" s="65" t="s">
        <v>2433</v>
      </c>
      <c r="D4" s="66" t="s">
        <v>2426</v>
      </c>
      <c r="E4" s="66" t="s">
        <v>51</v>
      </c>
      <c r="F4" s="66" t="s">
        <v>2434</v>
      </c>
      <c r="G4" s="234"/>
      <c r="H4" s="233" t="s">
        <v>2429</v>
      </c>
      <c r="I4" s="233" t="s">
        <v>2430</v>
      </c>
      <c r="J4" s="233" t="s">
        <v>2431</v>
      </c>
      <c r="K4" s="239" t="s">
        <v>2432</v>
      </c>
      <c r="L4" s="239" t="s">
        <v>521</v>
      </c>
      <c r="M4" s="106"/>
      <c r="N4" s="68"/>
      <c r="O4" s="68"/>
      <c r="P4" s="68"/>
      <c r="Q4" s="68"/>
      <c r="R4" s="68"/>
      <c r="S4" s="68"/>
      <c r="T4" s="68">
        <f t="shared" si="1"/>
        <v>0</v>
      </c>
      <c r="U4" s="69" t="s">
        <v>20</v>
      </c>
      <c r="V4" s="66" t="s">
        <v>2435</v>
      </c>
      <c r="W4" s="69" t="s">
        <v>69</v>
      </c>
      <c r="X4" s="71"/>
      <c r="Y4" s="66" t="s">
        <v>62</v>
      </c>
    </row>
    <row r="5" spans="1:25" ht="45" x14ac:dyDescent="0.2">
      <c r="A5" s="17">
        <v>0</v>
      </c>
      <c r="B5" s="65">
        <v>0</v>
      </c>
      <c r="C5" s="65"/>
      <c r="D5" s="66" t="s">
        <v>2426</v>
      </c>
      <c r="E5" s="66"/>
      <c r="F5" s="66" t="s">
        <v>2436</v>
      </c>
      <c r="G5" s="234"/>
      <c r="H5" s="234"/>
      <c r="I5" s="234"/>
      <c r="J5" s="234"/>
      <c r="K5" s="240"/>
      <c r="L5" s="240"/>
      <c r="M5" s="68"/>
      <c r="N5" s="177">
        <v>4155731</v>
      </c>
      <c r="O5" s="67">
        <v>250000</v>
      </c>
      <c r="P5" s="67">
        <v>150000</v>
      </c>
      <c r="Q5" s="67">
        <v>5800200</v>
      </c>
      <c r="R5" s="67">
        <v>200000</v>
      </c>
      <c r="S5" s="67">
        <v>300000</v>
      </c>
      <c r="T5" s="68">
        <f t="shared" si="1"/>
        <v>10855931</v>
      </c>
      <c r="U5" s="69"/>
      <c r="V5" s="66"/>
      <c r="W5" s="69"/>
      <c r="X5" s="71"/>
      <c r="Y5" s="66"/>
    </row>
    <row r="6" spans="1:25" ht="45" x14ac:dyDescent="0.2">
      <c r="A6" s="17">
        <v>0</v>
      </c>
      <c r="B6" s="65">
        <v>0</v>
      </c>
      <c r="C6" s="65"/>
      <c r="D6" s="66" t="s">
        <v>2426</v>
      </c>
      <c r="E6" s="66"/>
      <c r="F6" s="66" t="s">
        <v>2437</v>
      </c>
      <c r="G6" s="235"/>
      <c r="H6" s="235"/>
      <c r="I6" s="235"/>
      <c r="J6" s="235"/>
      <c r="K6" s="241"/>
      <c r="L6" s="241"/>
      <c r="M6" s="68"/>
      <c r="N6" s="67"/>
      <c r="O6" s="69"/>
      <c r="P6" s="69"/>
      <c r="Q6" s="67">
        <v>2000000</v>
      </c>
      <c r="R6" s="69"/>
      <c r="S6" s="69"/>
      <c r="T6" s="68">
        <f t="shared" si="1"/>
        <v>2000000</v>
      </c>
      <c r="U6" s="69"/>
      <c r="V6" s="66"/>
      <c r="W6" s="69"/>
      <c r="X6" s="66" t="s">
        <v>61</v>
      </c>
      <c r="Y6" s="66"/>
    </row>
    <row r="7" spans="1:25" ht="210" x14ac:dyDescent="0.2">
      <c r="A7" s="17">
        <v>1</v>
      </c>
      <c r="B7" s="65">
        <v>1</v>
      </c>
      <c r="C7" s="65" t="s">
        <v>2438</v>
      </c>
      <c r="D7" s="66" t="s">
        <v>2426</v>
      </c>
      <c r="E7" s="66" t="s">
        <v>51</v>
      </c>
      <c r="F7" s="66" t="s">
        <v>2439</v>
      </c>
      <c r="G7" s="66" t="s">
        <v>2440</v>
      </c>
      <c r="H7" s="66" t="s">
        <v>2441</v>
      </c>
      <c r="I7" s="66" t="s">
        <v>2442</v>
      </c>
      <c r="J7" s="66" t="s">
        <v>2443</v>
      </c>
      <c r="K7" s="65" t="s">
        <v>2444</v>
      </c>
      <c r="L7" s="65" t="s">
        <v>58</v>
      </c>
      <c r="M7" s="67">
        <v>15000</v>
      </c>
      <c r="N7" s="67">
        <v>3400</v>
      </c>
      <c r="O7" s="67">
        <v>10000</v>
      </c>
      <c r="P7" s="67">
        <v>15000</v>
      </c>
      <c r="Q7" s="67">
        <v>30000</v>
      </c>
      <c r="R7" s="67">
        <v>10000</v>
      </c>
      <c r="S7" s="67">
        <v>15000</v>
      </c>
      <c r="T7" s="68">
        <f t="shared" si="1"/>
        <v>98400</v>
      </c>
      <c r="U7" s="69" t="s">
        <v>20</v>
      </c>
      <c r="V7" s="66" t="s">
        <v>2445</v>
      </c>
      <c r="W7" s="69" t="s">
        <v>69</v>
      </c>
      <c r="X7" s="66" t="s">
        <v>80</v>
      </c>
      <c r="Y7" s="66" t="s">
        <v>836</v>
      </c>
    </row>
    <row r="8" spans="1:25" ht="409.5" x14ac:dyDescent="0.2">
      <c r="A8" s="17">
        <v>1</v>
      </c>
      <c r="B8" s="65">
        <v>1</v>
      </c>
      <c r="C8" s="65" t="s">
        <v>2446</v>
      </c>
      <c r="D8" s="66" t="s">
        <v>2426</v>
      </c>
      <c r="E8" s="66" t="s">
        <v>83</v>
      </c>
      <c r="F8" s="66" t="s">
        <v>2447</v>
      </c>
      <c r="G8" s="66" t="s">
        <v>2428</v>
      </c>
      <c r="H8" s="66" t="s">
        <v>2448</v>
      </c>
      <c r="I8" s="66" t="s">
        <v>2449</v>
      </c>
      <c r="J8" s="66" t="s">
        <v>2431</v>
      </c>
      <c r="K8" s="65" t="s">
        <v>2444</v>
      </c>
      <c r="L8" s="65" t="s">
        <v>58</v>
      </c>
      <c r="M8" s="67">
        <v>2100</v>
      </c>
      <c r="N8" s="67">
        <v>5000</v>
      </c>
      <c r="O8" s="67">
        <v>1000</v>
      </c>
      <c r="P8" s="67">
        <v>1000</v>
      </c>
      <c r="Q8" s="67">
        <v>6000</v>
      </c>
      <c r="R8" s="67">
        <v>1200</v>
      </c>
      <c r="S8" s="67">
        <v>1500</v>
      </c>
      <c r="T8" s="68">
        <f t="shared" si="1"/>
        <v>17800</v>
      </c>
      <c r="U8" s="69" t="s">
        <v>20</v>
      </c>
      <c r="V8" s="66"/>
      <c r="W8" s="69" t="s">
        <v>69</v>
      </c>
      <c r="X8" s="66" t="s">
        <v>61</v>
      </c>
      <c r="Y8" s="66" t="s">
        <v>580</v>
      </c>
    </row>
    <row r="9" spans="1:25" ht="180" x14ac:dyDescent="0.2">
      <c r="A9" s="17">
        <v>1</v>
      </c>
      <c r="B9" s="65">
        <v>1</v>
      </c>
      <c r="C9" s="65" t="s">
        <v>2450</v>
      </c>
      <c r="D9" s="66" t="s">
        <v>2426</v>
      </c>
      <c r="E9" s="66" t="s">
        <v>83</v>
      </c>
      <c r="F9" s="66" t="s">
        <v>2451</v>
      </c>
      <c r="G9" s="66" t="s">
        <v>2452</v>
      </c>
      <c r="H9" s="66" t="s">
        <v>3038</v>
      </c>
      <c r="I9" s="66" t="s">
        <v>2453</v>
      </c>
      <c r="J9" s="66" t="s">
        <v>2431</v>
      </c>
      <c r="K9" s="65" t="s">
        <v>2444</v>
      </c>
      <c r="L9" s="65" t="s">
        <v>58</v>
      </c>
      <c r="M9" s="67">
        <v>3066</v>
      </c>
      <c r="N9" s="67">
        <v>6600</v>
      </c>
      <c r="O9" s="67">
        <v>3380</v>
      </c>
      <c r="P9" s="67">
        <v>23749</v>
      </c>
      <c r="Q9" s="67">
        <v>8936</v>
      </c>
      <c r="R9" s="67">
        <v>4133</v>
      </c>
      <c r="S9" s="67">
        <v>4340</v>
      </c>
      <c r="T9" s="68">
        <f t="shared" si="1"/>
        <v>54204</v>
      </c>
      <c r="U9" s="69" t="s">
        <v>20</v>
      </c>
      <c r="V9" s="66"/>
      <c r="W9" s="69" t="s">
        <v>69</v>
      </c>
      <c r="X9" s="66" t="s">
        <v>90</v>
      </c>
      <c r="Y9" s="66" t="s">
        <v>836</v>
      </c>
    </row>
    <row r="10" spans="1:25" ht="180" x14ac:dyDescent="0.2">
      <c r="A10" s="17">
        <v>1</v>
      </c>
      <c r="B10" s="65">
        <v>1</v>
      </c>
      <c r="C10" s="65" t="s">
        <v>2454</v>
      </c>
      <c r="D10" s="66" t="s">
        <v>2426</v>
      </c>
      <c r="E10" s="66" t="s">
        <v>83</v>
      </c>
      <c r="F10" s="66" t="s">
        <v>2455</v>
      </c>
      <c r="G10" s="66" t="s">
        <v>2456</v>
      </c>
      <c r="H10" s="66" t="s">
        <v>3043</v>
      </c>
      <c r="I10" s="66" t="s">
        <v>2457</v>
      </c>
      <c r="J10" s="66" t="s">
        <v>2431</v>
      </c>
      <c r="K10" s="65" t="s">
        <v>2444</v>
      </c>
      <c r="L10" s="65" t="s">
        <v>2459</v>
      </c>
      <c r="M10" s="67">
        <v>2890</v>
      </c>
      <c r="N10" s="67">
        <v>500</v>
      </c>
      <c r="O10" s="67">
        <v>2960</v>
      </c>
      <c r="P10" s="67">
        <v>3000</v>
      </c>
      <c r="Q10" s="67">
        <v>3040</v>
      </c>
      <c r="R10" s="67">
        <v>3080</v>
      </c>
      <c r="S10" s="67">
        <v>4020</v>
      </c>
      <c r="T10" s="68">
        <f t="shared" si="1"/>
        <v>19490</v>
      </c>
      <c r="U10" s="69" t="s">
        <v>20</v>
      </c>
      <c r="V10" s="66"/>
      <c r="W10" s="69"/>
      <c r="X10" s="66" t="s">
        <v>80</v>
      </c>
      <c r="Y10" s="66"/>
    </row>
    <row r="11" spans="1:25" ht="135" x14ac:dyDescent="0.2">
      <c r="A11" s="17">
        <v>1</v>
      </c>
      <c r="B11" s="65">
        <v>1</v>
      </c>
      <c r="C11" s="65" t="s">
        <v>2460</v>
      </c>
      <c r="D11" s="66" t="s">
        <v>2426</v>
      </c>
      <c r="E11" s="66" t="s">
        <v>83</v>
      </c>
      <c r="F11" s="66" t="s">
        <v>2461</v>
      </c>
      <c r="G11" s="66" t="s">
        <v>2462</v>
      </c>
      <c r="H11" s="66" t="s">
        <v>2463</v>
      </c>
      <c r="I11" s="66" t="s">
        <v>2464</v>
      </c>
      <c r="J11" s="66" t="s">
        <v>2465</v>
      </c>
      <c r="K11" s="65" t="s">
        <v>2466</v>
      </c>
      <c r="L11" s="65" t="s">
        <v>58</v>
      </c>
      <c r="M11" s="67">
        <v>5000</v>
      </c>
      <c r="N11" s="67">
        <v>110390</v>
      </c>
      <c r="O11" s="67">
        <v>20000</v>
      </c>
      <c r="P11" s="67">
        <v>4000</v>
      </c>
      <c r="Q11" s="67">
        <v>115899</v>
      </c>
      <c r="R11" s="67">
        <v>30000</v>
      </c>
      <c r="S11" s="67">
        <v>5000</v>
      </c>
      <c r="T11" s="68">
        <f t="shared" si="1"/>
        <v>290289</v>
      </c>
      <c r="U11" s="69" t="s">
        <v>20</v>
      </c>
      <c r="V11" s="66"/>
      <c r="W11" s="69" t="s">
        <v>69</v>
      </c>
      <c r="X11" s="66" t="s">
        <v>90</v>
      </c>
      <c r="Y11" s="66" t="s">
        <v>118</v>
      </c>
    </row>
    <row r="12" spans="1:25" ht="150" x14ac:dyDescent="0.2">
      <c r="A12" s="17">
        <v>1</v>
      </c>
      <c r="B12" s="65">
        <v>1</v>
      </c>
      <c r="C12" s="65" t="s">
        <v>2468</v>
      </c>
      <c r="D12" s="66" t="s">
        <v>2426</v>
      </c>
      <c r="E12" s="66" t="s">
        <v>93</v>
      </c>
      <c r="F12" s="66" t="s">
        <v>2469</v>
      </c>
      <c r="G12" s="66" t="s">
        <v>2470</v>
      </c>
      <c r="H12" s="66" t="s">
        <v>2471</v>
      </c>
      <c r="I12" s="66" t="s">
        <v>2472</v>
      </c>
      <c r="J12" s="66" t="s">
        <v>2473</v>
      </c>
      <c r="K12" s="65" t="s">
        <v>2474</v>
      </c>
      <c r="L12" s="65" t="s">
        <v>2459</v>
      </c>
      <c r="M12" s="67">
        <v>550</v>
      </c>
      <c r="N12" s="67">
        <v>517</v>
      </c>
      <c r="O12" s="67">
        <v>600</v>
      </c>
      <c r="P12" s="67">
        <v>630</v>
      </c>
      <c r="Q12" s="67">
        <v>660</v>
      </c>
      <c r="R12" s="67">
        <v>690</v>
      </c>
      <c r="S12" s="67">
        <v>720</v>
      </c>
      <c r="T12" s="68">
        <f t="shared" si="1"/>
        <v>4367</v>
      </c>
      <c r="U12" s="69" t="s">
        <v>20</v>
      </c>
      <c r="V12" s="66"/>
      <c r="W12" s="69" t="s">
        <v>69</v>
      </c>
      <c r="X12" s="66" t="s">
        <v>131</v>
      </c>
      <c r="Y12" s="66" t="s">
        <v>309</v>
      </c>
    </row>
    <row r="13" spans="1:25" ht="150" x14ac:dyDescent="0.2">
      <c r="A13" s="17">
        <v>1</v>
      </c>
      <c r="B13" s="65">
        <v>1</v>
      </c>
      <c r="C13" s="65" t="s">
        <v>2929</v>
      </c>
      <c r="D13" s="66" t="s">
        <v>2426</v>
      </c>
      <c r="E13" s="66" t="s">
        <v>258</v>
      </c>
      <c r="F13" s="66" t="s">
        <v>2475</v>
      </c>
      <c r="G13" s="66" t="s">
        <v>2476</v>
      </c>
      <c r="H13" s="66" t="s">
        <v>2477</v>
      </c>
      <c r="I13" s="66" t="s">
        <v>2478</v>
      </c>
      <c r="J13" s="66" t="s">
        <v>2479</v>
      </c>
      <c r="K13" s="65" t="s">
        <v>2480</v>
      </c>
      <c r="L13" s="65" t="s">
        <v>58</v>
      </c>
      <c r="M13" s="67">
        <v>45150</v>
      </c>
      <c r="N13" s="67">
        <v>910941</v>
      </c>
      <c r="O13" s="67">
        <v>81000</v>
      </c>
      <c r="P13" s="67">
        <v>41200</v>
      </c>
      <c r="Q13" s="67">
        <v>204000</v>
      </c>
      <c r="R13" s="67">
        <v>82000</v>
      </c>
      <c r="S13" s="67">
        <v>43000</v>
      </c>
      <c r="T13" s="68">
        <f t="shared" si="1"/>
        <v>1407291</v>
      </c>
      <c r="U13" s="69" t="s">
        <v>20</v>
      </c>
      <c r="V13" s="66"/>
      <c r="W13" s="69" t="s">
        <v>69</v>
      </c>
      <c r="X13" s="66" t="s">
        <v>61</v>
      </c>
      <c r="Y13" s="66" t="s">
        <v>264</v>
      </c>
    </row>
    <row r="14" spans="1:25" ht="150" x14ac:dyDescent="0.2">
      <c r="A14" s="17">
        <v>1</v>
      </c>
      <c r="B14" s="65">
        <v>1</v>
      </c>
      <c r="C14" s="65" t="s">
        <v>2481</v>
      </c>
      <c r="D14" s="66" t="s">
        <v>2426</v>
      </c>
      <c r="E14" s="66" t="s">
        <v>258</v>
      </c>
      <c r="F14" s="66" t="s">
        <v>2482</v>
      </c>
      <c r="G14" s="66" t="s">
        <v>2483</v>
      </c>
      <c r="H14" s="66" t="s">
        <v>2477</v>
      </c>
      <c r="I14" s="66" t="s">
        <v>2478</v>
      </c>
      <c r="J14" s="66" t="s">
        <v>2479</v>
      </c>
      <c r="K14" s="65" t="s">
        <v>2480</v>
      </c>
      <c r="L14" s="65" t="s">
        <v>58</v>
      </c>
      <c r="M14" s="67">
        <v>3150</v>
      </c>
      <c r="N14" s="67">
        <v>2000</v>
      </c>
      <c r="O14" s="67">
        <v>3460</v>
      </c>
      <c r="P14" s="67">
        <v>3645</v>
      </c>
      <c r="Q14" s="67">
        <v>3830</v>
      </c>
      <c r="R14" s="67">
        <v>4020</v>
      </c>
      <c r="S14" s="67">
        <v>4215</v>
      </c>
      <c r="T14" s="68">
        <f t="shared" si="1"/>
        <v>24320</v>
      </c>
      <c r="U14" s="69" t="s">
        <v>20</v>
      </c>
      <c r="V14" s="66"/>
      <c r="W14" s="69" t="s">
        <v>69</v>
      </c>
      <c r="X14" s="66" t="s">
        <v>61</v>
      </c>
      <c r="Y14" s="66" t="s">
        <v>264</v>
      </c>
    </row>
    <row r="15" spans="1:25" ht="105" x14ac:dyDescent="0.2">
      <c r="A15" s="17">
        <v>1</v>
      </c>
      <c r="B15" s="65">
        <v>1</v>
      </c>
      <c r="C15" s="65" t="s">
        <v>2484</v>
      </c>
      <c r="D15" s="66" t="s">
        <v>2426</v>
      </c>
      <c r="E15" s="66" t="s">
        <v>303</v>
      </c>
      <c r="F15" s="66" t="s">
        <v>2485</v>
      </c>
      <c r="G15" s="66" t="s">
        <v>2486</v>
      </c>
      <c r="H15" s="66" t="s">
        <v>2487</v>
      </c>
      <c r="I15" s="66" t="s">
        <v>2488</v>
      </c>
      <c r="J15" s="66" t="s">
        <v>2489</v>
      </c>
      <c r="K15" s="65" t="s">
        <v>2410</v>
      </c>
      <c r="L15" s="65" t="s">
        <v>58</v>
      </c>
      <c r="M15" s="67">
        <v>42000</v>
      </c>
      <c r="N15" s="67">
        <v>10000</v>
      </c>
      <c r="O15" s="68"/>
      <c r="P15" s="68"/>
      <c r="Q15" s="67">
        <v>100000</v>
      </c>
      <c r="R15" s="68"/>
      <c r="S15" s="68"/>
      <c r="T15" s="68">
        <f t="shared" si="1"/>
        <v>152000</v>
      </c>
      <c r="U15" s="69" t="s">
        <v>21</v>
      </c>
      <c r="V15" s="66" t="s">
        <v>2490</v>
      </c>
      <c r="W15" s="69" t="s">
        <v>69</v>
      </c>
      <c r="X15" s="66" t="s">
        <v>322</v>
      </c>
      <c r="Y15" s="66" t="s">
        <v>836</v>
      </c>
    </row>
    <row r="16" spans="1:25" ht="135" x14ac:dyDescent="0.2">
      <c r="A16" s="17">
        <v>1</v>
      </c>
      <c r="B16" s="65">
        <v>1</v>
      </c>
      <c r="C16" s="65" t="s">
        <v>2491</v>
      </c>
      <c r="D16" s="66" t="s">
        <v>2426</v>
      </c>
      <c r="E16" s="66" t="s">
        <v>311</v>
      </c>
      <c r="F16" s="66" t="s">
        <v>2492</v>
      </c>
      <c r="G16" s="66" t="s">
        <v>3039</v>
      </c>
      <c r="H16" s="66" t="s">
        <v>2493</v>
      </c>
      <c r="I16" s="66" t="s">
        <v>2494</v>
      </c>
      <c r="J16" s="66" t="s">
        <v>2495</v>
      </c>
      <c r="K16" s="65" t="s">
        <v>2496</v>
      </c>
      <c r="L16" s="65" t="s">
        <v>166</v>
      </c>
      <c r="M16" s="67">
        <v>200</v>
      </c>
      <c r="N16" s="67">
        <v>500</v>
      </c>
      <c r="O16" s="67">
        <v>300</v>
      </c>
      <c r="P16" s="67">
        <v>350</v>
      </c>
      <c r="Q16" s="67">
        <v>1200</v>
      </c>
      <c r="R16" s="67">
        <v>400</v>
      </c>
      <c r="S16" s="67">
        <v>450</v>
      </c>
      <c r="T16" s="68">
        <f t="shared" si="1"/>
        <v>3400</v>
      </c>
      <c r="U16" s="69" t="s">
        <v>20</v>
      </c>
      <c r="V16" s="66" t="s">
        <v>2497</v>
      </c>
      <c r="W16" s="69" t="s">
        <v>69</v>
      </c>
      <c r="X16" s="66" t="s">
        <v>70</v>
      </c>
      <c r="Y16" s="66" t="s">
        <v>81</v>
      </c>
    </row>
    <row r="17" spans="1:25" ht="105" x14ac:dyDescent="0.2">
      <c r="A17" s="17">
        <v>1</v>
      </c>
      <c r="B17" s="65">
        <v>1</v>
      </c>
      <c r="C17" s="65" t="s">
        <v>2498</v>
      </c>
      <c r="D17" s="66" t="s">
        <v>2426</v>
      </c>
      <c r="E17" s="66" t="s">
        <v>311</v>
      </c>
      <c r="F17" s="66" t="s">
        <v>2499</v>
      </c>
      <c r="G17" s="66" t="s">
        <v>2500</v>
      </c>
      <c r="H17" s="66" t="s">
        <v>2501</v>
      </c>
      <c r="I17" s="66" t="s">
        <v>2502</v>
      </c>
      <c r="J17" s="66" t="s">
        <v>2503</v>
      </c>
      <c r="K17" s="65" t="s">
        <v>88</v>
      </c>
      <c r="L17" s="65" t="s">
        <v>166</v>
      </c>
      <c r="M17" s="67">
        <v>800</v>
      </c>
      <c r="N17" s="67">
        <v>500</v>
      </c>
      <c r="O17" s="67">
        <v>3000</v>
      </c>
      <c r="P17" s="67">
        <v>5000</v>
      </c>
      <c r="Q17" s="67">
        <v>2000</v>
      </c>
      <c r="R17" s="67">
        <v>4000</v>
      </c>
      <c r="S17" s="67">
        <v>5000</v>
      </c>
      <c r="T17" s="68">
        <f t="shared" si="1"/>
        <v>20300</v>
      </c>
      <c r="U17" s="69" t="s">
        <v>20</v>
      </c>
      <c r="V17" s="66"/>
      <c r="W17" s="69" t="s">
        <v>69</v>
      </c>
      <c r="X17" s="66" t="s">
        <v>322</v>
      </c>
      <c r="Y17" s="66" t="s">
        <v>62</v>
      </c>
    </row>
    <row r="18" spans="1:25" ht="15" x14ac:dyDescent="0.2">
      <c r="A18" s="3"/>
      <c r="B18" s="3"/>
      <c r="C18" s="3"/>
      <c r="D18" s="4"/>
      <c r="E18" s="4"/>
      <c r="F18" s="4"/>
      <c r="G18" s="4"/>
      <c r="H18" s="4"/>
      <c r="I18" s="4"/>
      <c r="J18" s="4"/>
      <c r="K18" s="3"/>
      <c r="L18" s="58"/>
      <c r="M18" s="24">
        <f t="shared" ref="M18:S18" si="2">SUM(M3:M17)</f>
        <v>196589</v>
      </c>
      <c r="N18" s="24">
        <f t="shared" si="2"/>
        <v>5206079</v>
      </c>
      <c r="O18" s="24">
        <f t="shared" si="2"/>
        <v>375700</v>
      </c>
      <c r="P18" s="24">
        <f t="shared" si="2"/>
        <v>247574</v>
      </c>
      <c r="Q18" s="24">
        <f t="shared" si="2"/>
        <v>8275765</v>
      </c>
      <c r="R18" s="24">
        <f t="shared" si="2"/>
        <v>339523</v>
      </c>
      <c r="S18" s="24">
        <f t="shared" si="2"/>
        <v>383245</v>
      </c>
      <c r="T18" s="24"/>
      <c r="U18" s="25" t="s">
        <v>2831</v>
      </c>
      <c r="V18" s="26" t="s">
        <v>2832</v>
      </c>
      <c r="W18" s="1"/>
      <c r="X18" s="4"/>
      <c r="Y18" s="4"/>
    </row>
    <row r="19" spans="1:25" ht="15" x14ac:dyDescent="0.2">
      <c r="A19" s="3"/>
      <c r="B19" s="3"/>
      <c r="C19" s="3"/>
      <c r="D19" s="4"/>
      <c r="E19" s="4"/>
      <c r="F19" s="4"/>
      <c r="G19" s="4"/>
      <c r="H19" s="4"/>
      <c r="I19" s="4"/>
      <c r="J19" s="4"/>
      <c r="K19" s="3"/>
      <c r="L19" s="58"/>
      <c r="M19" s="32"/>
      <c r="N19" s="32"/>
      <c r="O19" s="32"/>
      <c r="P19" s="32"/>
      <c r="Q19" s="32"/>
      <c r="R19" s="32"/>
      <c r="T19" s="28" t="s">
        <v>20</v>
      </c>
      <c r="U19" s="25">
        <f t="shared" ref="U19:V19" si="3">COUNTIFS($U$3:$U$17, "High", A3:A17, 1)</f>
        <v>11</v>
      </c>
      <c r="V19" s="25">
        <f t="shared" si="3"/>
        <v>11</v>
      </c>
      <c r="W19" s="1"/>
      <c r="X19" s="4"/>
      <c r="Y19" s="4"/>
    </row>
    <row r="20" spans="1:25" ht="15" x14ac:dyDescent="0.2">
      <c r="A20" s="3"/>
      <c r="B20" s="3"/>
      <c r="C20" s="3"/>
      <c r="D20" s="4"/>
      <c r="E20" s="4"/>
      <c r="F20" s="4"/>
      <c r="G20" s="4"/>
      <c r="H20" s="4"/>
      <c r="I20" s="4"/>
      <c r="J20" s="4"/>
      <c r="K20" s="3"/>
      <c r="L20" s="58"/>
      <c r="M20" s="32"/>
      <c r="N20" s="32"/>
      <c r="O20" s="32"/>
      <c r="P20" s="32"/>
      <c r="Q20" s="32"/>
      <c r="R20" s="32"/>
      <c r="T20" s="28" t="s">
        <v>21</v>
      </c>
      <c r="U20" s="25">
        <f t="shared" ref="U20:V20" si="4">COUNTIFS($U$3:$U$17, "Medium", A3:A17, 1)</f>
        <v>1</v>
      </c>
      <c r="V20" s="25">
        <f t="shared" si="4"/>
        <v>1</v>
      </c>
      <c r="W20" s="1"/>
      <c r="X20" s="4"/>
      <c r="Y20" s="4"/>
    </row>
    <row r="21" spans="1:25" ht="15" x14ac:dyDescent="0.2">
      <c r="A21" s="3"/>
      <c r="B21" s="3"/>
      <c r="C21" s="3"/>
      <c r="D21" s="4"/>
      <c r="E21" s="4"/>
      <c r="F21" s="4"/>
      <c r="G21" s="4"/>
      <c r="H21" s="4"/>
      <c r="I21" s="4"/>
      <c r="J21" s="4"/>
      <c r="K21" s="3"/>
      <c r="L21" s="58"/>
      <c r="M21" s="32"/>
      <c r="N21" s="32"/>
      <c r="O21" s="32"/>
      <c r="P21" s="32"/>
      <c r="Q21" s="32"/>
      <c r="R21" s="32"/>
      <c r="T21" s="28" t="s">
        <v>22</v>
      </c>
      <c r="U21" s="25">
        <f t="shared" ref="U21:V21" si="5">COUNTIFS($U$3:$U$17, "Low", A3:A17, 1)</f>
        <v>0</v>
      </c>
      <c r="V21" s="25">
        <f t="shared" si="5"/>
        <v>0</v>
      </c>
      <c r="W21" s="1"/>
      <c r="X21" s="4"/>
      <c r="Y21" s="4"/>
    </row>
  </sheetData>
  <sheetProtection algorithmName="SHA-512" hashValue="r/HdTj1snZ2gCNoNdL+aIcOUJslaN+5bY8Exssf5vkICIt+7Ap0UtoyFZ7dMDaqDbcE5yuWh8t2tRNqOZtk0UA==" saltValue="38+rizRFt0Ypi49oaDjvww==" spinCount="100000" sheet="1" objects="1" scenarios="1" formatColumns="0" formatRows="0" autoFilter="0"/>
  <autoFilter ref="A1:Y21" xr:uid="{00000000-0009-0000-0000-000021000000}"/>
  <mergeCells count="7">
    <mergeCell ref="M1:S1"/>
    <mergeCell ref="G3:G6"/>
    <mergeCell ref="H4:H6"/>
    <mergeCell ref="I4:I6"/>
    <mergeCell ref="J4:J6"/>
    <mergeCell ref="K4:K6"/>
    <mergeCell ref="L4: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Y20"/>
  <sheetViews>
    <sheetView zoomScale="80" zoomScaleNormal="80" workbookViewId="0">
      <pane xSplit="6" ySplit="2" topLeftCell="N3" activePane="bottomRight" state="frozen"/>
      <selection sqref="A1:B2"/>
      <selection pane="topRight" sqref="A1:B2"/>
      <selection pane="bottomLeft" sqref="A1:B2"/>
      <selection pane="bottomRight" activeCell="I3" sqref="I3"/>
    </sheetView>
  </sheetViews>
  <sheetFormatPr defaultColWidth="12.5703125" defaultRowHeight="15.75" customHeight="1" x14ac:dyDescent="0.2"/>
  <cols>
    <col min="1" max="2" width="10" customWidth="1"/>
    <col min="3" max="3" width="17.425781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1.5703125" customWidth="1"/>
    <col min="20" max="20" width="12.85546875" bestFit="1"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2859</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SUM(A3:A16)</f>
        <v>8</v>
      </c>
      <c r="B2" s="21">
        <f t="shared" si="0"/>
        <v>8</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90" x14ac:dyDescent="0.2">
      <c r="A3" s="17">
        <v>1</v>
      </c>
      <c r="B3" s="65">
        <v>1</v>
      </c>
      <c r="C3" s="65" t="s">
        <v>2504</v>
      </c>
      <c r="D3" s="66" t="s">
        <v>2505</v>
      </c>
      <c r="E3" s="66" t="s">
        <v>311</v>
      </c>
      <c r="F3" s="66" t="s">
        <v>2506</v>
      </c>
      <c r="G3" s="66"/>
      <c r="H3" s="66"/>
      <c r="I3" s="66"/>
      <c r="J3" s="66"/>
      <c r="K3" s="65"/>
      <c r="L3" s="65"/>
      <c r="M3" s="67"/>
      <c r="N3" s="68"/>
      <c r="O3" s="68"/>
      <c r="P3" s="68"/>
      <c r="Q3" s="68"/>
      <c r="R3" s="68"/>
      <c r="S3" s="68"/>
      <c r="T3" s="68">
        <f t="shared" ref="T3:T16" si="1">SUM(M3:S3)</f>
        <v>0</v>
      </c>
      <c r="U3" s="69" t="s">
        <v>21</v>
      </c>
      <c r="V3" s="66"/>
      <c r="W3" s="69"/>
      <c r="X3" s="66" t="s">
        <v>70</v>
      </c>
      <c r="Y3" s="66"/>
    </row>
    <row r="4" spans="1:25" ht="60" x14ac:dyDescent="0.2">
      <c r="A4" s="59">
        <v>0</v>
      </c>
      <c r="B4" s="69">
        <v>0</v>
      </c>
      <c r="C4" s="65" t="s">
        <v>2507</v>
      </c>
      <c r="D4" s="66" t="s">
        <v>2505</v>
      </c>
      <c r="E4" s="66" t="s">
        <v>51</v>
      </c>
      <c r="F4" s="66" t="s">
        <v>2508</v>
      </c>
      <c r="G4" s="178" t="s">
        <v>2509</v>
      </c>
      <c r="H4" s="74" t="s">
        <v>2510</v>
      </c>
      <c r="I4" s="66" t="s">
        <v>2511</v>
      </c>
      <c r="J4" s="66"/>
      <c r="K4" s="65" t="s">
        <v>88</v>
      </c>
      <c r="L4" s="65" t="s">
        <v>2814</v>
      </c>
      <c r="M4" s="82"/>
      <c r="N4" s="82"/>
      <c r="O4" s="82"/>
      <c r="P4" s="82"/>
      <c r="Q4" s="82"/>
      <c r="R4" s="82"/>
      <c r="S4" s="67"/>
      <c r="T4" s="68">
        <f t="shared" si="1"/>
        <v>0</v>
      </c>
      <c r="U4" s="69" t="s">
        <v>21</v>
      </c>
      <c r="V4" s="66"/>
      <c r="W4" s="69"/>
      <c r="X4" s="66" t="s">
        <v>90</v>
      </c>
      <c r="Y4" s="66"/>
    </row>
    <row r="5" spans="1:25" ht="45" x14ac:dyDescent="0.2">
      <c r="A5" s="17">
        <v>0</v>
      </c>
      <c r="B5" s="65">
        <v>0</v>
      </c>
      <c r="C5" s="65" t="s">
        <v>2512</v>
      </c>
      <c r="D5" s="66" t="s">
        <v>2505</v>
      </c>
      <c r="E5" s="66" t="s">
        <v>83</v>
      </c>
      <c r="F5" s="66" t="s">
        <v>2513</v>
      </c>
      <c r="G5" s="178" t="s">
        <v>2509</v>
      </c>
      <c r="H5" s="66" t="s">
        <v>2514</v>
      </c>
      <c r="I5" s="66" t="s">
        <v>2515</v>
      </c>
      <c r="J5" s="66"/>
      <c r="K5" s="65" t="s">
        <v>88</v>
      </c>
      <c r="L5" s="102" t="s">
        <v>2815</v>
      </c>
      <c r="M5" s="97"/>
      <c r="N5" s="97"/>
      <c r="O5" s="97"/>
      <c r="P5" s="97"/>
      <c r="Q5" s="97"/>
      <c r="R5" s="97"/>
      <c r="S5" s="67"/>
      <c r="T5" s="68">
        <f t="shared" si="1"/>
        <v>0</v>
      </c>
      <c r="U5" s="69" t="s">
        <v>21</v>
      </c>
      <c r="V5" s="66"/>
      <c r="W5" s="69"/>
      <c r="X5" s="66" t="s">
        <v>70</v>
      </c>
      <c r="Y5" s="66"/>
    </row>
    <row r="6" spans="1:25" ht="165" x14ac:dyDescent="0.2">
      <c r="A6" s="17">
        <v>1</v>
      </c>
      <c r="B6" s="65">
        <v>1</v>
      </c>
      <c r="C6" s="65" t="s">
        <v>2516</v>
      </c>
      <c r="D6" s="66" t="s">
        <v>2505</v>
      </c>
      <c r="E6" s="66" t="s">
        <v>311</v>
      </c>
      <c r="F6" s="66" t="s">
        <v>2517</v>
      </c>
      <c r="G6" s="178" t="s">
        <v>2509</v>
      </c>
      <c r="H6" s="66" t="s">
        <v>2518</v>
      </c>
      <c r="I6" s="66" t="s">
        <v>2519</v>
      </c>
      <c r="J6" s="66"/>
      <c r="K6" s="65" t="s">
        <v>328</v>
      </c>
      <c r="L6" s="176" t="s">
        <v>58</v>
      </c>
      <c r="M6" s="83">
        <v>5</v>
      </c>
      <c r="N6" s="83">
        <v>5</v>
      </c>
      <c r="O6" s="83">
        <v>5</v>
      </c>
      <c r="P6" s="83">
        <v>5</v>
      </c>
      <c r="Q6" s="83">
        <v>5</v>
      </c>
      <c r="R6" s="83">
        <v>5</v>
      </c>
      <c r="S6" s="67"/>
      <c r="T6" s="68">
        <f t="shared" si="1"/>
        <v>30</v>
      </c>
      <c r="U6" s="69" t="s">
        <v>21</v>
      </c>
      <c r="V6" s="66"/>
      <c r="W6" s="69"/>
      <c r="X6" s="66" t="s">
        <v>131</v>
      </c>
      <c r="Y6" s="66"/>
    </row>
    <row r="7" spans="1:25" ht="150" x14ac:dyDescent="0.2">
      <c r="A7" s="17">
        <v>1</v>
      </c>
      <c r="B7" s="65">
        <v>1</v>
      </c>
      <c r="C7" s="65" t="s">
        <v>2520</v>
      </c>
      <c r="D7" s="66" t="s">
        <v>2505</v>
      </c>
      <c r="E7" s="66" t="s">
        <v>311</v>
      </c>
      <c r="F7" s="66" t="s">
        <v>460</v>
      </c>
      <c r="G7" s="66" t="s">
        <v>2509</v>
      </c>
      <c r="H7" s="66" t="s">
        <v>2521</v>
      </c>
      <c r="I7" s="66" t="s">
        <v>2522</v>
      </c>
      <c r="J7" s="66"/>
      <c r="K7" s="65" t="s">
        <v>88</v>
      </c>
      <c r="L7" s="102" t="s">
        <v>58</v>
      </c>
      <c r="M7" s="78">
        <v>10</v>
      </c>
      <c r="N7" s="78">
        <v>10</v>
      </c>
      <c r="O7" s="78">
        <v>10</v>
      </c>
      <c r="P7" s="78">
        <v>10</v>
      </c>
      <c r="Q7" s="78">
        <v>10</v>
      </c>
      <c r="R7" s="78">
        <v>10</v>
      </c>
      <c r="S7" s="67"/>
      <c r="T7" s="68">
        <f t="shared" si="1"/>
        <v>60</v>
      </c>
      <c r="U7" s="69" t="s">
        <v>22</v>
      </c>
      <c r="V7" s="66" t="s">
        <v>2523</v>
      </c>
      <c r="W7" s="69" t="s">
        <v>60</v>
      </c>
      <c r="X7" s="66" t="s">
        <v>322</v>
      </c>
      <c r="Y7" s="71"/>
    </row>
    <row r="8" spans="1:25" ht="195" x14ac:dyDescent="0.2">
      <c r="A8" s="17">
        <v>1</v>
      </c>
      <c r="B8" s="65">
        <v>1</v>
      </c>
      <c r="C8" s="65" t="s">
        <v>2524</v>
      </c>
      <c r="D8" s="66" t="s">
        <v>2505</v>
      </c>
      <c r="E8" s="66" t="s">
        <v>311</v>
      </c>
      <c r="F8" s="66" t="s">
        <v>2525</v>
      </c>
      <c r="G8" s="66" t="s">
        <v>2509</v>
      </c>
      <c r="H8" s="66" t="s">
        <v>2526</v>
      </c>
      <c r="I8" s="66" t="s">
        <v>2527</v>
      </c>
      <c r="J8" s="66"/>
      <c r="K8" s="65" t="s">
        <v>88</v>
      </c>
      <c r="L8" s="102" t="s">
        <v>58</v>
      </c>
      <c r="M8" s="83">
        <v>3000</v>
      </c>
      <c r="N8" s="83">
        <v>3000</v>
      </c>
      <c r="O8" s="83">
        <v>3000</v>
      </c>
      <c r="P8" s="83">
        <v>3000</v>
      </c>
      <c r="Q8" s="83">
        <v>3000</v>
      </c>
      <c r="R8" s="83">
        <v>3000</v>
      </c>
      <c r="S8" s="67"/>
      <c r="T8" s="68">
        <f t="shared" si="1"/>
        <v>18000</v>
      </c>
      <c r="U8" s="69" t="s">
        <v>20</v>
      </c>
      <c r="V8" s="66" t="s">
        <v>3040</v>
      </c>
      <c r="W8" s="69" t="s">
        <v>60</v>
      </c>
      <c r="X8" s="66" t="s">
        <v>90</v>
      </c>
      <c r="Y8" s="66"/>
    </row>
    <row r="9" spans="1:25" ht="45" x14ac:dyDescent="0.2">
      <c r="A9" s="17">
        <v>1</v>
      </c>
      <c r="B9" s="65">
        <v>1</v>
      </c>
      <c r="C9" s="65" t="s">
        <v>2528</v>
      </c>
      <c r="D9" s="66" t="s">
        <v>2505</v>
      </c>
      <c r="E9" s="66" t="s">
        <v>311</v>
      </c>
      <c r="F9" s="66" t="s">
        <v>2529</v>
      </c>
      <c r="G9" s="66" t="s">
        <v>2509</v>
      </c>
      <c r="H9" s="66" t="s">
        <v>2530</v>
      </c>
      <c r="I9" s="66" t="s">
        <v>2531</v>
      </c>
      <c r="J9" s="66"/>
      <c r="K9" s="65" t="s">
        <v>88</v>
      </c>
      <c r="L9" s="65" t="s">
        <v>542</v>
      </c>
      <c r="M9" s="68"/>
      <c r="N9" s="67"/>
      <c r="O9" s="68"/>
      <c r="P9" s="68"/>
      <c r="Q9" s="68"/>
      <c r="R9" s="68"/>
      <c r="S9" s="68"/>
      <c r="T9" s="68">
        <f t="shared" si="1"/>
        <v>0</v>
      </c>
      <c r="U9" s="69" t="s">
        <v>21</v>
      </c>
      <c r="V9" s="66"/>
      <c r="W9" s="69" t="s">
        <v>60</v>
      </c>
      <c r="X9" s="66" t="s">
        <v>322</v>
      </c>
      <c r="Y9" s="71"/>
    </row>
    <row r="10" spans="1:25" ht="45" x14ac:dyDescent="0.2">
      <c r="A10" s="17">
        <v>1</v>
      </c>
      <c r="B10" s="65">
        <v>1</v>
      </c>
      <c r="C10" s="65" t="s">
        <v>2532</v>
      </c>
      <c r="D10" s="66" t="s">
        <v>2505</v>
      </c>
      <c r="E10" s="66" t="s">
        <v>311</v>
      </c>
      <c r="F10" s="66" t="s">
        <v>2533</v>
      </c>
      <c r="G10" s="66"/>
      <c r="H10" s="66"/>
      <c r="I10" s="66"/>
      <c r="J10" s="66"/>
      <c r="K10" s="65"/>
      <c r="L10" s="65"/>
      <c r="M10" s="68"/>
      <c r="N10" s="68"/>
      <c r="O10" s="68"/>
      <c r="P10" s="68"/>
      <c r="Q10" s="68"/>
      <c r="R10" s="68"/>
      <c r="S10" s="68"/>
      <c r="T10" s="68">
        <f t="shared" si="1"/>
        <v>0</v>
      </c>
      <c r="U10" s="69" t="s">
        <v>20</v>
      </c>
      <c r="V10" s="66"/>
      <c r="W10" s="69"/>
      <c r="X10" s="66" t="s">
        <v>322</v>
      </c>
      <c r="Y10" s="71"/>
    </row>
    <row r="11" spans="1:25" ht="45" x14ac:dyDescent="0.2">
      <c r="A11" s="17">
        <v>0</v>
      </c>
      <c r="B11" s="65">
        <v>0</v>
      </c>
      <c r="C11" s="65" t="s">
        <v>2534</v>
      </c>
      <c r="D11" s="66" t="s">
        <v>2505</v>
      </c>
      <c r="E11" s="66" t="s">
        <v>311</v>
      </c>
      <c r="F11" s="66" t="s">
        <v>2535</v>
      </c>
      <c r="G11" s="66" t="s">
        <v>2509</v>
      </c>
      <c r="H11" s="66" t="s">
        <v>2536</v>
      </c>
      <c r="I11" s="66" t="s">
        <v>2537</v>
      </c>
      <c r="J11" s="66"/>
      <c r="K11" s="65" t="s">
        <v>88</v>
      </c>
      <c r="L11" s="65" t="s">
        <v>166</v>
      </c>
      <c r="M11" s="87"/>
      <c r="N11" s="159">
        <v>200</v>
      </c>
      <c r="O11" s="159">
        <v>200</v>
      </c>
      <c r="P11" s="159">
        <v>200</v>
      </c>
      <c r="Q11" s="159">
        <v>200</v>
      </c>
      <c r="R11" s="159">
        <v>200</v>
      </c>
      <c r="S11" s="159">
        <v>200</v>
      </c>
      <c r="T11" s="68">
        <f t="shared" si="1"/>
        <v>1200</v>
      </c>
      <c r="U11" s="69" t="s">
        <v>21</v>
      </c>
      <c r="V11" s="66"/>
      <c r="W11" s="69" t="s">
        <v>60</v>
      </c>
      <c r="X11" s="66" t="s">
        <v>322</v>
      </c>
      <c r="Y11" s="71"/>
    </row>
    <row r="12" spans="1:25" ht="45" x14ac:dyDescent="0.2">
      <c r="A12" s="17">
        <v>0</v>
      </c>
      <c r="B12" s="65">
        <v>0</v>
      </c>
      <c r="C12" s="65" t="s">
        <v>2538</v>
      </c>
      <c r="D12" s="66" t="s">
        <v>2505</v>
      </c>
      <c r="E12" s="66" t="s">
        <v>311</v>
      </c>
      <c r="F12" s="66" t="s">
        <v>2539</v>
      </c>
      <c r="G12" s="66" t="s">
        <v>2509</v>
      </c>
      <c r="H12" s="66" t="s">
        <v>2540</v>
      </c>
      <c r="I12" s="66" t="s">
        <v>2541</v>
      </c>
      <c r="J12" s="66"/>
      <c r="K12" s="65" t="s">
        <v>88</v>
      </c>
      <c r="L12" s="65" t="s">
        <v>58</v>
      </c>
      <c r="M12" s="179" t="s">
        <v>570</v>
      </c>
      <c r="N12" s="83">
        <v>5</v>
      </c>
      <c r="O12" s="97" t="s">
        <v>570</v>
      </c>
      <c r="P12" s="97" t="s">
        <v>570</v>
      </c>
      <c r="Q12" s="97" t="s">
        <v>570</v>
      </c>
      <c r="R12" s="97" t="s">
        <v>570</v>
      </c>
      <c r="S12" s="97" t="s">
        <v>570</v>
      </c>
      <c r="T12" s="68">
        <f t="shared" si="1"/>
        <v>5</v>
      </c>
      <c r="U12" s="69" t="s">
        <v>20</v>
      </c>
      <c r="V12" s="66"/>
      <c r="W12" s="69" t="s">
        <v>69</v>
      </c>
      <c r="X12" s="66" t="s">
        <v>322</v>
      </c>
      <c r="Y12" s="71"/>
    </row>
    <row r="13" spans="1:25" ht="45" x14ac:dyDescent="0.2">
      <c r="A13" s="17">
        <v>0</v>
      </c>
      <c r="B13" s="65">
        <v>0</v>
      </c>
      <c r="C13" s="65" t="s">
        <v>2542</v>
      </c>
      <c r="D13" s="66" t="s">
        <v>2505</v>
      </c>
      <c r="E13" s="66" t="s">
        <v>311</v>
      </c>
      <c r="F13" s="66" t="s">
        <v>2543</v>
      </c>
      <c r="G13" s="66" t="s">
        <v>2509</v>
      </c>
      <c r="H13" s="66" t="s">
        <v>2544</v>
      </c>
      <c r="I13" s="66" t="s">
        <v>2537</v>
      </c>
      <c r="J13" s="66"/>
      <c r="K13" s="65" t="s">
        <v>88</v>
      </c>
      <c r="L13" s="65" t="s">
        <v>166</v>
      </c>
      <c r="M13" s="179"/>
      <c r="N13" s="97"/>
      <c r="O13" s="97"/>
      <c r="P13" s="83">
        <v>2000</v>
      </c>
      <c r="Q13" s="97"/>
      <c r="R13" s="97"/>
      <c r="S13" s="97"/>
      <c r="T13" s="68">
        <f t="shared" si="1"/>
        <v>2000</v>
      </c>
      <c r="U13" s="69" t="s">
        <v>20</v>
      </c>
      <c r="V13" s="66"/>
      <c r="W13" s="69" t="s">
        <v>69</v>
      </c>
      <c r="X13" s="66" t="s">
        <v>322</v>
      </c>
      <c r="Y13" s="71"/>
    </row>
    <row r="14" spans="1:25" ht="45" x14ac:dyDescent="0.2">
      <c r="A14" s="17">
        <v>0</v>
      </c>
      <c r="B14" s="65">
        <v>0</v>
      </c>
      <c r="C14" s="65" t="s">
        <v>2545</v>
      </c>
      <c r="D14" s="66" t="s">
        <v>2505</v>
      </c>
      <c r="E14" s="66" t="s">
        <v>311</v>
      </c>
      <c r="F14" s="66" t="s">
        <v>2546</v>
      </c>
      <c r="G14" s="66" t="s">
        <v>2509</v>
      </c>
      <c r="H14" s="66" t="s">
        <v>2540</v>
      </c>
      <c r="I14" s="66" t="s">
        <v>2547</v>
      </c>
      <c r="J14" s="66"/>
      <c r="K14" s="65" t="s">
        <v>328</v>
      </c>
      <c r="L14" s="65" t="s">
        <v>58</v>
      </c>
      <c r="M14" s="67"/>
      <c r="N14" s="67"/>
      <c r="O14" s="67"/>
      <c r="P14" s="67"/>
      <c r="Q14" s="67"/>
      <c r="R14" s="67"/>
      <c r="S14" s="67"/>
      <c r="T14" s="68">
        <f t="shared" si="1"/>
        <v>0</v>
      </c>
      <c r="U14" s="69" t="s">
        <v>21</v>
      </c>
      <c r="V14" s="66"/>
      <c r="W14" s="69" t="s">
        <v>60</v>
      </c>
      <c r="X14" s="66" t="s">
        <v>322</v>
      </c>
      <c r="Y14" s="71"/>
    </row>
    <row r="15" spans="1:25" ht="45" x14ac:dyDescent="0.2">
      <c r="A15" s="17">
        <v>1</v>
      </c>
      <c r="B15" s="65">
        <v>1</v>
      </c>
      <c r="C15" s="65" t="s">
        <v>2548</v>
      </c>
      <c r="D15" s="66" t="s">
        <v>2505</v>
      </c>
      <c r="E15" s="66" t="s">
        <v>311</v>
      </c>
      <c r="F15" s="66" t="s">
        <v>2549</v>
      </c>
      <c r="G15" s="66" t="s">
        <v>2509</v>
      </c>
      <c r="H15" s="66" t="s">
        <v>2550</v>
      </c>
      <c r="I15" s="66" t="s">
        <v>2551</v>
      </c>
      <c r="J15" s="66"/>
      <c r="K15" s="65" t="s">
        <v>328</v>
      </c>
      <c r="L15" s="65" t="s">
        <v>166</v>
      </c>
      <c r="M15" s="90"/>
      <c r="N15" s="159">
        <v>77</v>
      </c>
      <c r="O15" s="159">
        <v>77</v>
      </c>
      <c r="P15" s="159">
        <v>10</v>
      </c>
      <c r="Q15" s="159">
        <v>77</v>
      </c>
      <c r="R15" s="159">
        <v>10</v>
      </c>
      <c r="S15" s="159">
        <v>77</v>
      </c>
      <c r="T15" s="68">
        <f t="shared" si="1"/>
        <v>328</v>
      </c>
      <c r="U15" s="69" t="s">
        <v>21</v>
      </c>
      <c r="V15" s="66"/>
      <c r="W15" s="69" t="s">
        <v>60</v>
      </c>
      <c r="X15" s="66" t="s">
        <v>322</v>
      </c>
      <c r="Y15" s="71"/>
    </row>
    <row r="16" spans="1:25" ht="105" x14ac:dyDescent="0.2">
      <c r="A16" s="17">
        <v>1</v>
      </c>
      <c r="B16" s="65">
        <v>1</v>
      </c>
      <c r="C16" s="65" t="s">
        <v>2552</v>
      </c>
      <c r="D16" s="66" t="s">
        <v>2505</v>
      </c>
      <c r="E16" s="66" t="s">
        <v>311</v>
      </c>
      <c r="F16" s="66" t="s">
        <v>2553</v>
      </c>
      <c r="G16" s="66" t="s">
        <v>2509</v>
      </c>
      <c r="H16" s="66" t="s">
        <v>2540</v>
      </c>
      <c r="I16" s="66" t="s">
        <v>2554</v>
      </c>
      <c r="J16" s="66"/>
      <c r="K16" s="65" t="s">
        <v>328</v>
      </c>
      <c r="L16" s="65" t="s">
        <v>58</v>
      </c>
      <c r="M16" s="179"/>
      <c r="N16" s="83">
        <v>10</v>
      </c>
      <c r="O16" s="83">
        <v>10</v>
      </c>
      <c r="P16" s="83">
        <v>10</v>
      </c>
      <c r="Q16" s="83">
        <v>10</v>
      </c>
      <c r="R16" s="83">
        <v>10</v>
      </c>
      <c r="S16" s="83">
        <v>10</v>
      </c>
      <c r="T16" s="68">
        <f t="shared" si="1"/>
        <v>60</v>
      </c>
      <c r="U16" s="69" t="s">
        <v>20</v>
      </c>
      <c r="V16" s="66" t="s">
        <v>2555</v>
      </c>
      <c r="W16" s="69" t="s">
        <v>60</v>
      </c>
      <c r="X16" s="66" t="s">
        <v>70</v>
      </c>
      <c r="Y16" s="71"/>
    </row>
    <row r="17" spans="1:25" ht="15" x14ac:dyDescent="0.2">
      <c r="A17" s="3"/>
      <c r="B17" s="3"/>
      <c r="C17" s="3"/>
      <c r="D17" s="4"/>
      <c r="E17" s="4"/>
      <c r="F17" s="4"/>
      <c r="G17" s="4"/>
      <c r="H17" s="4"/>
      <c r="I17" s="4"/>
      <c r="J17" s="4"/>
      <c r="K17" s="3"/>
      <c r="L17" s="3"/>
      <c r="M17" s="24">
        <f t="shared" ref="M17:S17" si="2">SUM(M3:M16)</f>
        <v>3015</v>
      </c>
      <c r="N17" s="24">
        <f t="shared" si="2"/>
        <v>3307</v>
      </c>
      <c r="O17" s="24">
        <f t="shared" si="2"/>
        <v>3302</v>
      </c>
      <c r="P17" s="24">
        <f t="shared" si="2"/>
        <v>5235</v>
      </c>
      <c r="Q17" s="24">
        <f t="shared" si="2"/>
        <v>3302</v>
      </c>
      <c r="R17" s="24">
        <f t="shared" si="2"/>
        <v>3235</v>
      </c>
      <c r="S17" s="24">
        <f t="shared" si="2"/>
        <v>287</v>
      </c>
      <c r="T17" s="24"/>
      <c r="U17" s="25" t="s">
        <v>2831</v>
      </c>
      <c r="V17" s="26" t="s">
        <v>2832</v>
      </c>
      <c r="W17" s="1"/>
      <c r="X17" s="4"/>
      <c r="Y17" s="5"/>
    </row>
    <row r="18" spans="1:25" ht="15" x14ac:dyDescent="0.2">
      <c r="A18" s="3"/>
      <c r="B18" s="3"/>
      <c r="C18" s="3"/>
      <c r="D18" s="4"/>
      <c r="E18" s="4"/>
      <c r="F18" s="4"/>
      <c r="G18" s="4"/>
      <c r="H18" s="4"/>
      <c r="I18" s="4"/>
      <c r="J18" s="4"/>
      <c r="K18" s="3"/>
      <c r="L18" s="3"/>
      <c r="M18" s="27"/>
      <c r="N18" s="27"/>
      <c r="O18" s="27"/>
      <c r="P18" s="27"/>
      <c r="Q18" s="27"/>
      <c r="R18" s="27"/>
      <c r="T18" s="28" t="s">
        <v>20</v>
      </c>
      <c r="U18" s="25">
        <f t="shared" ref="U18:V18" si="3">COUNTIFS($U$3:$U$16, "High", A3:A16, 1)</f>
        <v>3</v>
      </c>
      <c r="V18" s="25">
        <f t="shared" si="3"/>
        <v>3</v>
      </c>
      <c r="W18" s="1"/>
      <c r="X18" s="4"/>
      <c r="Y18" s="5"/>
    </row>
    <row r="19" spans="1:25" ht="15" x14ac:dyDescent="0.2">
      <c r="A19" s="3"/>
      <c r="B19" s="3"/>
      <c r="C19" s="3"/>
      <c r="D19" s="4"/>
      <c r="E19" s="4"/>
      <c r="F19" s="4"/>
      <c r="G19" s="4"/>
      <c r="H19" s="4"/>
      <c r="I19" s="4"/>
      <c r="J19" s="4"/>
      <c r="K19" s="3"/>
      <c r="L19" s="3"/>
      <c r="M19" s="27"/>
      <c r="N19" s="27"/>
      <c r="O19" s="27"/>
      <c r="P19" s="27"/>
      <c r="Q19" s="27"/>
      <c r="R19" s="27"/>
      <c r="T19" s="28" t="s">
        <v>21</v>
      </c>
      <c r="U19" s="25">
        <f t="shared" ref="U19:V19" si="4">COUNTIFS($U$3:$U$16, "Medium", A3:A16, 1)</f>
        <v>4</v>
      </c>
      <c r="V19" s="25">
        <f t="shared" si="4"/>
        <v>4</v>
      </c>
      <c r="W19" s="1"/>
      <c r="X19" s="4"/>
      <c r="Y19" s="5"/>
    </row>
    <row r="20" spans="1:25" ht="15" x14ac:dyDescent="0.2">
      <c r="A20" s="3"/>
      <c r="B20" s="3"/>
      <c r="C20" s="3"/>
      <c r="D20" s="4"/>
      <c r="E20" s="4"/>
      <c r="F20" s="4"/>
      <c r="G20" s="4"/>
      <c r="H20" s="4"/>
      <c r="I20" s="4"/>
      <c r="J20" s="4"/>
      <c r="K20" s="3"/>
      <c r="L20" s="3"/>
      <c r="M20" s="27"/>
      <c r="N20" s="27"/>
      <c r="O20" s="27"/>
      <c r="P20" s="27"/>
      <c r="Q20" s="27"/>
      <c r="R20" s="27"/>
      <c r="T20" s="28" t="s">
        <v>22</v>
      </c>
      <c r="U20" s="25">
        <f t="shared" ref="U20:V20" si="5">COUNTIFS($U$3:$U$16, "Low", A3:A16, 1)</f>
        <v>1</v>
      </c>
      <c r="V20" s="25">
        <f t="shared" si="5"/>
        <v>1</v>
      </c>
      <c r="W20" s="1"/>
      <c r="X20" s="4"/>
      <c r="Y20" s="5"/>
    </row>
  </sheetData>
  <sheetProtection algorithmName="SHA-512" hashValue="juckRBTcg3/6XQM6hM/lxbU3v0Jv1CLW7SX7ojo0fzXQtvCmyEwVHV1I9Rv0UQ5WpA+oG6nocTFvxuxUIXMagA==" saltValue="2RAE0U7Wgn3IsdZI5TcVvg==" spinCount="100000" sheet="1" objects="1" scenarios="1" formatColumns="0" formatRows="0" autoFilter="0"/>
  <autoFilter ref="A1:Y20" xr:uid="{00000000-0009-0000-0000-000022000000}"/>
  <mergeCells count="1">
    <mergeCell ref="M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Y30"/>
  <sheetViews>
    <sheetView zoomScale="60" zoomScaleNormal="60" workbookViewId="0">
      <pane xSplit="6" ySplit="2" topLeftCell="L25" activePane="bottomRight" state="frozen"/>
      <selection sqref="A1:B2"/>
      <selection pane="topRight" sqref="A1:B2"/>
      <selection pane="bottomLeft" sqref="A1:B2"/>
      <selection pane="bottomRight" activeCell="M23" sqref="M23"/>
    </sheetView>
  </sheetViews>
  <sheetFormatPr defaultColWidth="12.5703125" defaultRowHeight="15.75" customHeight="1" x14ac:dyDescent="0.2"/>
  <cols>
    <col min="1" max="1" width="10" customWidth="1"/>
    <col min="2" max="2" width="13.42578125" customWidth="1"/>
    <col min="3" max="3" width="15.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6.5703125" bestFit="1" customWidth="1"/>
    <col min="14" max="15" width="17" bestFit="1" customWidth="1"/>
    <col min="16" max="16" width="16.5703125" bestFit="1" customWidth="1"/>
    <col min="17" max="19" width="14.85546875" bestFit="1" customWidth="1"/>
    <col min="20" max="21" width="17.85546875" customWidth="1"/>
    <col min="22" max="22" width="23.5703125" customWidth="1"/>
    <col min="23" max="23" width="25.140625" customWidth="1"/>
    <col min="24" max="24" width="36.42578125" customWidth="1"/>
    <col min="25" max="25" width="38" customWidth="1"/>
  </cols>
  <sheetData>
    <row r="1" spans="1:25" ht="51" customHeight="1" x14ac:dyDescent="0.2">
      <c r="A1" s="21" t="s">
        <v>23</v>
      </c>
      <c r="B1" s="21" t="s">
        <v>2833</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SUM(A3:A26)</f>
        <v>19</v>
      </c>
      <c r="B2" s="21">
        <f t="shared" si="0"/>
        <v>17</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240" x14ac:dyDescent="0.2">
      <c r="A3" s="17">
        <v>1</v>
      </c>
      <c r="B3" s="65">
        <v>1</v>
      </c>
      <c r="C3" s="65" t="s">
        <v>2630</v>
      </c>
      <c r="D3" s="66" t="s">
        <v>330</v>
      </c>
      <c r="E3" s="66" t="s">
        <v>51</v>
      </c>
      <c r="F3" s="66" t="s">
        <v>331</v>
      </c>
      <c r="G3" s="66" t="s">
        <v>332</v>
      </c>
      <c r="H3" s="66" t="s">
        <v>333</v>
      </c>
      <c r="I3" s="66" t="s">
        <v>334</v>
      </c>
      <c r="J3" s="66" t="s">
        <v>335</v>
      </c>
      <c r="K3" s="65" t="s">
        <v>88</v>
      </c>
      <c r="L3" s="65" t="s">
        <v>336</v>
      </c>
      <c r="M3" s="68"/>
      <c r="N3" s="68"/>
      <c r="O3" s="67">
        <v>70000</v>
      </c>
      <c r="P3" s="68"/>
      <c r="Q3" s="68"/>
      <c r="R3" s="67">
        <v>86100</v>
      </c>
      <c r="S3" s="68"/>
      <c r="T3" s="68">
        <f t="shared" ref="T3:T26" si="1">SUM(M3:S3)</f>
        <v>156100</v>
      </c>
      <c r="U3" s="69" t="s">
        <v>20</v>
      </c>
      <c r="V3" s="66"/>
      <c r="W3" s="69" t="s">
        <v>60</v>
      </c>
      <c r="X3" s="66" t="s">
        <v>337</v>
      </c>
      <c r="Y3" s="66" t="s">
        <v>62</v>
      </c>
    </row>
    <row r="4" spans="1:25" ht="105" x14ac:dyDescent="0.2">
      <c r="A4" s="17">
        <v>0</v>
      </c>
      <c r="B4" s="65">
        <v>0</v>
      </c>
      <c r="C4" s="65" t="s">
        <v>338</v>
      </c>
      <c r="D4" s="66" t="s">
        <v>330</v>
      </c>
      <c r="E4" s="66" t="s">
        <v>83</v>
      </c>
      <c r="F4" s="66" t="s">
        <v>339</v>
      </c>
      <c r="G4" s="66" t="s">
        <v>340</v>
      </c>
      <c r="H4" s="66" t="s">
        <v>341</v>
      </c>
      <c r="I4" s="66" t="s">
        <v>342</v>
      </c>
      <c r="J4" s="66" t="s">
        <v>343</v>
      </c>
      <c r="K4" s="65" t="s">
        <v>88</v>
      </c>
      <c r="L4" s="65" t="s">
        <v>344</v>
      </c>
      <c r="M4" s="67">
        <v>12000</v>
      </c>
      <c r="N4" s="68"/>
      <c r="O4" s="68"/>
      <c r="P4" s="68"/>
      <c r="Q4" s="68"/>
      <c r="R4" s="68"/>
      <c r="S4" s="68"/>
      <c r="T4" s="68">
        <f t="shared" si="1"/>
        <v>12000</v>
      </c>
      <c r="U4" s="69"/>
      <c r="V4" s="66" t="s">
        <v>345</v>
      </c>
      <c r="W4" s="69"/>
      <c r="X4" s="66" t="s">
        <v>80</v>
      </c>
      <c r="Y4" s="66"/>
    </row>
    <row r="5" spans="1:25" ht="30" x14ac:dyDescent="0.2">
      <c r="A5" s="17">
        <v>0</v>
      </c>
      <c r="B5" s="65">
        <v>0</v>
      </c>
      <c r="C5" s="65" t="s">
        <v>346</v>
      </c>
      <c r="D5" s="66" t="s">
        <v>330</v>
      </c>
      <c r="E5" s="66" t="s">
        <v>83</v>
      </c>
      <c r="F5" s="66" t="s">
        <v>347</v>
      </c>
      <c r="G5" s="66"/>
      <c r="H5" s="71"/>
      <c r="I5" s="71"/>
      <c r="J5" s="66"/>
      <c r="K5" s="65"/>
      <c r="L5" s="65"/>
      <c r="M5" s="68"/>
      <c r="N5" s="68"/>
      <c r="O5" s="68"/>
      <c r="P5" s="67">
        <v>15000</v>
      </c>
      <c r="Q5" s="68"/>
      <c r="R5" s="68"/>
      <c r="S5" s="68"/>
      <c r="T5" s="68">
        <f t="shared" si="1"/>
        <v>15000</v>
      </c>
      <c r="U5" s="69"/>
      <c r="V5" s="66"/>
      <c r="W5" s="69"/>
      <c r="X5" s="66" t="s">
        <v>80</v>
      </c>
      <c r="Y5" s="66"/>
    </row>
    <row r="6" spans="1:25" ht="30" x14ac:dyDescent="0.2">
      <c r="A6" s="17">
        <v>0</v>
      </c>
      <c r="B6" s="65">
        <v>0</v>
      </c>
      <c r="C6" s="65" t="s">
        <v>348</v>
      </c>
      <c r="D6" s="66" t="s">
        <v>330</v>
      </c>
      <c r="E6" s="66" t="s">
        <v>83</v>
      </c>
      <c r="F6" s="66" t="s">
        <v>349</v>
      </c>
      <c r="G6" s="66"/>
      <c r="H6" s="71"/>
      <c r="I6" s="71"/>
      <c r="J6" s="66"/>
      <c r="K6" s="65"/>
      <c r="L6" s="65"/>
      <c r="M6" s="68"/>
      <c r="N6" s="68"/>
      <c r="O6" s="68"/>
      <c r="P6" s="68"/>
      <c r="Q6" s="68"/>
      <c r="R6" s="68"/>
      <c r="S6" s="67">
        <v>16000</v>
      </c>
      <c r="T6" s="68">
        <f t="shared" si="1"/>
        <v>16000</v>
      </c>
      <c r="U6" s="69"/>
      <c r="V6" s="66"/>
      <c r="W6" s="69"/>
      <c r="X6" s="66" t="s">
        <v>80</v>
      </c>
      <c r="Y6" s="66"/>
    </row>
    <row r="7" spans="1:25" ht="90" x14ac:dyDescent="0.2">
      <c r="A7" s="17">
        <v>1</v>
      </c>
      <c r="B7" s="65">
        <v>1</v>
      </c>
      <c r="C7" s="65" t="s">
        <v>350</v>
      </c>
      <c r="D7" s="66" t="s">
        <v>330</v>
      </c>
      <c r="E7" s="66" t="s">
        <v>51</v>
      </c>
      <c r="F7" s="74" t="s">
        <v>469</v>
      </c>
      <c r="G7" s="66" t="s">
        <v>470</v>
      </c>
      <c r="H7" s="66" t="s">
        <v>471</v>
      </c>
      <c r="I7" s="75" t="s">
        <v>2948</v>
      </c>
      <c r="J7" s="75" t="s">
        <v>472</v>
      </c>
      <c r="K7" s="76" t="s">
        <v>88</v>
      </c>
      <c r="L7" s="65" t="s">
        <v>58</v>
      </c>
      <c r="M7" s="67">
        <v>675</v>
      </c>
      <c r="N7" s="77"/>
      <c r="O7" s="67"/>
      <c r="P7" s="67"/>
      <c r="Q7" s="67"/>
      <c r="R7" s="67"/>
      <c r="S7" s="67"/>
      <c r="T7" s="68">
        <f t="shared" si="1"/>
        <v>675</v>
      </c>
      <c r="U7" s="69" t="s">
        <v>20</v>
      </c>
      <c r="V7" s="66"/>
      <c r="W7" s="69" t="s">
        <v>69</v>
      </c>
      <c r="X7" s="66" t="s">
        <v>70</v>
      </c>
      <c r="Y7" s="71"/>
    </row>
    <row r="8" spans="1:25" ht="105" x14ac:dyDescent="0.2">
      <c r="A8" s="17">
        <v>1</v>
      </c>
      <c r="B8" s="65">
        <v>0</v>
      </c>
      <c r="C8" s="65" t="s">
        <v>2880</v>
      </c>
      <c r="D8" s="66" t="s">
        <v>330</v>
      </c>
      <c r="E8" s="66" t="s">
        <v>51</v>
      </c>
      <c r="F8" s="72" t="s">
        <v>351</v>
      </c>
      <c r="G8" s="66" t="s">
        <v>352</v>
      </c>
      <c r="H8" s="71"/>
      <c r="I8" s="71"/>
      <c r="J8" s="66" t="s">
        <v>353</v>
      </c>
      <c r="K8" s="65" t="s">
        <v>88</v>
      </c>
      <c r="L8" s="65"/>
      <c r="M8" s="68"/>
      <c r="N8" s="68"/>
      <c r="O8" s="67"/>
      <c r="P8" s="68"/>
      <c r="Q8" s="68"/>
      <c r="R8" s="67"/>
      <c r="S8" s="68"/>
      <c r="T8" s="68">
        <f t="shared" si="1"/>
        <v>0</v>
      </c>
      <c r="U8" s="69" t="s">
        <v>20</v>
      </c>
      <c r="V8" s="66"/>
      <c r="W8" s="69"/>
      <c r="X8" s="66" t="s">
        <v>70</v>
      </c>
      <c r="Y8" s="66" t="s">
        <v>62</v>
      </c>
    </row>
    <row r="9" spans="1:25" ht="90" x14ac:dyDescent="0.2">
      <c r="A9" s="17">
        <v>1</v>
      </c>
      <c r="B9" s="65">
        <v>1</v>
      </c>
      <c r="C9" s="65" t="s">
        <v>354</v>
      </c>
      <c r="D9" s="66" t="s">
        <v>330</v>
      </c>
      <c r="E9" s="66" t="s">
        <v>51</v>
      </c>
      <c r="F9" s="66" t="s">
        <v>355</v>
      </c>
      <c r="G9" s="66" t="s">
        <v>356</v>
      </c>
      <c r="H9" s="66" t="s">
        <v>357</v>
      </c>
      <c r="I9" s="66" t="s">
        <v>358</v>
      </c>
      <c r="J9" s="66" t="s">
        <v>359</v>
      </c>
      <c r="K9" s="65" t="s">
        <v>88</v>
      </c>
      <c r="L9" s="65">
        <v>2026</v>
      </c>
      <c r="M9" s="68"/>
      <c r="N9" s="68"/>
      <c r="O9" s="68"/>
      <c r="P9" s="67">
        <v>41000</v>
      </c>
      <c r="Q9" s="68"/>
      <c r="R9" s="68"/>
      <c r="S9" s="68"/>
      <c r="T9" s="68">
        <f t="shared" si="1"/>
        <v>41000</v>
      </c>
      <c r="U9" s="69" t="s">
        <v>20</v>
      </c>
      <c r="V9" s="66"/>
      <c r="W9" s="69" t="s">
        <v>79</v>
      </c>
      <c r="X9" s="66" t="s">
        <v>337</v>
      </c>
      <c r="Y9" s="66" t="s">
        <v>62</v>
      </c>
    </row>
    <row r="10" spans="1:25" ht="30" x14ac:dyDescent="0.2">
      <c r="A10" s="17">
        <v>0</v>
      </c>
      <c r="B10" s="65">
        <v>0</v>
      </c>
      <c r="C10" s="65" t="s">
        <v>360</v>
      </c>
      <c r="D10" s="66" t="s">
        <v>330</v>
      </c>
      <c r="E10" s="66" t="s">
        <v>83</v>
      </c>
      <c r="F10" s="66" t="s">
        <v>361</v>
      </c>
      <c r="G10" s="66" t="s">
        <v>362</v>
      </c>
      <c r="H10" s="66" t="s">
        <v>363</v>
      </c>
      <c r="I10" s="66" t="s">
        <v>364</v>
      </c>
      <c r="J10" s="66" t="s">
        <v>365</v>
      </c>
      <c r="K10" s="65" t="s">
        <v>88</v>
      </c>
      <c r="L10" s="65"/>
      <c r="M10" s="68"/>
      <c r="N10" s="68"/>
      <c r="O10" s="68"/>
      <c r="P10" s="68"/>
      <c r="Q10" s="67">
        <v>5000</v>
      </c>
      <c r="R10" s="68"/>
      <c r="S10" s="68"/>
      <c r="T10" s="68">
        <f t="shared" si="1"/>
        <v>5000</v>
      </c>
      <c r="U10" s="69"/>
      <c r="V10" s="66"/>
      <c r="W10" s="69"/>
      <c r="X10" s="66" t="s">
        <v>80</v>
      </c>
      <c r="Y10" s="66"/>
    </row>
    <row r="11" spans="1:25" ht="90" x14ac:dyDescent="0.2">
      <c r="A11" s="17">
        <v>1</v>
      </c>
      <c r="B11" s="65">
        <v>1</v>
      </c>
      <c r="C11" s="65" t="s">
        <v>366</v>
      </c>
      <c r="D11" s="66" t="s">
        <v>330</v>
      </c>
      <c r="E11" s="66" t="s">
        <v>51</v>
      </c>
      <c r="F11" s="66" t="s">
        <v>367</v>
      </c>
      <c r="G11" s="66" t="s">
        <v>368</v>
      </c>
      <c r="H11" s="66" t="s">
        <v>357</v>
      </c>
      <c r="I11" s="66" t="s">
        <v>369</v>
      </c>
      <c r="J11" s="66"/>
      <c r="K11" s="65" t="s">
        <v>370</v>
      </c>
      <c r="L11" s="65" t="s">
        <v>371</v>
      </c>
      <c r="M11" s="67">
        <v>12000</v>
      </c>
      <c r="N11" s="68"/>
      <c r="O11" s="68"/>
      <c r="P11" s="68"/>
      <c r="Q11" s="67">
        <v>12600</v>
      </c>
      <c r="R11" s="68"/>
      <c r="S11" s="68"/>
      <c r="T11" s="68">
        <f t="shared" si="1"/>
        <v>24600</v>
      </c>
      <c r="U11" s="69" t="s">
        <v>21</v>
      </c>
      <c r="V11" s="66"/>
      <c r="W11" s="69" t="s">
        <v>69</v>
      </c>
      <c r="X11" s="66" t="s">
        <v>337</v>
      </c>
      <c r="Y11" s="66" t="s">
        <v>62</v>
      </c>
    </row>
    <row r="12" spans="1:25" ht="240" x14ac:dyDescent="0.2">
      <c r="A12" s="17">
        <v>1</v>
      </c>
      <c r="B12" s="65">
        <v>1</v>
      </c>
      <c r="C12" s="65" t="s">
        <v>2881</v>
      </c>
      <c r="D12" s="66" t="s">
        <v>330</v>
      </c>
      <c r="E12" s="66" t="s">
        <v>51</v>
      </c>
      <c r="F12" s="66" t="s">
        <v>372</v>
      </c>
      <c r="G12" s="66" t="s">
        <v>373</v>
      </c>
      <c r="H12" s="66" t="s">
        <v>374</v>
      </c>
      <c r="I12" s="66" t="s">
        <v>375</v>
      </c>
      <c r="J12" s="66" t="s">
        <v>376</v>
      </c>
      <c r="K12" s="65" t="s">
        <v>88</v>
      </c>
      <c r="L12" s="65" t="s">
        <v>377</v>
      </c>
      <c r="M12" s="68"/>
      <c r="N12" s="67">
        <v>74000</v>
      </c>
      <c r="O12" s="68"/>
      <c r="P12" s="78">
        <v>77000</v>
      </c>
      <c r="Q12" s="68"/>
      <c r="R12" s="67">
        <v>81500</v>
      </c>
      <c r="S12" s="68"/>
      <c r="T12" s="68">
        <f t="shared" si="1"/>
        <v>232500</v>
      </c>
      <c r="U12" s="69" t="s">
        <v>20</v>
      </c>
      <c r="V12" s="66"/>
      <c r="W12" s="69" t="s">
        <v>69</v>
      </c>
      <c r="X12" s="66" t="s">
        <v>337</v>
      </c>
      <c r="Y12" s="66" t="s">
        <v>62</v>
      </c>
    </row>
    <row r="13" spans="1:25" ht="135" x14ac:dyDescent="0.2">
      <c r="A13" s="17">
        <v>1</v>
      </c>
      <c r="B13" s="65">
        <v>1</v>
      </c>
      <c r="C13" s="65" t="s">
        <v>378</v>
      </c>
      <c r="D13" s="66" t="s">
        <v>330</v>
      </c>
      <c r="E13" s="66" t="s">
        <v>51</v>
      </c>
      <c r="F13" s="66" t="s">
        <v>379</v>
      </c>
      <c r="G13" s="66" t="s">
        <v>380</v>
      </c>
      <c r="H13" s="66" t="s">
        <v>381</v>
      </c>
      <c r="I13" s="66" t="s">
        <v>2949</v>
      </c>
      <c r="J13" s="66" t="s">
        <v>382</v>
      </c>
      <c r="K13" s="65" t="s">
        <v>383</v>
      </c>
      <c r="L13" s="65" t="s">
        <v>384</v>
      </c>
      <c r="M13" s="67">
        <v>346134</v>
      </c>
      <c r="N13" s="67">
        <v>350364</v>
      </c>
      <c r="O13" s="68"/>
      <c r="P13" s="68"/>
      <c r="Q13" s="68"/>
      <c r="R13" s="68"/>
      <c r="S13" s="68"/>
      <c r="T13" s="68">
        <f t="shared" si="1"/>
        <v>696498</v>
      </c>
      <c r="U13" s="69" t="s">
        <v>20</v>
      </c>
      <c r="V13" s="66"/>
      <c r="W13" s="69" t="s">
        <v>69</v>
      </c>
      <c r="X13" s="66" t="s">
        <v>337</v>
      </c>
      <c r="Y13" s="66" t="s">
        <v>62</v>
      </c>
    </row>
    <row r="14" spans="1:25" ht="45" x14ac:dyDescent="0.2">
      <c r="A14" s="17">
        <v>0</v>
      </c>
      <c r="B14" s="65">
        <v>0</v>
      </c>
      <c r="C14" s="65" t="s">
        <v>385</v>
      </c>
      <c r="D14" s="66" t="s">
        <v>330</v>
      </c>
      <c r="E14" s="66" t="s">
        <v>83</v>
      </c>
      <c r="F14" s="66" t="s">
        <v>386</v>
      </c>
      <c r="G14" s="66" t="s">
        <v>387</v>
      </c>
      <c r="H14" s="66" t="s">
        <v>388</v>
      </c>
      <c r="I14" s="66" t="s">
        <v>389</v>
      </c>
      <c r="J14" s="66" t="s">
        <v>390</v>
      </c>
      <c r="K14" s="65" t="s">
        <v>391</v>
      </c>
      <c r="L14" s="65">
        <v>2024</v>
      </c>
      <c r="M14" s="68"/>
      <c r="N14" s="67">
        <v>2000</v>
      </c>
      <c r="O14" s="68"/>
      <c r="P14" s="68"/>
      <c r="Q14" s="68"/>
      <c r="R14" s="68"/>
      <c r="S14" s="68"/>
      <c r="T14" s="68">
        <f t="shared" si="1"/>
        <v>2000</v>
      </c>
      <c r="U14" s="69"/>
      <c r="V14" s="66"/>
      <c r="W14" s="69"/>
      <c r="X14" s="66" t="s">
        <v>80</v>
      </c>
      <c r="Y14" s="66"/>
    </row>
    <row r="15" spans="1:25" ht="135" x14ac:dyDescent="0.2">
      <c r="A15" s="17">
        <v>1</v>
      </c>
      <c r="B15" s="65">
        <v>1</v>
      </c>
      <c r="C15" s="65" t="s">
        <v>392</v>
      </c>
      <c r="D15" s="66" t="s">
        <v>330</v>
      </c>
      <c r="E15" s="66" t="s">
        <v>51</v>
      </c>
      <c r="F15" s="66" t="s">
        <v>393</v>
      </c>
      <c r="G15" s="66" t="s">
        <v>394</v>
      </c>
      <c r="H15" s="66" t="s">
        <v>395</v>
      </c>
      <c r="I15" s="66" t="s">
        <v>2949</v>
      </c>
      <c r="J15" s="66" t="s">
        <v>382</v>
      </c>
      <c r="K15" s="65" t="s">
        <v>396</v>
      </c>
      <c r="L15" s="65" t="s">
        <v>397</v>
      </c>
      <c r="M15" s="68"/>
      <c r="N15" s="68"/>
      <c r="O15" s="67">
        <v>357688</v>
      </c>
      <c r="P15" s="67">
        <v>364127</v>
      </c>
      <c r="Q15" s="68"/>
      <c r="R15" s="68"/>
      <c r="S15" s="68"/>
      <c r="T15" s="68">
        <f t="shared" si="1"/>
        <v>721815</v>
      </c>
      <c r="U15" s="69" t="s">
        <v>20</v>
      </c>
      <c r="V15" s="66"/>
      <c r="W15" s="69" t="s">
        <v>69</v>
      </c>
      <c r="X15" s="66" t="s">
        <v>337</v>
      </c>
      <c r="Y15" s="66" t="s">
        <v>62</v>
      </c>
    </row>
    <row r="16" spans="1:25" ht="90" x14ac:dyDescent="0.2">
      <c r="A16" s="17">
        <v>1</v>
      </c>
      <c r="B16" s="65">
        <v>1</v>
      </c>
      <c r="C16" s="65" t="s">
        <v>398</v>
      </c>
      <c r="D16" s="66" t="s">
        <v>330</v>
      </c>
      <c r="E16" s="66" t="s">
        <v>51</v>
      </c>
      <c r="F16" s="66" t="s">
        <v>399</v>
      </c>
      <c r="G16" s="66" t="s">
        <v>400</v>
      </c>
      <c r="H16" s="66" t="s">
        <v>401</v>
      </c>
      <c r="I16" s="66" t="s">
        <v>402</v>
      </c>
      <c r="J16" s="66" t="s">
        <v>403</v>
      </c>
      <c r="K16" s="65" t="s">
        <v>404</v>
      </c>
      <c r="L16" s="65" t="s">
        <v>104</v>
      </c>
      <c r="M16" s="67">
        <v>52000</v>
      </c>
      <c r="N16" s="68"/>
      <c r="O16" s="68"/>
      <c r="P16" s="68"/>
      <c r="Q16" s="68"/>
      <c r="R16" s="68"/>
      <c r="S16" s="68"/>
      <c r="T16" s="68">
        <f t="shared" si="1"/>
        <v>52000</v>
      </c>
      <c r="U16" s="69" t="s">
        <v>20</v>
      </c>
      <c r="V16" s="66"/>
      <c r="W16" s="69" t="s">
        <v>69</v>
      </c>
      <c r="X16" s="66" t="s">
        <v>337</v>
      </c>
      <c r="Y16" s="66" t="s">
        <v>62</v>
      </c>
    </row>
    <row r="17" spans="1:25" ht="90" x14ac:dyDescent="0.2">
      <c r="A17" s="17">
        <v>1</v>
      </c>
      <c r="B17" s="65">
        <v>1</v>
      </c>
      <c r="C17" s="65" t="s">
        <v>405</v>
      </c>
      <c r="D17" s="66" t="s">
        <v>330</v>
      </c>
      <c r="E17" s="66" t="s">
        <v>51</v>
      </c>
      <c r="F17" s="66" t="s">
        <v>406</v>
      </c>
      <c r="G17" s="66" t="s">
        <v>407</v>
      </c>
      <c r="H17" s="66" t="s">
        <v>408</v>
      </c>
      <c r="I17" s="66" t="s">
        <v>402</v>
      </c>
      <c r="J17" s="66" t="s">
        <v>409</v>
      </c>
      <c r="K17" s="65" t="s">
        <v>370</v>
      </c>
      <c r="L17" s="65">
        <v>2023</v>
      </c>
      <c r="M17" s="67">
        <v>25000</v>
      </c>
      <c r="N17" s="68"/>
      <c r="O17" s="68"/>
      <c r="P17" s="68"/>
      <c r="Q17" s="68"/>
      <c r="R17" s="68"/>
      <c r="S17" s="68"/>
      <c r="T17" s="68">
        <f t="shared" si="1"/>
        <v>25000</v>
      </c>
      <c r="U17" s="69" t="s">
        <v>21</v>
      </c>
      <c r="V17" s="66"/>
      <c r="W17" s="69" t="s">
        <v>69</v>
      </c>
      <c r="X17" s="66" t="s">
        <v>131</v>
      </c>
      <c r="Y17" s="66" t="s">
        <v>62</v>
      </c>
    </row>
    <row r="18" spans="1:25" ht="90" x14ac:dyDescent="0.2">
      <c r="A18" s="17">
        <v>1</v>
      </c>
      <c r="B18" s="65">
        <v>1</v>
      </c>
      <c r="C18" s="65" t="s">
        <v>410</v>
      </c>
      <c r="D18" s="66" t="s">
        <v>330</v>
      </c>
      <c r="E18" s="66" t="s">
        <v>51</v>
      </c>
      <c r="F18" s="66" t="s">
        <v>411</v>
      </c>
      <c r="G18" s="66" t="s">
        <v>412</v>
      </c>
      <c r="H18" s="66" t="s">
        <v>413</v>
      </c>
      <c r="I18" s="66" t="s">
        <v>402</v>
      </c>
      <c r="J18" s="66" t="s">
        <v>414</v>
      </c>
      <c r="K18" s="65" t="s">
        <v>370</v>
      </c>
      <c r="L18" s="65" t="s">
        <v>415</v>
      </c>
      <c r="M18" s="68"/>
      <c r="N18" s="67">
        <v>6000</v>
      </c>
      <c r="O18" s="67"/>
      <c r="P18" s="67"/>
      <c r="Q18" s="67"/>
      <c r="R18" s="68"/>
      <c r="S18" s="68"/>
      <c r="T18" s="68">
        <f t="shared" si="1"/>
        <v>6000</v>
      </c>
      <c r="U18" s="69" t="s">
        <v>21</v>
      </c>
      <c r="V18" s="66"/>
      <c r="W18" s="69" t="s">
        <v>69</v>
      </c>
      <c r="X18" s="66" t="s">
        <v>337</v>
      </c>
      <c r="Y18" s="66" t="s">
        <v>62</v>
      </c>
    </row>
    <row r="19" spans="1:25" ht="90" x14ac:dyDescent="0.2">
      <c r="A19" s="17">
        <v>1</v>
      </c>
      <c r="B19" s="65">
        <v>1</v>
      </c>
      <c r="C19" s="65" t="s">
        <v>416</v>
      </c>
      <c r="D19" s="66" t="s">
        <v>330</v>
      </c>
      <c r="E19" s="66" t="s">
        <v>51</v>
      </c>
      <c r="F19" s="66" t="s">
        <v>417</v>
      </c>
      <c r="G19" s="66" t="s">
        <v>2950</v>
      </c>
      <c r="H19" s="66" t="s">
        <v>418</v>
      </c>
      <c r="I19" s="66" t="s">
        <v>402</v>
      </c>
      <c r="J19" s="66" t="s">
        <v>419</v>
      </c>
      <c r="K19" s="65" t="s">
        <v>370</v>
      </c>
      <c r="L19" s="65">
        <v>2026</v>
      </c>
      <c r="M19" s="68"/>
      <c r="N19" s="68"/>
      <c r="O19" s="68"/>
      <c r="P19" s="67">
        <v>115000</v>
      </c>
      <c r="Q19" s="68"/>
      <c r="R19" s="68"/>
      <c r="S19" s="68"/>
      <c r="T19" s="68">
        <f t="shared" si="1"/>
        <v>115000</v>
      </c>
      <c r="U19" s="69" t="s">
        <v>21</v>
      </c>
      <c r="V19" s="66"/>
      <c r="W19" s="69" t="s">
        <v>69</v>
      </c>
      <c r="X19" s="66" t="s">
        <v>337</v>
      </c>
      <c r="Y19" s="66" t="s">
        <v>62</v>
      </c>
    </row>
    <row r="20" spans="1:25" ht="360" x14ac:dyDescent="0.2">
      <c r="A20" s="17">
        <v>1</v>
      </c>
      <c r="B20" s="65">
        <v>1</v>
      </c>
      <c r="C20" s="65" t="s">
        <v>420</v>
      </c>
      <c r="D20" s="66" t="s">
        <v>330</v>
      </c>
      <c r="E20" s="66" t="s">
        <v>51</v>
      </c>
      <c r="F20" s="72" t="s">
        <v>2951</v>
      </c>
      <c r="G20" s="66" t="s">
        <v>2952</v>
      </c>
      <c r="H20" s="66" t="s">
        <v>421</v>
      </c>
      <c r="I20" s="66" t="s">
        <v>422</v>
      </c>
      <c r="J20" s="66" t="s">
        <v>423</v>
      </c>
      <c r="K20" s="65" t="s">
        <v>88</v>
      </c>
      <c r="L20" s="65" t="s">
        <v>424</v>
      </c>
      <c r="M20" s="67">
        <v>195</v>
      </c>
      <c r="N20" s="67"/>
      <c r="O20" s="67"/>
      <c r="P20" s="67"/>
      <c r="Q20" s="67"/>
      <c r="R20" s="67"/>
      <c r="S20" s="68"/>
      <c r="T20" s="68">
        <f t="shared" si="1"/>
        <v>195</v>
      </c>
      <c r="U20" s="69" t="s">
        <v>21</v>
      </c>
      <c r="V20" s="66"/>
      <c r="W20" s="69" t="s">
        <v>69</v>
      </c>
      <c r="X20" s="66" t="s">
        <v>70</v>
      </c>
      <c r="Y20" s="66" t="s">
        <v>62</v>
      </c>
    </row>
    <row r="21" spans="1:25" ht="409.5" x14ac:dyDescent="0.2">
      <c r="A21" s="17">
        <v>1</v>
      </c>
      <c r="B21" s="65">
        <v>1</v>
      </c>
      <c r="C21" s="65" t="s">
        <v>425</v>
      </c>
      <c r="D21" s="66" t="s">
        <v>330</v>
      </c>
      <c r="E21" s="66" t="s">
        <v>51</v>
      </c>
      <c r="F21" s="66" t="s">
        <v>426</v>
      </c>
      <c r="G21" s="66" t="s">
        <v>427</v>
      </c>
      <c r="H21" s="66" t="s">
        <v>428</v>
      </c>
      <c r="I21" s="66" t="s">
        <v>429</v>
      </c>
      <c r="J21" s="66" t="s">
        <v>430</v>
      </c>
      <c r="K21" s="65" t="s">
        <v>88</v>
      </c>
      <c r="L21" s="65" t="s">
        <v>104</v>
      </c>
      <c r="M21" s="67">
        <v>78</v>
      </c>
      <c r="N21" s="67"/>
      <c r="O21" s="68"/>
      <c r="P21" s="68"/>
      <c r="Q21" s="68"/>
      <c r="R21" s="68"/>
      <c r="S21" s="68"/>
      <c r="T21" s="68">
        <f t="shared" si="1"/>
        <v>78</v>
      </c>
      <c r="U21" s="69" t="s">
        <v>20</v>
      </c>
      <c r="V21" s="66" t="s">
        <v>431</v>
      </c>
      <c r="W21" s="69" t="s">
        <v>60</v>
      </c>
      <c r="X21" s="66" t="s">
        <v>70</v>
      </c>
      <c r="Y21" s="66" t="s">
        <v>62</v>
      </c>
    </row>
    <row r="22" spans="1:25" ht="90" x14ac:dyDescent="0.2">
      <c r="A22" s="17">
        <v>1</v>
      </c>
      <c r="B22" s="65">
        <v>0</v>
      </c>
      <c r="C22" s="65" t="s">
        <v>2882</v>
      </c>
      <c r="D22" s="66" t="s">
        <v>330</v>
      </c>
      <c r="E22" s="66" t="s">
        <v>51</v>
      </c>
      <c r="F22" s="66" t="s">
        <v>432</v>
      </c>
      <c r="G22" s="66" t="s">
        <v>433</v>
      </c>
      <c r="H22" s="66" t="s">
        <v>434</v>
      </c>
      <c r="I22" s="66" t="s">
        <v>435</v>
      </c>
      <c r="J22" s="66" t="s">
        <v>436</v>
      </c>
      <c r="K22" s="65" t="s">
        <v>88</v>
      </c>
      <c r="L22" s="65" t="s">
        <v>437</v>
      </c>
      <c r="M22" s="68"/>
      <c r="N22" s="67"/>
      <c r="O22" s="67"/>
      <c r="P22" s="68"/>
      <c r="Q22" s="68"/>
      <c r="R22" s="68"/>
      <c r="S22" s="68"/>
      <c r="T22" s="68">
        <f t="shared" si="1"/>
        <v>0</v>
      </c>
      <c r="U22" s="69" t="s">
        <v>20</v>
      </c>
      <c r="V22" s="66" t="s">
        <v>438</v>
      </c>
      <c r="W22" s="69" t="s">
        <v>69</v>
      </c>
      <c r="X22" s="66" t="s">
        <v>70</v>
      </c>
      <c r="Y22" s="66" t="s">
        <v>62</v>
      </c>
    </row>
    <row r="23" spans="1:25" ht="120" x14ac:dyDescent="0.2">
      <c r="A23" s="17">
        <v>1</v>
      </c>
      <c r="B23" s="65">
        <v>1</v>
      </c>
      <c r="C23" s="65" t="s">
        <v>439</v>
      </c>
      <c r="D23" s="66" t="s">
        <v>330</v>
      </c>
      <c r="E23" s="66" t="s">
        <v>93</v>
      </c>
      <c r="F23" s="66" t="s">
        <v>440</v>
      </c>
      <c r="G23" s="66" t="s">
        <v>441</v>
      </c>
      <c r="H23" s="66" t="s">
        <v>442</v>
      </c>
      <c r="I23" s="66" t="s">
        <v>443</v>
      </c>
      <c r="J23" s="66" t="s">
        <v>2953</v>
      </c>
      <c r="K23" s="65" t="s">
        <v>370</v>
      </c>
      <c r="L23" s="65" t="s">
        <v>104</v>
      </c>
      <c r="M23" s="67">
        <v>59</v>
      </c>
      <c r="N23" s="67"/>
      <c r="O23" s="68"/>
      <c r="P23" s="68"/>
      <c r="Q23" s="68"/>
      <c r="R23" s="68"/>
      <c r="S23" s="68"/>
      <c r="T23" s="68">
        <f t="shared" si="1"/>
        <v>59</v>
      </c>
      <c r="U23" s="69" t="s">
        <v>20</v>
      </c>
      <c r="V23" s="66"/>
      <c r="W23" s="69" t="s">
        <v>60</v>
      </c>
      <c r="X23" s="66" t="s">
        <v>90</v>
      </c>
      <c r="Y23" s="66" t="s">
        <v>309</v>
      </c>
    </row>
    <row r="24" spans="1:25" ht="135" x14ac:dyDescent="0.2">
      <c r="A24" s="17">
        <v>1</v>
      </c>
      <c r="B24" s="65">
        <v>1</v>
      </c>
      <c r="C24" s="65" t="s">
        <v>444</v>
      </c>
      <c r="D24" s="66" t="s">
        <v>330</v>
      </c>
      <c r="E24" s="66" t="s">
        <v>93</v>
      </c>
      <c r="F24" s="66" t="s">
        <v>445</v>
      </c>
      <c r="G24" s="66" t="s">
        <v>446</v>
      </c>
      <c r="H24" s="66" t="s">
        <v>447</v>
      </c>
      <c r="I24" s="66" t="s">
        <v>448</v>
      </c>
      <c r="J24" s="66" t="s">
        <v>449</v>
      </c>
      <c r="K24" s="65" t="s">
        <v>2954</v>
      </c>
      <c r="L24" s="65" t="s">
        <v>140</v>
      </c>
      <c r="M24" s="67">
        <v>117</v>
      </c>
      <c r="N24" s="67"/>
      <c r="O24" s="67"/>
      <c r="P24" s="68"/>
      <c r="Q24" s="68"/>
      <c r="R24" s="68"/>
      <c r="S24" s="68"/>
      <c r="T24" s="68">
        <f t="shared" si="1"/>
        <v>117</v>
      </c>
      <c r="U24" s="69" t="s">
        <v>20</v>
      </c>
      <c r="V24" s="66"/>
      <c r="W24" s="69" t="s">
        <v>69</v>
      </c>
      <c r="X24" s="66" t="s">
        <v>90</v>
      </c>
      <c r="Y24" s="66" t="s">
        <v>309</v>
      </c>
    </row>
    <row r="25" spans="1:25" ht="390" x14ac:dyDescent="0.2">
      <c r="A25" s="17">
        <v>1</v>
      </c>
      <c r="B25" s="65">
        <v>1</v>
      </c>
      <c r="C25" s="65" t="s">
        <v>450</v>
      </c>
      <c r="D25" s="66" t="s">
        <v>330</v>
      </c>
      <c r="E25" s="66" t="s">
        <v>303</v>
      </c>
      <c r="F25" s="66" t="s">
        <v>451</v>
      </c>
      <c r="G25" s="66" t="s">
        <v>452</v>
      </c>
      <c r="H25" s="66" t="s">
        <v>453</v>
      </c>
      <c r="I25" s="66" t="s">
        <v>454</v>
      </c>
      <c r="J25" s="66" t="s">
        <v>455</v>
      </c>
      <c r="K25" s="65" t="s">
        <v>456</v>
      </c>
      <c r="L25" s="65" t="s">
        <v>384</v>
      </c>
      <c r="M25" s="67">
        <v>53915</v>
      </c>
      <c r="N25" s="67">
        <v>105136</v>
      </c>
      <c r="O25" s="68"/>
      <c r="P25" s="68"/>
      <c r="Q25" s="68"/>
      <c r="R25" s="68"/>
      <c r="S25" s="68"/>
      <c r="T25" s="68">
        <f t="shared" si="1"/>
        <v>159051</v>
      </c>
      <c r="U25" s="69" t="s">
        <v>20</v>
      </c>
      <c r="V25" s="66" t="s">
        <v>457</v>
      </c>
      <c r="W25" s="69" t="s">
        <v>69</v>
      </c>
      <c r="X25" s="66" t="s">
        <v>458</v>
      </c>
      <c r="Y25" s="66" t="s">
        <v>62</v>
      </c>
    </row>
    <row r="26" spans="1:25" ht="390" x14ac:dyDescent="0.2">
      <c r="A26" s="16">
        <v>1</v>
      </c>
      <c r="B26" s="65">
        <v>1</v>
      </c>
      <c r="C26" s="65" t="s">
        <v>459</v>
      </c>
      <c r="D26" s="66" t="s">
        <v>330</v>
      </c>
      <c r="E26" s="66" t="s">
        <v>311</v>
      </c>
      <c r="F26" s="66" t="s">
        <v>460</v>
      </c>
      <c r="G26" s="66" t="s">
        <v>461</v>
      </c>
      <c r="H26" s="66" t="s">
        <v>462</v>
      </c>
      <c r="I26" s="66" t="s">
        <v>463</v>
      </c>
      <c r="J26" s="66" t="s">
        <v>464</v>
      </c>
      <c r="K26" s="65" t="s">
        <v>465</v>
      </c>
      <c r="L26" s="65" t="s">
        <v>466</v>
      </c>
      <c r="M26" s="67">
        <v>1600</v>
      </c>
      <c r="N26" s="67"/>
      <c r="O26" s="67"/>
      <c r="P26" s="67"/>
      <c r="Q26" s="67"/>
      <c r="R26" s="67"/>
      <c r="S26" s="68"/>
      <c r="T26" s="68">
        <f t="shared" si="1"/>
        <v>1600</v>
      </c>
      <c r="U26" s="69" t="s">
        <v>21</v>
      </c>
      <c r="V26" s="66" t="s">
        <v>467</v>
      </c>
      <c r="W26" s="69" t="s">
        <v>69</v>
      </c>
      <c r="X26" s="66" t="s">
        <v>322</v>
      </c>
      <c r="Y26" s="66" t="s">
        <v>329</v>
      </c>
    </row>
    <row r="27" spans="1:25" ht="15" x14ac:dyDescent="0.2">
      <c r="A27" s="3"/>
      <c r="B27" s="4"/>
      <c r="C27" s="4"/>
      <c r="D27" s="4"/>
      <c r="E27" s="4"/>
      <c r="F27" s="4"/>
      <c r="G27" s="4"/>
      <c r="H27" s="4"/>
      <c r="I27" s="4"/>
      <c r="J27" s="4"/>
      <c r="K27" s="3"/>
      <c r="L27" s="3"/>
      <c r="M27" s="24">
        <f t="shared" ref="M27:S27" si="2">SUM(M3:M26)</f>
        <v>503773</v>
      </c>
      <c r="N27" s="24">
        <f t="shared" si="2"/>
        <v>537500</v>
      </c>
      <c r="O27" s="24">
        <f t="shared" si="2"/>
        <v>427688</v>
      </c>
      <c r="P27" s="24">
        <f t="shared" si="2"/>
        <v>612127</v>
      </c>
      <c r="Q27" s="24">
        <f t="shared" si="2"/>
        <v>17600</v>
      </c>
      <c r="R27" s="24">
        <f t="shared" si="2"/>
        <v>167600</v>
      </c>
      <c r="S27" s="24">
        <f t="shared" si="2"/>
        <v>16000</v>
      </c>
      <c r="T27" s="25"/>
      <c r="U27" s="25" t="s">
        <v>2831</v>
      </c>
      <c r="V27" s="26" t="s">
        <v>2832</v>
      </c>
      <c r="W27" s="1"/>
      <c r="X27" s="4"/>
      <c r="Y27" s="4"/>
    </row>
    <row r="28" spans="1:25" ht="15" x14ac:dyDescent="0.2">
      <c r="A28" s="3"/>
      <c r="B28" s="4"/>
      <c r="C28" s="4"/>
      <c r="D28" s="4"/>
      <c r="E28" s="4"/>
      <c r="F28" s="4"/>
      <c r="G28" s="4"/>
      <c r="H28" s="4"/>
      <c r="I28" s="4"/>
      <c r="J28" s="4"/>
      <c r="K28" s="3"/>
      <c r="L28" s="3"/>
      <c r="M28" s="27"/>
      <c r="N28" s="27"/>
      <c r="O28" s="27"/>
      <c r="P28" s="27"/>
      <c r="Q28" s="27"/>
      <c r="R28" s="27"/>
      <c r="T28" s="28" t="s">
        <v>20</v>
      </c>
      <c r="U28" s="25">
        <f t="shared" ref="U28:V28" si="3">COUNTIFS($U$3:$U$26, "High", A3:A26, 1)</f>
        <v>13</v>
      </c>
      <c r="V28" s="25">
        <f t="shared" si="3"/>
        <v>11</v>
      </c>
      <c r="W28" s="1"/>
      <c r="X28" s="4"/>
      <c r="Y28" s="4"/>
    </row>
    <row r="29" spans="1:25" ht="15" x14ac:dyDescent="0.2">
      <c r="A29" s="3"/>
      <c r="B29" s="4"/>
      <c r="C29" s="4"/>
      <c r="D29" s="4"/>
      <c r="E29" s="4"/>
      <c r="F29" s="4"/>
      <c r="G29" s="4"/>
      <c r="H29" s="4"/>
      <c r="I29" s="4"/>
      <c r="J29" s="4"/>
      <c r="K29" s="3"/>
      <c r="L29" s="3"/>
      <c r="M29" s="27"/>
      <c r="N29" s="27"/>
      <c r="O29" s="27"/>
      <c r="P29" s="27"/>
      <c r="Q29" s="27"/>
      <c r="R29" s="27"/>
      <c r="T29" s="28" t="s">
        <v>21</v>
      </c>
      <c r="U29" s="25">
        <f t="shared" ref="U29:V29" si="4">COUNTIFS($U$3:$U$26, "Medium", A3:A26, 1)</f>
        <v>6</v>
      </c>
      <c r="V29" s="25">
        <f t="shared" si="4"/>
        <v>6</v>
      </c>
      <c r="W29" s="1"/>
      <c r="X29" s="4"/>
      <c r="Y29" s="4"/>
    </row>
    <row r="30" spans="1:25" ht="15" x14ac:dyDescent="0.2">
      <c r="A30" s="3"/>
      <c r="B30" s="4"/>
      <c r="C30" s="4"/>
      <c r="D30" s="4"/>
      <c r="E30" s="4"/>
      <c r="F30" s="4"/>
      <c r="G30" s="4"/>
      <c r="H30" s="4"/>
      <c r="I30" s="4"/>
      <c r="J30" s="4"/>
      <c r="K30" s="3"/>
      <c r="L30" s="3"/>
      <c r="M30" s="27"/>
      <c r="N30" s="27"/>
      <c r="O30" s="27"/>
      <c r="P30" s="27"/>
      <c r="Q30" s="27"/>
      <c r="R30" s="27"/>
      <c r="T30" s="28" t="s">
        <v>22</v>
      </c>
      <c r="U30" s="25">
        <f t="shared" ref="U30:V30" si="5">COUNTIFS($U$3:$U$26, "Low", A3:A26, 1)</f>
        <v>0</v>
      </c>
      <c r="V30" s="25">
        <f t="shared" si="5"/>
        <v>0</v>
      </c>
      <c r="W30" s="1"/>
      <c r="X30" s="4"/>
      <c r="Y30" s="4"/>
    </row>
  </sheetData>
  <sheetProtection algorithmName="SHA-512" hashValue="AqzkRtJBIIh5i4/9mc6rmUF5vcmAaD6oJyi2yzvAOthV9f8UhWVJO7CHuRFEpc8vJG6hHskASgid3RkVewrP3g==" saltValue="vT5lFs5rUfb8+R23FkSWSw==" spinCount="100000" sheet="1" objects="1" scenarios="1" formatColumns="0" formatRows="0" autoFilter="0"/>
  <autoFilter ref="A1:Y30" xr:uid="{00000000-0009-0000-0000-000008000000}"/>
  <mergeCells count="1">
    <mergeCell ref="M1:S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Y21"/>
  <sheetViews>
    <sheetView zoomScale="60" zoomScaleNormal="60" workbookViewId="0">
      <pane xSplit="6" ySplit="2" topLeftCell="G12" activePane="bottomRight" state="frozen"/>
      <selection sqref="A1:B2"/>
      <selection pane="topRight" sqref="A1:B2"/>
      <selection pane="bottomLeft" sqref="A1:B2"/>
      <selection pane="bottomRight" activeCell="K33" sqref="K33"/>
    </sheetView>
  </sheetViews>
  <sheetFormatPr defaultColWidth="12.5703125" defaultRowHeight="15.75" customHeight="1" x14ac:dyDescent="0.2"/>
  <cols>
    <col min="1" max="2" width="10" customWidth="1"/>
    <col min="3" max="3" width="17.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4" width="13.42578125" bestFit="1" customWidth="1"/>
    <col min="15" max="17" width="14" bestFit="1" customWidth="1"/>
    <col min="18" max="18" width="13.42578125" bestFit="1" customWidth="1"/>
    <col min="19" max="19" width="13" bestFit="1" customWidth="1"/>
    <col min="20" max="20" width="14.85546875" bestFit="1" customWidth="1"/>
    <col min="21"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2860</v>
      </c>
      <c r="C1" s="21" t="s">
        <v>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53"/>
      <c r="U1" s="10" t="s">
        <v>35</v>
      </c>
      <c r="V1" s="10" t="s">
        <v>36</v>
      </c>
      <c r="W1" s="10" t="s">
        <v>37</v>
      </c>
      <c r="X1" s="10" t="s">
        <v>38</v>
      </c>
      <c r="Y1" s="10" t="s">
        <v>39</v>
      </c>
    </row>
    <row r="2" spans="1:25" ht="33" x14ac:dyDescent="0.25">
      <c r="A2" s="21">
        <f t="shared" ref="A2:B2" si="0">SUM(A3:A17)</f>
        <v>15</v>
      </c>
      <c r="B2" s="21">
        <f t="shared" si="0"/>
        <v>15</v>
      </c>
      <c r="C2" s="46" t="s">
        <v>40</v>
      </c>
      <c r="D2" s="21"/>
      <c r="E2" s="10"/>
      <c r="F2" s="10"/>
      <c r="G2" s="10"/>
      <c r="H2" s="10"/>
      <c r="I2" s="10"/>
      <c r="J2" s="10"/>
      <c r="K2" s="10"/>
      <c r="L2" s="10"/>
      <c r="M2" s="22" t="s">
        <v>41</v>
      </c>
      <c r="N2" s="22" t="s">
        <v>42</v>
      </c>
      <c r="O2" s="22" t="s">
        <v>43</v>
      </c>
      <c r="P2" s="22" t="s">
        <v>44</v>
      </c>
      <c r="Q2" s="22" t="s">
        <v>45</v>
      </c>
      <c r="R2" s="22" t="s">
        <v>46</v>
      </c>
      <c r="S2" s="22" t="s">
        <v>47</v>
      </c>
      <c r="T2" s="22"/>
      <c r="U2" s="10"/>
      <c r="V2" s="10"/>
      <c r="W2" s="10"/>
      <c r="X2" s="10"/>
      <c r="Y2" s="10"/>
    </row>
    <row r="3" spans="1:25" ht="360" x14ac:dyDescent="0.2">
      <c r="A3" s="17">
        <v>1</v>
      </c>
      <c r="B3" s="65">
        <v>1</v>
      </c>
      <c r="C3" s="65" t="s">
        <v>2556</v>
      </c>
      <c r="D3" s="66" t="s">
        <v>2557</v>
      </c>
      <c r="E3" s="66" t="s">
        <v>51</v>
      </c>
      <c r="F3" s="66" t="s">
        <v>2558</v>
      </c>
      <c r="G3" s="66" t="s">
        <v>2559</v>
      </c>
      <c r="H3" s="66" t="s">
        <v>2560</v>
      </c>
      <c r="I3" s="66" t="s">
        <v>2561</v>
      </c>
      <c r="J3" s="66" t="s">
        <v>2562</v>
      </c>
      <c r="K3" s="65" t="s">
        <v>2563</v>
      </c>
      <c r="L3" s="65" t="s">
        <v>767</v>
      </c>
      <c r="M3" s="159">
        <v>1270</v>
      </c>
      <c r="N3" s="159">
        <v>307.5</v>
      </c>
      <c r="O3" s="159">
        <v>2020.04</v>
      </c>
      <c r="P3" s="159">
        <v>2222.04</v>
      </c>
      <c r="Q3" s="159">
        <v>2444.25</v>
      </c>
      <c r="R3" s="84"/>
      <c r="S3" s="84"/>
      <c r="T3" s="68">
        <f t="shared" ref="T3:T17" si="1">SUM(M3:S3)</f>
        <v>8263.83</v>
      </c>
      <c r="U3" s="69" t="s">
        <v>20</v>
      </c>
      <c r="V3" s="66" t="s">
        <v>3041</v>
      </c>
      <c r="W3" s="69" t="s">
        <v>69</v>
      </c>
      <c r="X3" s="66" t="s">
        <v>70</v>
      </c>
      <c r="Y3" s="71"/>
    </row>
    <row r="4" spans="1:25" ht="135" x14ac:dyDescent="0.2">
      <c r="A4" s="17">
        <v>1</v>
      </c>
      <c r="B4" s="65">
        <v>1</v>
      </c>
      <c r="C4" s="65" t="s">
        <v>2564</v>
      </c>
      <c r="D4" s="66" t="s">
        <v>2557</v>
      </c>
      <c r="E4" s="66" t="s">
        <v>51</v>
      </c>
      <c r="F4" s="66" t="s">
        <v>2565</v>
      </c>
      <c r="G4" s="66" t="s">
        <v>2566</v>
      </c>
      <c r="H4" s="66" t="s">
        <v>2567</v>
      </c>
      <c r="I4" s="71"/>
      <c r="J4" s="66" t="s">
        <v>2562</v>
      </c>
      <c r="K4" s="65" t="s">
        <v>2568</v>
      </c>
      <c r="L4" s="65" t="s">
        <v>767</v>
      </c>
      <c r="M4" s="166"/>
      <c r="N4" s="166"/>
      <c r="O4" s="166"/>
      <c r="P4" s="166"/>
      <c r="Q4" s="166"/>
      <c r="R4" s="106"/>
      <c r="S4" s="106"/>
      <c r="T4" s="68">
        <f t="shared" si="1"/>
        <v>0</v>
      </c>
      <c r="U4" s="69" t="s">
        <v>20</v>
      </c>
      <c r="V4" s="66" t="s">
        <v>2569</v>
      </c>
      <c r="W4" s="69" t="s">
        <v>69</v>
      </c>
      <c r="X4" s="66" t="s">
        <v>131</v>
      </c>
      <c r="Y4" s="71"/>
    </row>
    <row r="5" spans="1:25" ht="195" x14ac:dyDescent="0.2">
      <c r="A5" s="17">
        <v>1</v>
      </c>
      <c r="B5" s="65">
        <v>1</v>
      </c>
      <c r="C5" s="65" t="s">
        <v>2570</v>
      </c>
      <c r="D5" s="66" t="s">
        <v>2557</v>
      </c>
      <c r="E5" s="66" t="s">
        <v>51</v>
      </c>
      <c r="F5" s="66" t="s">
        <v>2571</v>
      </c>
      <c r="G5" s="66" t="s">
        <v>2572</v>
      </c>
      <c r="H5" s="66" t="s">
        <v>2573</v>
      </c>
      <c r="I5" s="71"/>
      <c r="J5" s="66" t="s">
        <v>2562</v>
      </c>
      <c r="K5" s="65" t="s">
        <v>3042</v>
      </c>
      <c r="L5" s="65" t="s">
        <v>767</v>
      </c>
      <c r="M5" s="67"/>
      <c r="N5" s="67"/>
      <c r="O5" s="67"/>
      <c r="P5" s="67"/>
      <c r="Q5" s="67"/>
      <c r="R5" s="68"/>
      <c r="S5" s="68"/>
      <c r="T5" s="68">
        <f t="shared" si="1"/>
        <v>0</v>
      </c>
      <c r="U5" s="69" t="s">
        <v>20</v>
      </c>
      <c r="V5" s="66" t="s">
        <v>2816</v>
      </c>
      <c r="W5" s="69" t="s">
        <v>69</v>
      </c>
      <c r="X5" s="66" t="s">
        <v>70</v>
      </c>
      <c r="Y5" s="71"/>
    </row>
    <row r="6" spans="1:25" ht="90" x14ac:dyDescent="0.2">
      <c r="A6" s="17">
        <v>1</v>
      </c>
      <c r="B6" s="65">
        <v>1</v>
      </c>
      <c r="C6" s="65" t="s">
        <v>2574</v>
      </c>
      <c r="D6" s="66" t="s">
        <v>2557</v>
      </c>
      <c r="E6" s="66" t="s">
        <v>51</v>
      </c>
      <c r="F6" s="66" t="s">
        <v>2575</v>
      </c>
      <c r="G6" s="66" t="s">
        <v>3044</v>
      </c>
      <c r="H6" s="66" t="s">
        <v>3045</v>
      </c>
      <c r="I6" s="71"/>
      <c r="J6" s="66" t="s">
        <v>2562</v>
      </c>
      <c r="K6" s="65" t="s">
        <v>2576</v>
      </c>
      <c r="L6" s="65" t="s">
        <v>437</v>
      </c>
      <c r="M6" s="68"/>
      <c r="N6" s="97">
        <v>704.5</v>
      </c>
      <c r="O6" s="97">
        <v>774.95</v>
      </c>
      <c r="P6" s="68"/>
      <c r="Q6" s="68"/>
      <c r="R6" s="68"/>
      <c r="S6" s="68"/>
      <c r="T6" s="68">
        <f t="shared" si="1"/>
        <v>1479.45</v>
      </c>
      <c r="U6" s="69" t="s">
        <v>20</v>
      </c>
      <c r="V6" s="66" t="s">
        <v>2817</v>
      </c>
      <c r="W6" s="69" t="s">
        <v>69</v>
      </c>
      <c r="X6" s="66" t="s">
        <v>61</v>
      </c>
      <c r="Y6" s="71"/>
    </row>
    <row r="7" spans="1:25" ht="90" x14ac:dyDescent="0.2">
      <c r="A7" s="17">
        <v>1</v>
      </c>
      <c r="B7" s="65">
        <v>1</v>
      </c>
      <c r="C7" s="65" t="s">
        <v>2577</v>
      </c>
      <c r="D7" s="66" t="s">
        <v>2557</v>
      </c>
      <c r="E7" s="66" t="s">
        <v>83</v>
      </c>
      <c r="F7" s="66" t="s">
        <v>2578</v>
      </c>
      <c r="G7" s="66" t="s">
        <v>2579</v>
      </c>
      <c r="H7" s="66" t="s">
        <v>2580</v>
      </c>
      <c r="I7" s="66" t="s">
        <v>2581</v>
      </c>
      <c r="J7" s="66" t="s">
        <v>2562</v>
      </c>
      <c r="K7" s="65" t="s">
        <v>88</v>
      </c>
      <c r="L7" s="65" t="s">
        <v>1494</v>
      </c>
      <c r="M7" s="97">
        <v>643.57000000000005</v>
      </c>
      <c r="N7" s="97">
        <v>707.93</v>
      </c>
      <c r="O7" s="97">
        <v>778.72</v>
      </c>
      <c r="P7" s="97">
        <v>856.59</v>
      </c>
      <c r="Q7" s="97">
        <v>942.25</v>
      </c>
      <c r="R7" s="97">
        <v>1036.48</v>
      </c>
      <c r="S7" s="97">
        <v>1140.1199999999999</v>
      </c>
      <c r="T7" s="68">
        <f t="shared" si="1"/>
        <v>6105.6600000000008</v>
      </c>
      <c r="U7" s="69" t="s">
        <v>20</v>
      </c>
      <c r="V7" s="66"/>
      <c r="W7" s="69" t="s">
        <v>69</v>
      </c>
      <c r="X7" s="66" t="s">
        <v>80</v>
      </c>
      <c r="Y7" s="71"/>
    </row>
    <row r="8" spans="1:25" ht="60" x14ac:dyDescent="0.2">
      <c r="A8" s="17">
        <v>1</v>
      </c>
      <c r="B8" s="65">
        <v>1</v>
      </c>
      <c r="C8" s="65" t="s">
        <v>2582</v>
      </c>
      <c r="D8" s="66" t="s">
        <v>2557</v>
      </c>
      <c r="E8" s="66" t="s">
        <v>83</v>
      </c>
      <c r="F8" s="66" t="s">
        <v>2583</v>
      </c>
      <c r="G8" s="66" t="s">
        <v>3046</v>
      </c>
      <c r="H8" s="66" t="s">
        <v>2584</v>
      </c>
      <c r="I8" s="71"/>
      <c r="J8" s="66" t="s">
        <v>2562</v>
      </c>
      <c r="K8" s="65" t="s">
        <v>88</v>
      </c>
      <c r="L8" s="65" t="s">
        <v>1494</v>
      </c>
      <c r="M8" s="97"/>
      <c r="N8" s="97"/>
      <c r="O8" s="97"/>
      <c r="P8" s="97"/>
      <c r="Q8" s="97"/>
      <c r="R8" s="97"/>
      <c r="S8" s="97"/>
      <c r="T8" s="68">
        <f t="shared" si="1"/>
        <v>0</v>
      </c>
      <c r="U8" s="69" t="s">
        <v>21</v>
      </c>
      <c r="V8" s="66"/>
      <c r="W8" s="69" t="s">
        <v>69</v>
      </c>
      <c r="X8" s="66" t="s">
        <v>70</v>
      </c>
      <c r="Y8" s="71"/>
    </row>
    <row r="9" spans="1:25" ht="60" x14ac:dyDescent="0.2">
      <c r="A9" s="17">
        <v>1</v>
      </c>
      <c r="B9" s="65">
        <v>1</v>
      </c>
      <c r="C9" s="65" t="s">
        <v>2585</v>
      </c>
      <c r="D9" s="66" t="s">
        <v>2557</v>
      </c>
      <c r="E9" s="66" t="s">
        <v>83</v>
      </c>
      <c r="F9" s="66" t="s">
        <v>2586</v>
      </c>
      <c r="G9" s="66" t="s">
        <v>2587</v>
      </c>
      <c r="H9" s="66" t="s">
        <v>2588</v>
      </c>
      <c r="I9" s="71"/>
      <c r="J9" s="66" t="s">
        <v>2562</v>
      </c>
      <c r="K9" s="65" t="s">
        <v>2589</v>
      </c>
      <c r="L9" s="65" t="s">
        <v>104</v>
      </c>
      <c r="M9" s="97"/>
      <c r="N9" s="97"/>
      <c r="O9" s="68"/>
      <c r="P9" s="68"/>
      <c r="Q9" s="68"/>
      <c r="R9" s="68"/>
      <c r="S9" s="68"/>
      <c r="T9" s="68">
        <f t="shared" si="1"/>
        <v>0</v>
      </c>
      <c r="U9" s="69" t="s">
        <v>21</v>
      </c>
      <c r="V9" s="66"/>
      <c r="W9" s="69" t="s">
        <v>79</v>
      </c>
      <c r="X9" s="66" t="s">
        <v>61</v>
      </c>
      <c r="Y9" s="71"/>
    </row>
    <row r="10" spans="1:25" ht="60" x14ac:dyDescent="0.2">
      <c r="A10" s="17">
        <v>1</v>
      </c>
      <c r="B10" s="65">
        <v>1</v>
      </c>
      <c r="C10" s="65" t="s">
        <v>2590</v>
      </c>
      <c r="D10" s="66" t="s">
        <v>2557</v>
      </c>
      <c r="E10" s="66" t="s">
        <v>83</v>
      </c>
      <c r="F10" s="66" t="s">
        <v>2591</v>
      </c>
      <c r="G10" s="66" t="s">
        <v>2592</v>
      </c>
      <c r="H10" s="66" t="s">
        <v>2593</v>
      </c>
      <c r="I10" s="66" t="s">
        <v>2594</v>
      </c>
      <c r="J10" s="66" t="s">
        <v>2562</v>
      </c>
      <c r="K10" s="65" t="s">
        <v>2595</v>
      </c>
      <c r="L10" s="65" t="s">
        <v>104</v>
      </c>
      <c r="M10" s="67"/>
      <c r="N10" s="67"/>
      <c r="O10" s="68"/>
      <c r="P10" s="68"/>
      <c r="Q10" s="68"/>
      <c r="R10" s="68"/>
      <c r="S10" s="68"/>
      <c r="T10" s="68">
        <f t="shared" si="1"/>
        <v>0</v>
      </c>
      <c r="U10" s="69" t="s">
        <v>20</v>
      </c>
      <c r="V10" s="66"/>
      <c r="W10" s="69" t="s">
        <v>69</v>
      </c>
      <c r="X10" s="66" t="s">
        <v>131</v>
      </c>
      <c r="Y10" s="71"/>
    </row>
    <row r="11" spans="1:25" ht="105" x14ac:dyDescent="0.2">
      <c r="A11" s="17">
        <v>1</v>
      </c>
      <c r="B11" s="65">
        <v>1</v>
      </c>
      <c r="C11" s="65" t="s">
        <v>2596</v>
      </c>
      <c r="D11" s="66" t="s">
        <v>2557</v>
      </c>
      <c r="E11" s="66" t="s">
        <v>93</v>
      </c>
      <c r="F11" s="66" t="s">
        <v>2597</v>
      </c>
      <c r="G11" s="66" t="s">
        <v>3047</v>
      </c>
      <c r="H11" s="66" t="s">
        <v>3048</v>
      </c>
      <c r="I11" s="66" t="s">
        <v>2598</v>
      </c>
      <c r="J11" s="66" t="s">
        <v>2599</v>
      </c>
      <c r="K11" s="65" t="s">
        <v>2576</v>
      </c>
      <c r="L11" s="65">
        <v>2024</v>
      </c>
      <c r="M11" s="68"/>
      <c r="N11" s="67"/>
      <c r="O11" s="68"/>
      <c r="P11" s="68"/>
      <c r="Q11" s="68"/>
      <c r="R11" s="68"/>
      <c r="S11" s="68"/>
      <c r="T11" s="68">
        <f t="shared" si="1"/>
        <v>0</v>
      </c>
      <c r="U11" s="69" t="s">
        <v>20</v>
      </c>
      <c r="V11" s="66"/>
      <c r="W11" s="69" t="s">
        <v>69</v>
      </c>
      <c r="X11" s="66" t="s">
        <v>131</v>
      </c>
      <c r="Y11" s="71"/>
    </row>
    <row r="12" spans="1:25" ht="75" x14ac:dyDescent="0.2">
      <c r="A12" s="17">
        <v>1</v>
      </c>
      <c r="B12" s="65">
        <v>1</v>
      </c>
      <c r="C12" s="65" t="s">
        <v>2600</v>
      </c>
      <c r="D12" s="66" t="s">
        <v>2557</v>
      </c>
      <c r="E12" s="66" t="s">
        <v>258</v>
      </c>
      <c r="F12" s="66" t="s">
        <v>2601</v>
      </c>
      <c r="G12" s="66" t="s">
        <v>3049</v>
      </c>
      <c r="H12" s="66" t="s">
        <v>2602</v>
      </c>
      <c r="I12" s="66" t="s">
        <v>2603</v>
      </c>
      <c r="J12" s="66" t="s">
        <v>2562</v>
      </c>
      <c r="K12" s="65" t="s">
        <v>288</v>
      </c>
      <c r="L12" s="65">
        <v>2023</v>
      </c>
      <c r="M12" s="67"/>
      <c r="N12" s="68"/>
      <c r="O12" s="68"/>
      <c r="P12" s="68"/>
      <c r="Q12" s="68"/>
      <c r="R12" s="68"/>
      <c r="S12" s="68"/>
      <c r="T12" s="68">
        <f t="shared" si="1"/>
        <v>0</v>
      </c>
      <c r="U12" s="69" t="s">
        <v>21</v>
      </c>
      <c r="V12" s="66"/>
      <c r="W12" s="69" t="s">
        <v>79</v>
      </c>
      <c r="X12" s="66" t="s">
        <v>70</v>
      </c>
      <c r="Y12" s="71"/>
    </row>
    <row r="13" spans="1:25" ht="75" x14ac:dyDescent="0.2">
      <c r="A13" s="17">
        <v>1</v>
      </c>
      <c r="B13" s="65">
        <v>1</v>
      </c>
      <c r="C13" s="65" t="s">
        <v>2604</v>
      </c>
      <c r="D13" s="66" t="s">
        <v>2557</v>
      </c>
      <c r="E13" s="66" t="s">
        <v>303</v>
      </c>
      <c r="F13" s="66" t="s">
        <v>2605</v>
      </c>
      <c r="G13" s="66" t="s">
        <v>2606</v>
      </c>
      <c r="H13" s="66" t="s">
        <v>2607</v>
      </c>
      <c r="I13" s="66" t="s">
        <v>2608</v>
      </c>
      <c r="J13" s="66" t="s">
        <v>2609</v>
      </c>
      <c r="K13" s="65" t="s">
        <v>2610</v>
      </c>
      <c r="L13" s="65" t="s">
        <v>767</v>
      </c>
      <c r="M13" s="97"/>
      <c r="N13" s="97"/>
      <c r="O13" s="97"/>
      <c r="P13" s="97"/>
      <c r="Q13" s="97"/>
      <c r="R13" s="68"/>
      <c r="S13" s="68"/>
      <c r="T13" s="68">
        <f t="shared" si="1"/>
        <v>0</v>
      </c>
      <c r="U13" s="69" t="s">
        <v>20</v>
      </c>
      <c r="V13" s="66"/>
      <c r="W13" s="69" t="s">
        <v>79</v>
      </c>
      <c r="X13" s="66" t="s">
        <v>131</v>
      </c>
      <c r="Y13" s="71"/>
    </row>
    <row r="14" spans="1:25" ht="75" x14ac:dyDescent="0.2">
      <c r="A14" s="17">
        <v>1</v>
      </c>
      <c r="B14" s="65">
        <v>1</v>
      </c>
      <c r="C14" s="65" t="s">
        <v>2611</v>
      </c>
      <c r="D14" s="66" t="s">
        <v>2557</v>
      </c>
      <c r="E14" s="66" t="s">
        <v>303</v>
      </c>
      <c r="F14" s="66" t="s">
        <v>2612</v>
      </c>
      <c r="G14" s="71"/>
      <c r="H14" s="66" t="s">
        <v>2613</v>
      </c>
      <c r="I14" s="66" t="s">
        <v>2614</v>
      </c>
      <c r="J14" s="66" t="s">
        <v>2609</v>
      </c>
      <c r="K14" s="65" t="s">
        <v>2610</v>
      </c>
      <c r="L14" s="65">
        <v>2023</v>
      </c>
      <c r="M14" s="67"/>
      <c r="N14" s="68"/>
      <c r="O14" s="68"/>
      <c r="P14" s="68"/>
      <c r="Q14" s="68"/>
      <c r="R14" s="68"/>
      <c r="S14" s="68"/>
      <c r="T14" s="68">
        <f t="shared" si="1"/>
        <v>0</v>
      </c>
      <c r="U14" s="69" t="s">
        <v>20</v>
      </c>
      <c r="V14" s="66"/>
      <c r="W14" s="69" t="s">
        <v>69</v>
      </c>
      <c r="X14" s="66" t="s">
        <v>131</v>
      </c>
      <c r="Y14" s="71"/>
    </row>
    <row r="15" spans="1:25" ht="60" x14ac:dyDescent="0.2">
      <c r="A15" s="17">
        <v>1</v>
      </c>
      <c r="B15" s="65">
        <v>1</v>
      </c>
      <c r="C15" s="65" t="s">
        <v>2615</v>
      </c>
      <c r="D15" s="66" t="s">
        <v>2557</v>
      </c>
      <c r="E15" s="66" t="s">
        <v>311</v>
      </c>
      <c r="F15" s="66" t="s">
        <v>2616</v>
      </c>
      <c r="G15" s="66" t="s">
        <v>2617</v>
      </c>
      <c r="H15" s="66" t="s">
        <v>2618</v>
      </c>
      <c r="I15" s="66" t="s">
        <v>2619</v>
      </c>
      <c r="J15" s="66" t="s">
        <v>2609</v>
      </c>
      <c r="K15" s="65" t="s">
        <v>2620</v>
      </c>
      <c r="L15" s="65" t="s">
        <v>1494</v>
      </c>
      <c r="M15" s="67"/>
      <c r="N15" s="67"/>
      <c r="O15" s="67"/>
      <c r="P15" s="67"/>
      <c r="Q15" s="67"/>
      <c r="R15" s="67"/>
      <c r="S15" s="67"/>
      <c r="T15" s="68">
        <f t="shared" si="1"/>
        <v>0</v>
      </c>
      <c r="U15" s="69" t="s">
        <v>22</v>
      </c>
      <c r="V15" s="66"/>
      <c r="W15" s="69" t="s">
        <v>79</v>
      </c>
      <c r="X15" s="66" t="s">
        <v>322</v>
      </c>
      <c r="Y15" s="71"/>
    </row>
    <row r="16" spans="1:25" ht="150" x14ac:dyDescent="0.2">
      <c r="A16" s="17">
        <v>1</v>
      </c>
      <c r="B16" s="65">
        <v>1</v>
      </c>
      <c r="C16" s="65" t="s">
        <v>2621</v>
      </c>
      <c r="D16" s="66" t="s">
        <v>2557</v>
      </c>
      <c r="E16" s="66" t="s">
        <v>311</v>
      </c>
      <c r="F16" s="66" t="s">
        <v>2622</v>
      </c>
      <c r="G16" s="66" t="s">
        <v>2623</v>
      </c>
      <c r="H16" s="66" t="s">
        <v>2624</v>
      </c>
      <c r="I16" s="66"/>
      <c r="J16" s="66" t="s">
        <v>2609</v>
      </c>
      <c r="K16" s="65" t="s">
        <v>2625</v>
      </c>
      <c r="L16" s="65" t="s">
        <v>1494</v>
      </c>
      <c r="M16" s="97"/>
      <c r="N16" s="97"/>
      <c r="O16" s="97"/>
      <c r="P16" s="97"/>
      <c r="Q16" s="97"/>
      <c r="R16" s="97"/>
      <c r="S16" s="97"/>
      <c r="T16" s="68">
        <f t="shared" si="1"/>
        <v>0</v>
      </c>
      <c r="U16" s="69" t="s">
        <v>22</v>
      </c>
      <c r="V16" s="66"/>
      <c r="W16" s="69" t="s">
        <v>79</v>
      </c>
      <c r="X16" s="71"/>
      <c r="Y16" s="71"/>
    </row>
    <row r="17" spans="1:25" ht="60" x14ac:dyDescent="0.2">
      <c r="A17" s="17">
        <v>1</v>
      </c>
      <c r="B17" s="65">
        <v>1</v>
      </c>
      <c r="C17" s="76" t="s">
        <v>2818</v>
      </c>
      <c r="D17" s="94" t="s">
        <v>2557</v>
      </c>
      <c r="E17" s="180" t="s">
        <v>51</v>
      </c>
      <c r="F17" s="66" t="s">
        <v>2819</v>
      </c>
      <c r="G17" s="107" t="s">
        <v>2820</v>
      </c>
      <c r="H17" s="107" t="s">
        <v>2821</v>
      </c>
      <c r="I17" s="107" t="s">
        <v>2822</v>
      </c>
      <c r="J17" s="79" t="s">
        <v>2823</v>
      </c>
      <c r="K17" s="99" t="s">
        <v>88</v>
      </c>
      <c r="L17" s="99" t="s">
        <v>58</v>
      </c>
      <c r="M17" s="145">
        <v>308</v>
      </c>
      <c r="N17" s="145">
        <v>439</v>
      </c>
      <c r="O17" s="145">
        <v>482.9</v>
      </c>
      <c r="P17" s="145">
        <v>531.19000000000005</v>
      </c>
      <c r="Q17" s="145">
        <v>584.30999999999995</v>
      </c>
      <c r="R17" s="145">
        <v>642.74</v>
      </c>
      <c r="S17" s="145">
        <v>707.01</v>
      </c>
      <c r="T17" s="68">
        <f t="shared" si="1"/>
        <v>3695.1500000000005</v>
      </c>
      <c r="U17" s="65" t="s">
        <v>20</v>
      </c>
      <c r="V17" s="66"/>
      <c r="W17" s="65" t="s">
        <v>60</v>
      </c>
      <c r="X17" s="66"/>
      <c r="Y17" s="66"/>
    </row>
    <row r="18" spans="1:25" ht="15" x14ac:dyDescent="0.2">
      <c r="A18" s="3"/>
      <c r="B18" s="3"/>
      <c r="C18" s="3"/>
      <c r="D18" s="4"/>
      <c r="E18" s="4"/>
      <c r="F18" s="4"/>
      <c r="G18" s="4"/>
      <c r="H18" s="4"/>
      <c r="I18" s="4"/>
      <c r="J18" s="4"/>
      <c r="K18" s="3"/>
      <c r="L18" s="3"/>
      <c r="M18" s="27">
        <f t="shared" ref="M18:T18" si="2">SUM(M3:M17)</f>
        <v>2221.5700000000002</v>
      </c>
      <c r="N18" s="27">
        <f t="shared" si="2"/>
        <v>2158.9299999999998</v>
      </c>
      <c r="O18" s="27">
        <f t="shared" si="2"/>
        <v>4056.61</v>
      </c>
      <c r="P18" s="27">
        <f t="shared" si="2"/>
        <v>3609.82</v>
      </c>
      <c r="Q18" s="27">
        <f t="shared" si="2"/>
        <v>3970.81</v>
      </c>
      <c r="R18" s="27">
        <f t="shared" si="2"/>
        <v>1679.22</v>
      </c>
      <c r="S18" s="27">
        <f t="shared" si="2"/>
        <v>1847.1299999999999</v>
      </c>
      <c r="T18" s="27">
        <f t="shared" si="2"/>
        <v>19544.090000000004</v>
      </c>
      <c r="V18" s="25" t="s">
        <v>2831</v>
      </c>
      <c r="W18" s="26" t="s">
        <v>2832</v>
      </c>
      <c r="X18" s="4"/>
      <c r="Y18" s="5"/>
    </row>
    <row r="19" spans="1:25" ht="15" x14ac:dyDescent="0.2">
      <c r="A19" s="3"/>
      <c r="B19" s="3"/>
      <c r="C19" s="3"/>
      <c r="D19" s="4"/>
      <c r="E19" s="4"/>
      <c r="F19" s="4"/>
      <c r="G19" s="4"/>
      <c r="H19" s="4"/>
      <c r="I19" s="4"/>
      <c r="J19" s="4"/>
      <c r="K19" s="3"/>
      <c r="L19" s="3"/>
      <c r="M19" s="27"/>
      <c r="N19" s="27"/>
      <c r="O19" s="27"/>
      <c r="P19" s="27"/>
      <c r="Q19" s="27"/>
      <c r="R19" s="27"/>
      <c r="U19" s="28" t="s">
        <v>20</v>
      </c>
      <c r="V19" s="25">
        <f t="shared" ref="V19:W19" si="3">COUNTIFS($U$3:$U$17, "High", A3:A17, 1)</f>
        <v>10</v>
      </c>
      <c r="W19" s="25">
        <f t="shared" si="3"/>
        <v>10</v>
      </c>
      <c r="X19" s="4"/>
      <c r="Y19" s="5"/>
    </row>
    <row r="20" spans="1:25" ht="15" x14ac:dyDescent="0.2">
      <c r="A20" s="3"/>
      <c r="B20" s="3"/>
      <c r="C20" s="3"/>
      <c r="D20" s="4"/>
      <c r="E20" s="4"/>
      <c r="F20" s="4"/>
      <c r="G20" s="4"/>
      <c r="H20" s="4"/>
      <c r="I20" s="4"/>
      <c r="J20" s="4"/>
      <c r="K20" s="3"/>
      <c r="L20" s="3"/>
      <c r="M20" s="27"/>
      <c r="N20" s="27"/>
      <c r="O20" s="27"/>
      <c r="P20" s="27"/>
      <c r="Q20" s="27"/>
      <c r="R20" s="27"/>
      <c r="U20" s="28" t="s">
        <v>21</v>
      </c>
      <c r="V20" s="25">
        <f t="shared" ref="V20:W20" si="4">COUNTIFS($U$3:$U$17, "Medium", A3:A17, 1)</f>
        <v>3</v>
      </c>
      <c r="W20" s="25">
        <f t="shared" si="4"/>
        <v>3</v>
      </c>
      <c r="X20" s="4"/>
      <c r="Y20" s="5"/>
    </row>
    <row r="21" spans="1:25" ht="15" x14ac:dyDescent="0.2">
      <c r="A21" s="3"/>
      <c r="B21" s="3"/>
      <c r="C21" s="3"/>
      <c r="D21" s="4"/>
      <c r="E21" s="4"/>
      <c r="F21" s="4"/>
      <c r="G21" s="4"/>
      <c r="H21" s="4"/>
      <c r="I21" s="4"/>
      <c r="J21" s="4"/>
      <c r="K21" s="3"/>
      <c r="L21" s="3"/>
      <c r="M21" s="27"/>
      <c r="N21" s="27"/>
      <c r="O21" s="27"/>
      <c r="P21" s="27"/>
      <c r="Q21" s="27"/>
      <c r="R21" s="27"/>
      <c r="U21" s="28" t="s">
        <v>22</v>
      </c>
      <c r="V21" s="25">
        <f t="shared" ref="V21:W21" si="5">COUNTIFS($U$3:$U$17, "Low", A3:A17, 1)</f>
        <v>2</v>
      </c>
      <c r="W21" s="25">
        <f t="shared" si="5"/>
        <v>2</v>
      </c>
      <c r="X21" s="4"/>
      <c r="Y21" s="5"/>
    </row>
  </sheetData>
  <sheetProtection algorithmName="SHA-512" hashValue="OJP5upeE+QPeMAUTQtDfAgHL/FZXo63SSngJqFpMisDxaLoHDb2/fgyxty64vcN39IFFrXl2HWjZXkujSuJKig==" saltValue="zDJF4GB5PQp/uZd9XTvCzA==" spinCount="100000" sheet="1" objects="1" scenarios="1" formatColumns="0" formatRows="0" autoFilter="0"/>
  <autoFilter ref="A1:Y21" xr:uid="{00000000-0009-0000-0000-000023000000}"/>
  <mergeCells count="1">
    <mergeCell ref="M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Y19"/>
  <sheetViews>
    <sheetView workbookViewId="0">
      <pane xSplit="6" ySplit="2" topLeftCell="V13" activePane="bottomRight" state="frozen"/>
      <selection sqref="A1:B2"/>
      <selection pane="topRight" sqref="A1:B2"/>
      <selection pane="bottomLeft" sqref="A1:B2"/>
      <selection pane="bottomRight" sqref="A1:B2"/>
    </sheetView>
  </sheetViews>
  <sheetFormatPr defaultColWidth="12.5703125" defaultRowHeight="15.75" customHeight="1" x14ac:dyDescent="0.2"/>
  <cols>
    <col min="1" max="1" width="10" customWidth="1"/>
    <col min="2" max="2" width="13.140625" customWidth="1"/>
    <col min="3" max="3" width="13.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0.42578125" customWidth="1"/>
    <col min="20"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2834</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SUM(A3:A15)</f>
        <v>13</v>
      </c>
      <c r="B2" s="21">
        <f>SUM(B3:B51)</f>
        <v>13</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150" x14ac:dyDescent="0.2">
      <c r="A3" s="17">
        <v>1</v>
      </c>
      <c r="B3" s="65">
        <v>1</v>
      </c>
      <c r="C3" s="65" t="s">
        <v>473</v>
      </c>
      <c r="D3" s="66" t="s">
        <v>474</v>
      </c>
      <c r="E3" s="66" t="s">
        <v>51</v>
      </c>
      <c r="F3" s="79" t="s">
        <v>2631</v>
      </c>
      <c r="G3" s="66" t="s">
        <v>2955</v>
      </c>
      <c r="H3" s="66" t="s">
        <v>475</v>
      </c>
      <c r="I3" s="66" t="s">
        <v>476</v>
      </c>
      <c r="J3" s="66" t="s">
        <v>477</v>
      </c>
      <c r="K3" s="65" t="s">
        <v>478</v>
      </c>
      <c r="L3" s="65">
        <v>2023</v>
      </c>
      <c r="M3" s="67">
        <v>450</v>
      </c>
      <c r="N3" s="68"/>
      <c r="O3" s="68"/>
      <c r="P3" s="68"/>
      <c r="Q3" s="68"/>
      <c r="R3" s="68"/>
      <c r="S3" s="68"/>
      <c r="T3" s="68">
        <f t="shared" ref="T3:T15" si="0">SUM(M3:S3)</f>
        <v>450</v>
      </c>
      <c r="U3" s="69" t="s">
        <v>20</v>
      </c>
      <c r="V3" s="66"/>
      <c r="W3" s="69" t="s">
        <v>69</v>
      </c>
      <c r="X3" s="66" t="s">
        <v>70</v>
      </c>
      <c r="Y3" s="66" t="s">
        <v>62</v>
      </c>
    </row>
    <row r="4" spans="1:25" ht="225" x14ac:dyDescent="0.2">
      <c r="A4" s="17">
        <v>1</v>
      </c>
      <c r="B4" s="65">
        <v>1</v>
      </c>
      <c r="C4" s="65" t="s">
        <v>2883</v>
      </c>
      <c r="D4" s="66" t="s">
        <v>474</v>
      </c>
      <c r="E4" s="66" t="s">
        <v>51</v>
      </c>
      <c r="F4" s="66" t="s">
        <v>479</v>
      </c>
      <c r="G4" s="66" t="s">
        <v>480</v>
      </c>
      <c r="H4" s="66" t="s">
        <v>481</v>
      </c>
      <c r="I4" s="66" t="s">
        <v>482</v>
      </c>
      <c r="J4" s="66" t="s">
        <v>483</v>
      </c>
      <c r="K4" s="65" t="s">
        <v>484</v>
      </c>
      <c r="L4" s="65">
        <v>2024</v>
      </c>
      <c r="M4" s="68"/>
      <c r="N4" s="67"/>
      <c r="O4" s="68"/>
      <c r="P4" s="68"/>
      <c r="Q4" s="68"/>
      <c r="R4" s="68"/>
      <c r="S4" s="68"/>
      <c r="T4" s="68">
        <f t="shared" si="0"/>
        <v>0</v>
      </c>
      <c r="U4" s="69" t="s">
        <v>21</v>
      </c>
      <c r="V4" s="66" t="s">
        <v>485</v>
      </c>
      <c r="W4" s="69" t="s">
        <v>69</v>
      </c>
      <c r="X4" s="66" t="s">
        <v>61</v>
      </c>
      <c r="Y4" s="66" t="s">
        <v>62</v>
      </c>
    </row>
    <row r="5" spans="1:25" ht="75" x14ac:dyDescent="0.2">
      <c r="A5" s="17">
        <v>1</v>
      </c>
      <c r="B5" s="65">
        <v>1</v>
      </c>
      <c r="C5" s="65" t="s">
        <v>486</v>
      </c>
      <c r="D5" s="66" t="s">
        <v>474</v>
      </c>
      <c r="E5" s="66" t="s">
        <v>51</v>
      </c>
      <c r="F5" s="66" t="s">
        <v>487</v>
      </c>
      <c r="G5" s="66" t="s">
        <v>488</v>
      </c>
      <c r="H5" s="66" t="s">
        <v>489</v>
      </c>
      <c r="I5" s="66" t="s">
        <v>490</v>
      </c>
      <c r="J5" s="66" t="s">
        <v>491</v>
      </c>
      <c r="K5" s="80" t="s">
        <v>492</v>
      </c>
      <c r="L5" s="65">
        <v>2025</v>
      </c>
      <c r="M5" s="68"/>
      <c r="N5" s="68"/>
      <c r="O5" s="67">
        <v>100</v>
      </c>
      <c r="P5" s="68"/>
      <c r="Q5" s="68"/>
      <c r="R5" s="68"/>
      <c r="S5" s="68"/>
      <c r="T5" s="68">
        <f t="shared" si="0"/>
        <v>100</v>
      </c>
      <c r="U5" s="69" t="s">
        <v>21</v>
      </c>
      <c r="V5" s="66"/>
      <c r="W5" s="69" t="s">
        <v>60</v>
      </c>
      <c r="X5" s="66" t="s">
        <v>70</v>
      </c>
      <c r="Y5" s="66" t="s">
        <v>62</v>
      </c>
    </row>
    <row r="6" spans="1:25" ht="75" x14ac:dyDescent="0.2">
      <c r="A6" s="17">
        <v>1</v>
      </c>
      <c r="B6" s="65">
        <v>1</v>
      </c>
      <c r="C6" s="65" t="s">
        <v>493</v>
      </c>
      <c r="D6" s="66" t="s">
        <v>474</v>
      </c>
      <c r="E6" s="66" t="s">
        <v>51</v>
      </c>
      <c r="F6" s="66" t="s">
        <v>494</v>
      </c>
      <c r="G6" s="66" t="s">
        <v>495</v>
      </c>
      <c r="H6" s="66" t="s">
        <v>496</v>
      </c>
      <c r="I6" s="66" t="s">
        <v>497</v>
      </c>
      <c r="J6" s="66" t="s">
        <v>491</v>
      </c>
      <c r="K6" s="65" t="s">
        <v>498</v>
      </c>
      <c r="L6" s="65">
        <v>2025</v>
      </c>
      <c r="M6" s="68"/>
      <c r="N6" s="68"/>
      <c r="O6" s="67">
        <v>100</v>
      </c>
      <c r="P6" s="68"/>
      <c r="Q6" s="68"/>
      <c r="R6" s="68"/>
      <c r="S6" s="68"/>
      <c r="T6" s="68">
        <f t="shared" si="0"/>
        <v>100</v>
      </c>
      <c r="U6" s="69" t="s">
        <v>21</v>
      </c>
      <c r="V6" s="66"/>
      <c r="W6" s="69" t="s">
        <v>60</v>
      </c>
      <c r="X6" s="66" t="s">
        <v>141</v>
      </c>
      <c r="Y6" s="66" t="s">
        <v>62</v>
      </c>
    </row>
    <row r="7" spans="1:25" ht="75" x14ac:dyDescent="0.2">
      <c r="A7" s="17">
        <v>1</v>
      </c>
      <c r="B7" s="65">
        <v>1</v>
      </c>
      <c r="C7" s="65" t="s">
        <v>499</v>
      </c>
      <c r="D7" s="66" t="s">
        <v>474</v>
      </c>
      <c r="E7" s="66" t="s">
        <v>51</v>
      </c>
      <c r="F7" s="66" t="s">
        <v>500</v>
      </c>
      <c r="G7" s="66" t="s">
        <v>501</v>
      </c>
      <c r="H7" s="66" t="s">
        <v>502</v>
      </c>
      <c r="I7" s="66" t="s">
        <v>503</v>
      </c>
      <c r="J7" s="66" t="s">
        <v>491</v>
      </c>
      <c r="K7" s="65" t="s">
        <v>504</v>
      </c>
      <c r="L7" s="65">
        <v>2025</v>
      </c>
      <c r="M7" s="68"/>
      <c r="N7" s="68"/>
      <c r="O7" s="67">
        <v>200</v>
      </c>
      <c r="P7" s="68"/>
      <c r="Q7" s="68"/>
      <c r="R7" s="68"/>
      <c r="S7" s="68"/>
      <c r="T7" s="68">
        <f t="shared" si="0"/>
        <v>200</v>
      </c>
      <c r="U7" s="69" t="s">
        <v>21</v>
      </c>
      <c r="V7" s="66"/>
      <c r="W7" s="69" t="s">
        <v>60</v>
      </c>
      <c r="X7" s="66" t="s">
        <v>70</v>
      </c>
      <c r="Y7" s="66" t="s">
        <v>62</v>
      </c>
    </row>
    <row r="8" spans="1:25" ht="75" x14ac:dyDescent="0.2">
      <c r="A8" s="17">
        <v>1</v>
      </c>
      <c r="B8" s="65">
        <v>1</v>
      </c>
      <c r="C8" s="65" t="s">
        <v>505</v>
      </c>
      <c r="D8" s="66" t="s">
        <v>474</v>
      </c>
      <c r="E8" s="66" t="s">
        <v>51</v>
      </c>
      <c r="F8" s="66" t="s">
        <v>506</v>
      </c>
      <c r="G8" s="66" t="s">
        <v>2956</v>
      </c>
      <c r="H8" s="66" t="s">
        <v>507</v>
      </c>
      <c r="I8" s="66" t="s">
        <v>508</v>
      </c>
      <c r="J8" s="66" t="s">
        <v>491</v>
      </c>
      <c r="K8" s="65" t="s">
        <v>509</v>
      </c>
      <c r="L8" s="65">
        <v>2025</v>
      </c>
      <c r="M8" s="68"/>
      <c r="N8" s="68"/>
      <c r="O8" s="67">
        <v>500</v>
      </c>
      <c r="P8" s="68"/>
      <c r="Q8" s="68"/>
      <c r="R8" s="68"/>
      <c r="S8" s="68"/>
      <c r="T8" s="68">
        <f t="shared" si="0"/>
        <v>500</v>
      </c>
      <c r="U8" s="69" t="s">
        <v>21</v>
      </c>
      <c r="V8" s="66" t="s">
        <v>2957</v>
      </c>
      <c r="W8" s="69" t="s">
        <v>60</v>
      </c>
      <c r="X8" s="66" t="s">
        <v>61</v>
      </c>
      <c r="Y8" s="66" t="s">
        <v>309</v>
      </c>
    </row>
    <row r="9" spans="1:25" ht="75" x14ac:dyDescent="0.2">
      <c r="A9" s="17">
        <v>1</v>
      </c>
      <c r="B9" s="65">
        <v>1</v>
      </c>
      <c r="C9" s="65" t="s">
        <v>510</v>
      </c>
      <c r="D9" s="66" t="s">
        <v>474</v>
      </c>
      <c r="E9" s="66" t="s">
        <v>51</v>
      </c>
      <c r="F9" s="66" t="s">
        <v>511</v>
      </c>
      <c r="G9" s="66" t="s">
        <v>512</v>
      </c>
      <c r="H9" s="66" t="s">
        <v>513</v>
      </c>
      <c r="I9" s="66" t="s">
        <v>514</v>
      </c>
      <c r="J9" s="66" t="s">
        <v>491</v>
      </c>
      <c r="K9" s="65" t="s">
        <v>2942</v>
      </c>
      <c r="L9" s="65">
        <v>2026</v>
      </c>
      <c r="M9" s="68"/>
      <c r="N9" s="68"/>
      <c r="O9" s="68"/>
      <c r="P9" s="67">
        <v>100</v>
      </c>
      <c r="Q9" s="68"/>
      <c r="R9" s="68"/>
      <c r="S9" s="68"/>
      <c r="T9" s="68">
        <f t="shared" si="0"/>
        <v>100</v>
      </c>
      <c r="U9" s="69" t="s">
        <v>21</v>
      </c>
      <c r="V9" s="66"/>
      <c r="W9" s="69" t="s">
        <v>60</v>
      </c>
      <c r="X9" s="66" t="s">
        <v>70</v>
      </c>
      <c r="Y9" s="66" t="s">
        <v>62</v>
      </c>
    </row>
    <row r="10" spans="1:25" ht="105" x14ac:dyDescent="0.2">
      <c r="A10" s="17">
        <v>1</v>
      </c>
      <c r="B10" s="65">
        <v>1</v>
      </c>
      <c r="C10" s="65" t="s">
        <v>515</v>
      </c>
      <c r="D10" s="66" t="s">
        <v>474</v>
      </c>
      <c r="E10" s="66" t="s">
        <v>51</v>
      </c>
      <c r="F10" s="66" t="s">
        <v>516</v>
      </c>
      <c r="G10" s="66" t="s">
        <v>517</v>
      </c>
      <c r="H10" s="66" t="s">
        <v>518</v>
      </c>
      <c r="I10" s="66" t="s">
        <v>519</v>
      </c>
      <c r="J10" s="66" t="s">
        <v>520</v>
      </c>
      <c r="K10" s="65" t="s">
        <v>88</v>
      </c>
      <c r="L10" s="65" t="s">
        <v>521</v>
      </c>
      <c r="M10" s="81"/>
      <c r="N10" s="78">
        <v>58974.27</v>
      </c>
      <c r="O10" s="78">
        <v>6547.56</v>
      </c>
      <c r="P10" s="81"/>
      <c r="Q10" s="78">
        <v>210843.47</v>
      </c>
      <c r="R10" s="81"/>
      <c r="S10" s="81"/>
      <c r="T10" s="68">
        <f t="shared" si="0"/>
        <v>276365.3</v>
      </c>
      <c r="U10" s="69" t="s">
        <v>20</v>
      </c>
      <c r="V10" s="66"/>
      <c r="W10" s="69" t="s">
        <v>69</v>
      </c>
      <c r="X10" s="66" t="s">
        <v>337</v>
      </c>
      <c r="Y10" s="66" t="s">
        <v>62</v>
      </c>
    </row>
    <row r="11" spans="1:25" ht="105" x14ac:dyDescent="0.2">
      <c r="A11" s="17">
        <v>1</v>
      </c>
      <c r="B11" s="65">
        <v>1</v>
      </c>
      <c r="C11" s="65" t="s">
        <v>522</v>
      </c>
      <c r="D11" s="66" t="s">
        <v>474</v>
      </c>
      <c r="E11" s="66" t="s">
        <v>83</v>
      </c>
      <c r="F11" s="66" t="s">
        <v>2884</v>
      </c>
      <c r="G11" s="66" t="s">
        <v>523</v>
      </c>
      <c r="H11" s="66" t="s">
        <v>524</v>
      </c>
      <c r="I11" s="66" t="s">
        <v>2941</v>
      </c>
      <c r="J11" s="66" t="s">
        <v>520</v>
      </c>
      <c r="K11" s="65" t="s">
        <v>525</v>
      </c>
      <c r="L11" s="65">
        <v>2023</v>
      </c>
      <c r="M11" s="67">
        <v>6000</v>
      </c>
      <c r="N11" s="68"/>
      <c r="O11" s="68"/>
      <c r="P11" s="68"/>
      <c r="Q11" s="68"/>
      <c r="R11" s="68"/>
      <c r="S11" s="68"/>
      <c r="T11" s="68">
        <f t="shared" si="0"/>
        <v>6000</v>
      </c>
      <c r="U11" s="69" t="s">
        <v>21</v>
      </c>
      <c r="V11" s="66"/>
      <c r="W11" s="69" t="s">
        <v>69</v>
      </c>
      <c r="X11" s="66" t="s">
        <v>61</v>
      </c>
      <c r="Y11" s="66" t="s">
        <v>309</v>
      </c>
    </row>
    <row r="12" spans="1:25" ht="135" x14ac:dyDescent="0.2">
      <c r="A12" s="17">
        <v>1</v>
      </c>
      <c r="B12" s="65">
        <v>1</v>
      </c>
      <c r="C12" s="65" t="s">
        <v>526</v>
      </c>
      <c r="D12" s="66" t="s">
        <v>474</v>
      </c>
      <c r="E12" s="66" t="s">
        <v>93</v>
      </c>
      <c r="F12" s="66" t="s">
        <v>527</v>
      </c>
      <c r="G12" s="66" t="s">
        <v>528</v>
      </c>
      <c r="H12" s="66" t="s">
        <v>529</v>
      </c>
      <c r="I12" s="66" t="s">
        <v>530</v>
      </c>
      <c r="J12" s="66" t="s">
        <v>531</v>
      </c>
      <c r="K12" s="65" t="s">
        <v>532</v>
      </c>
      <c r="L12" s="65" t="s">
        <v>533</v>
      </c>
      <c r="M12" s="68"/>
      <c r="N12" s="68"/>
      <c r="O12" s="68"/>
      <c r="P12" s="68"/>
      <c r="Q12" s="68"/>
      <c r="R12" s="68"/>
      <c r="S12" s="67">
        <v>400</v>
      </c>
      <c r="T12" s="68">
        <f t="shared" si="0"/>
        <v>400</v>
      </c>
      <c r="U12" s="69" t="s">
        <v>20</v>
      </c>
      <c r="V12" s="74" t="s">
        <v>534</v>
      </c>
      <c r="W12" s="69" t="s">
        <v>60</v>
      </c>
      <c r="X12" s="66" t="s">
        <v>61</v>
      </c>
      <c r="Y12" s="66" t="s">
        <v>309</v>
      </c>
    </row>
    <row r="13" spans="1:25" ht="180" x14ac:dyDescent="0.2">
      <c r="A13" s="17">
        <v>1</v>
      </c>
      <c r="B13" s="65">
        <v>1</v>
      </c>
      <c r="C13" s="65" t="s">
        <v>535</v>
      </c>
      <c r="D13" s="66" t="s">
        <v>474</v>
      </c>
      <c r="E13" s="66" t="s">
        <v>258</v>
      </c>
      <c r="F13" s="66" t="s">
        <v>536</v>
      </c>
      <c r="G13" s="66" t="s">
        <v>537</v>
      </c>
      <c r="H13" s="66" t="s">
        <v>538</v>
      </c>
      <c r="I13" s="66" t="s">
        <v>539</v>
      </c>
      <c r="J13" s="66" t="s">
        <v>540</v>
      </c>
      <c r="K13" s="65" t="s">
        <v>541</v>
      </c>
      <c r="L13" s="65">
        <v>2023</v>
      </c>
      <c r="M13" s="67">
        <v>608</v>
      </c>
      <c r="N13" s="68"/>
      <c r="O13" s="68" t="s">
        <v>542</v>
      </c>
      <c r="P13" s="68"/>
      <c r="Q13" s="68"/>
      <c r="R13" s="68"/>
      <c r="S13" s="68"/>
      <c r="T13" s="68">
        <f t="shared" si="0"/>
        <v>608</v>
      </c>
      <c r="U13" s="69" t="s">
        <v>20</v>
      </c>
      <c r="V13" s="74" t="s">
        <v>2958</v>
      </c>
      <c r="W13" s="69" t="s">
        <v>69</v>
      </c>
      <c r="X13" s="66" t="s">
        <v>131</v>
      </c>
      <c r="Y13" s="66" t="s">
        <v>264</v>
      </c>
    </row>
    <row r="14" spans="1:25" ht="75" x14ac:dyDescent="0.2">
      <c r="A14" s="17">
        <v>1</v>
      </c>
      <c r="B14" s="65">
        <v>1</v>
      </c>
      <c r="C14" s="65" t="s">
        <v>543</v>
      </c>
      <c r="D14" s="66" t="s">
        <v>474</v>
      </c>
      <c r="E14" s="66" t="s">
        <v>303</v>
      </c>
      <c r="F14" s="66" t="s">
        <v>544</v>
      </c>
      <c r="G14" s="66" t="s">
        <v>545</v>
      </c>
      <c r="H14" s="66" t="s">
        <v>546</v>
      </c>
      <c r="I14" s="66" t="s">
        <v>547</v>
      </c>
      <c r="J14" s="66" t="s">
        <v>548</v>
      </c>
      <c r="K14" s="65" t="s">
        <v>549</v>
      </c>
      <c r="L14" s="65" t="s">
        <v>550</v>
      </c>
      <c r="M14" s="68"/>
      <c r="N14" s="67"/>
      <c r="O14" s="67"/>
      <c r="P14" s="67"/>
      <c r="Q14" s="67"/>
      <c r="R14" s="67"/>
      <c r="S14" s="68"/>
      <c r="T14" s="68">
        <f t="shared" si="0"/>
        <v>0</v>
      </c>
      <c r="U14" s="69" t="s">
        <v>21</v>
      </c>
      <c r="V14" s="66" t="s">
        <v>551</v>
      </c>
      <c r="W14" s="69" t="s">
        <v>60</v>
      </c>
      <c r="X14" s="66" t="s">
        <v>70</v>
      </c>
      <c r="Y14" s="66" t="s">
        <v>62</v>
      </c>
    </row>
    <row r="15" spans="1:25" ht="75" x14ac:dyDescent="0.2">
      <c r="A15" s="17">
        <v>1</v>
      </c>
      <c r="B15" s="65">
        <v>1</v>
      </c>
      <c r="C15" s="65" t="s">
        <v>552</v>
      </c>
      <c r="D15" s="66" t="s">
        <v>474</v>
      </c>
      <c r="E15" s="66" t="s">
        <v>303</v>
      </c>
      <c r="F15" s="66" t="s">
        <v>553</v>
      </c>
      <c r="G15" s="66" t="s">
        <v>554</v>
      </c>
      <c r="H15" s="66" t="s">
        <v>555</v>
      </c>
      <c r="I15" s="66" t="s">
        <v>556</v>
      </c>
      <c r="J15" s="66" t="s">
        <v>557</v>
      </c>
      <c r="K15" s="65" t="s">
        <v>558</v>
      </c>
      <c r="L15" s="65">
        <v>2024</v>
      </c>
      <c r="M15" s="67"/>
      <c r="N15" s="68"/>
      <c r="O15" s="68"/>
      <c r="P15" s="68"/>
      <c r="Q15" s="68"/>
      <c r="R15" s="68"/>
      <c r="S15" s="68"/>
      <c r="T15" s="68">
        <f t="shared" si="0"/>
        <v>0</v>
      </c>
      <c r="U15" s="69" t="s">
        <v>21</v>
      </c>
      <c r="V15" s="66"/>
      <c r="W15" s="69" t="s">
        <v>69</v>
      </c>
      <c r="X15" s="66" t="s">
        <v>70</v>
      </c>
      <c r="Y15" s="66" t="s">
        <v>62</v>
      </c>
    </row>
    <row r="16" spans="1:25" ht="15" x14ac:dyDescent="0.2">
      <c r="A16" s="3"/>
      <c r="B16" s="3"/>
      <c r="C16" s="3"/>
      <c r="D16" s="4"/>
      <c r="E16" s="4"/>
      <c r="F16" s="4"/>
      <c r="G16" s="4"/>
      <c r="H16" s="4"/>
      <c r="I16" s="4"/>
      <c r="J16" s="4"/>
      <c r="K16" s="3"/>
      <c r="L16" s="3"/>
      <c r="M16" s="24">
        <f t="shared" ref="M16:S16" si="1">SUM(M3:M15)</f>
        <v>7058</v>
      </c>
      <c r="N16" s="24">
        <f t="shared" si="1"/>
        <v>58974.27</v>
      </c>
      <c r="O16" s="24">
        <f t="shared" si="1"/>
        <v>7447.56</v>
      </c>
      <c r="P16" s="24">
        <f t="shared" si="1"/>
        <v>100</v>
      </c>
      <c r="Q16" s="24">
        <f t="shared" si="1"/>
        <v>210843.47</v>
      </c>
      <c r="R16" s="24">
        <f t="shared" si="1"/>
        <v>0</v>
      </c>
      <c r="S16" s="24">
        <f t="shared" si="1"/>
        <v>400</v>
      </c>
      <c r="T16" s="25"/>
      <c r="U16" s="25" t="s">
        <v>2831</v>
      </c>
      <c r="V16" s="26" t="s">
        <v>2832</v>
      </c>
      <c r="W16" s="1"/>
      <c r="X16" s="4"/>
      <c r="Y16" s="4"/>
    </row>
    <row r="17" spans="1:25" ht="15" x14ac:dyDescent="0.2">
      <c r="A17" s="3"/>
      <c r="B17" s="3"/>
      <c r="C17" s="3"/>
      <c r="D17" s="4"/>
      <c r="E17" s="4"/>
      <c r="F17" s="4"/>
      <c r="G17" s="4"/>
      <c r="H17" s="4"/>
      <c r="I17" s="4"/>
      <c r="J17" s="4"/>
      <c r="K17" s="3"/>
      <c r="L17" s="3"/>
      <c r="M17" s="27"/>
      <c r="N17" s="27"/>
      <c r="O17" s="27"/>
      <c r="P17" s="27"/>
      <c r="Q17" s="27"/>
      <c r="R17" s="27"/>
      <c r="T17" s="28" t="s">
        <v>20</v>
      </c>
      <c r="U17" s="29">
        <f t="shared" ref="U17:V17" si="2">COUNTIFS($U$3:$U$15, "High", A3:A15, 1)</f>
        <v>4</v>
      </c>
      <c r="V17" s="29">
        <f t="shared" si="2"/>
        <v>4</v>
      </c>
      <c r="W17" s="1"/>
      <c r="X17" s="4"/>
      <c r="Y17" s="4"/>
    </row>
    <row r="18" spans="1:25" ht="15" x14ac:dyDescent="0.2">
      <c r="A18" s="3"/>
      <c r="B18" s="3"/>
      <c r="C18" s="3"/>
      <c r="D18" s="4"/>
      <c r="E18" s="4"/>
      <c r="F18" s="4"/>
      <c r="G18" s="4"/>
      <c r="H18" s="4"/>
      <c r="I18" s="4"/>
      <c r="J18" s="4"/>
      <c r="K18" s="3"/>
      <c r="L18" s="3"/>
      <c r="M18" s="27"/>
      <c r="N18" s="27"/>
      <c r="O18" s="27"/>
      <c r="P18" s="27"/>
      <c r="Q18" s="27"/>
      <c r="R18" s="27"/>
      <c r="T18" s="28" t="s">
        <v>21</v>
      </c>
      <c r="U18" s="29">
        <f t="shared" ref="U18:V18" si="3">COUNTIFS($U$3:$U$15, "Medium", A3:A15, 1)</f>
        <v>9</v>
      </c>
      <c r="V18" s="29">
        <f t="shared" si="3"/>
        <v>9</v>
      </c>
      <c r="W18" s="1"/>
      <c r="X18" s="4"/>
      <c r="Y18" s="4"/>
    </row>
    <row r="19" spans="1:25" ht="15" x14ac:dyDescent="0.2">
      <c r="A19" s="3"/>
      <c r="B19" s="3"/>
      <c r="C19" s="3"/>
      <c r="D19" s="4"/>
      <c r="E19" s="4"/>
      <c r="F19" s="4"/>
      <c r="G19" s="4"/>
      <c r="H19" s="4"/>
      <c r="I19" s="4"/>
      <c r="J19" s="4"/>
      <c r="K19" s="3"/>
      <c r="L19" s="3"/>
      <c r="M19" s="27"/>
      <c r="N19" s="27"/>
      <c r="O19" s="27"/>
      <c r="P19" s="27"/>
      <c r="Q19" s="27"/>
      <c r="R19" s="27"/>
      <c r="T19" s="28" t="s">
        <v>22</v>
      </c>
      <c r="U19" s="29">
        <f t="shared" ref="U19:V19" si="4">COUNTIFS($U$3:$U$15, "Low", A3:A15, 1)</f>
        <v>0</v>
      </c>
      <c r="V19" s="29">
        <f t="shared" si="4"/>
        <v>0</v>
      </c>
      <c r="W19" s="1"/>
      <c r="X19" s="4"/>
      <c r="Y19" s="4"/>
    </row>
  </sheetData>
  <sheetProtection algorithmName="SHA-512" hashValue="jM7ysQziHvGr4XOFkVQ52SM/0Ehv4Pzr6FUkB9LyK48FjIe0nEFIPkQiIkL4aNs1WFQIaYy9sM7v0QTjZf8pfQ==" saltValue="TEK/Q3Oxu15kJnlzhItSqw==" spinCount="100000" sheet="1" objects="1" scenarios="1" formatColumns="0" formatRows="0" autoFilter="0"/>
  <autoFilter ref="A1:Y19" xr:uid="{00000000-0009-0000-0000-000009000000}"/>
  <mergeCells count="1">
    <mergeCell ref="M1:S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Y32"/>
  <sheetViews>
    <sheetView workbookViewId="0">
      <pane xSplit="6" ySplit="2" topLeftCell="T24" activePane="bottomRight" state="frozen"/>
      <selection sqref="A1:B2"/>
      <selection pane="topRight" sqref="A1:B2"/>
      <selection pane="bottomLeft" sqref="A1:B2"/>
      <selection pane="bottomRight" activeCell="W19" sqref="W19"/>
    </sheetView>
  </sheetViews>
  <sheetFormatPr defaultColWidth="12.5703125" defaultRowHeight="15.75" customHeight="1" x14ac:dyDescent="0.2"/>
  <cols>
    <col min="1" max="2" width="10" customWidth="1"/>
    <col min="3" max="3" width="17"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1.5703125" customWidth="1"/>
    <col min="14" max="14" width="15.85546875" bestFit="1" customWidth="1"/>
    <col min="15" max="15" width="12.7109375" bestFit="1" customWidth="1"/>
    <col min="16" max="18" width="11.5703125" customWidth="1"/>
    <col min="19" max="19" width="15.85546875" bestFit="1" customWidth="1"/>
    <col min="20" max="20" width="16.140625" bestFit="1" customWidth="1"/>
    <col min="21" max="21" width="16" customWidth="1"/>
    <col min="22" max="22" width="23.5703125" customWidth="1"/>
    <col min="23" max="23" width="25.140625" customWidth="1"/>
    <col min="24" max="24" width="36.42578125" customWidth="1"/>
    <col min="25" max="25" width="38" customWidth="1"/>
  </cols>
  <sheetData>
    <row r="1" spans="1:25" ht="69.75" customHeight="1" x14ac:dyDescent="0.2">
      <c r="A1" s="21" t="s">
        <v>23</v>
      </c>
      <c r="B1" s="21" t="s">
        <v>2835</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SUM(A3:A27)</f>
        <v>13</v>
      </c>
      <c r="B2" s="21">
        <f t="shared" si="0"/>
        <v>12</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120" x14ac:dyDescent="0.2">
      <c r="A3" s="17">
        <v>1</v>
      </c>
      <c r="B3" s="65">
        <v>1</v>
      </c>
      <c r="C3" s="65" t="s">
        <v>2632</v>
      </c>
      <c r="D3" s="66" t="s">
        <v>559</v>
      </c>
      <c r="E3" s="66" t="s">
        <v>51</v>
      </c>
      <c r="F3" s="66" t="s">
        <v>560</v>
      </c>
      <c r="G3" s="66" t="s">
        <v>561</v>
      </c>
      <c r="H3" s="66" t="s">
        <v>562</v>
      </c>
      <c r="I3" s="66" t="s">
        <v>563</v>
      </c>
      <c r="J3" s="66" t="s">
        <v>564</v>
      </c>
      <c r="K3" s="65" t="s">
        <v>88</v>
      </c>
      <c r="L3" s="65" t="s">
        <v>2825</v>
      </c>
      <c r="M3" s="120">
        <v>3000</v>
      </c>
      <c r="N3" s="197">
        <v>3000</v>
      </c>
      <c r="O3" s="121"/>
      <c r="P3" s="121"/>
      <c r="Q3" s="106"/>
      <c r="R3" s="106"/>
      <c r="S3" s="106"/>
      <c r="T3" s="106">
        <f t="shared" ref="T3:T27" si="1">SUM(M3:S3)</f>
        <v>6000</v>
      </c>
      <c r="U3" s="65" t="s">
        <v>20</v>
      </c>
      <c r="V3" s="66"/>
      <c r="W3" s="65" t="s">
        <v>60</v>
      </c>
      <c r="X3" s="66" t="s">
        <v>70</v>
      </c>
      <c r="Y3" s="66" t="s">
        <v>62</v>
      </c>
    </row>
    <row r="4" spans="1:25" ht="120" x14ac:dyDescent="0.2">
      <c r="A4" s="17">
        <v>0</v>
      </c>
      <c r="B4" s="65">
        <v>0</v>
      </c>
      <c r="C4" s="65" t="s">
        <v>2633</v>
      </c>
      <c r="D4" s="66" t="s">
        <v>559</v>
      </c>
      <c r="E4" s="66" t="s">
        <v>51</v>
      </c>
      <c r="F4" s="79" t="s">
        <v>2634</v>
      </c>
      <c r="G4" s="79" t="s">
        <v>561</v>
      </c>
      <c r="H4" s="79" t="s">
        <v>2635</v>
      </c>
      <c r="I4" s="79" t="s">
        <v>563</v>
      </c>
      <c r="J4" s="79" t="s">
        <v>2636</v>
      </c>
      <c r="K4" s="65" t="s">
        <v>88</v>
      </c>
      <c r="L4" s="65" t="s">
        <v>147</v>
      </c>
      <c r="M4" s="121"/>
      <c r="N4" s="198"/>
      <c r="O4" s="120">
        <v>5000</v>
      </c>
      <c r="P4" s="120">
        <v>4000</v>
      </c>
      <c r="Q4" s="166" t="s">
        <v>570</v>
      </c>
      <c r="R4" s="166" t="s">
        <v>570</v>
      </c>
      <c r="S4" s="166" t="s">
        <v>570</v>
      </c>
      <c r="T4" s="106">
        <f t="shared" si="1"/>
        <v>9000</v>
      </c>
      <c r="U4" s="65" t="s">
        <v>20</v>
      </c>
      <c r="V4" s="66"/>
      <c r="W4" s="65" t="s">
        <v>60</v>
      </c>
      <c r="X4" s="66" t="s">
        <v>70</v>
      </c>
      <c r="Y4" s="66" t="s">
        <v>62</v>
      </c>
    </row>
    <row r="5" spans="1:25" ht="75" x14ac:dyDescent="0.2">
      <c r="A5" s="17">
        <v>1</v>
      </c>
      <c r="B5" s="65">
        <v>1</v>
      </c>
      <c r="C5" s="65" t="s">
        <v>0</v>
      </c>
      <c r="D5" s="66" t="s">
        <v>559</v>
      </c>
      <c r="E5" s="66" t="s">
        <v>51</v>
      </c>
      <c r="F5" s="66" t="s">
        <v>2637</v>
      </c>
      <c r="G5" s="233" t="s">
        <v>561</v>
      </c>
      <c r="H5" s="233" t="s">
        <v>565</v>
      </c>
      <c r="I5" s="233" t="s">
        <v>566</v>
      </c>
      <c r="J5" s="233" t="s">
        <v>567</v>
      </c>
      <c r="K5" s="65" t="s">
        <v>88</v>
      </c>
      <c r="L5" s="65" t="s">
        <v>2638</v>
      </c>
      <c r="M5" s="199"/>
      <c r="N5" s="200">
        <v>1300000</v>
      </c>
      <c r="O5" s="106"/>
      <c r="P5" s="106"/>
      <c r="Q5" s="106"/>
      <c r="R5" s="201"/>
      <c r="S5" s="201"/>
      <c r="T5" s="106">
        <f t="shared" si="1"/>
        <v>1300000</v>
      </c>
      <c r="U5" s="65" t="s">
        <v>20</v>
      </c>
      <c r="V5" s="66"/>
      <c r="W5" s="65" t="s">
        <v>69</v>
      </c>
      <c r="X5" s="66" t="s">
        <v>568</v>
      </c>
      <c r="Y5" s="66" t="s">
        <v>62</v>
      </c>
    </row>
    <row r="6" spans="1:25" ht="45" x14ac:dyDescent="0.2">
      <c r="A6" s="17">
        <v>0</v>
      </c>
      <c r="B6" s="65">
        <v>0</v>
      </c>
      <c r="C6" s="65" t="s">
        <v>569</v>
      </c>
      <c r="D6" s="66" t="s">
        <v>559</v>
      </c>
      <c r="E6" s="66" t="s">
        <v>51</v>
      </c>
      <c r="F6" s="66" t="s">
        <v>2639</v>
      </c>
      <c r="G6" s="234"/>
      <c r="H6" s="234"/>
      <c r="I6" s="234"/>
      <c r="J6" s="234"/>
      <c r="K6" s="65" t="s">
        <v>88</v>
      </c>
      <c r="L6" s="76">
        <v>2023</v>
      </c>
      <c r="M6" s="200">
        <v>250</v>
      </c>
      <c r="N6" s="202"/>
      <c r="O6" s="106"/>
      <c r="P6" s="106"/>
      <c r="Q6" s="106"/>
      <c r="R6" s="198"/>
      <c r="S6" s="106"/>
      <c r="T6" s="106">
        <f t="shared" si="1"/>
        <v>250</v>
      </c>
      <c r="U6" s="65"/>
      <c r="V6" s="66"/>
      <c r="W6" s="65"/>
      <c r="X6" s="66" t="s">
        <v>70</v>
      </c>
      <c r="Y6" s="66"/>
    </row>
    <row r="7" spans="1:25" ht="45" x14ac:dyDescent="0.2">
      <c r="A7" s="17">
        <v>0</v>
      </c>
      <c r="B7" s="65">
        <v>0</v>
      </c>
      <c r="C7" s="65" t="s">
        <v>571</v>
      </c>
      <c r="D7" s="66" t="s">
        <v>559</v>
      </c>
      <c r="E7" s="66" t="s">
        <v>51</v>
      </c>
      <c r="F7" s="66" t="s">
        <v>572</v>
      </c>
      <c r="G7" s="234"/>
      <c r="H7" s="234"/>
      <c r="I7" s="234"/>
      <c r="J7" s="234"/>
      <c r="K7" s="65" t="s">
        <v>88</v>
      </c>
      <c r="L7" s="76" t="s">
        <v>104</v>
      </c>
      <c r="M7" s="200">
        <v>1436</v>
      </c>
      <c r="N7" s="199"/>
      <c r="O7" s="106"/>
      <c r="P7" s="106"/>
      <c r="Q7" s="106"/>
      <c r="R7" s="198"/>
      <c r="S7" s="106"/>
      <c r="T7" s="106">
        <f t="shared" si="1"/>
        <v>1436</v>
      </c>
      <c r="U7" s="65"/>
      <c r="V7" s="66"/>
      <c r="W7" s="65"/>
      <c r="X7" s="66"/>
      <c r="Y7" s="66"/>
    </row>
    <row r="8" spans="1:25" ht="60" x14ac:dyDescent="0.2">
      <c r="A8" s="17">
        <v>0</v>
      </c>
      <c r="B8" s="65">
        <v>0</v>
      </c>
      <c r="C8" s="65" t="s">
        <v>573</v>
      </c>
      <c r="D8" s="66" t="s">
        <v>559</v>
      </c>
      <c r="E8" s="66" t="s">
        <v>51</v>
      </c>
      <c r="F8" s="66" t="s">
        <v>574</v>
      </c>
      <c r="G8" s="234"/>
      <c r="H8" s="234"/>
      <c r="I8" s="234"/>
      <c r="J8" s="234"/>
      <c r="K8" s="65" t="s">
        <v>88</v>
      </c>
      <c r="L8" s="76" t="s">
        <v>104</v>
      </c>
      <c r="M8" s="200">
        <v>300</v>
      </c>
      <c r="N8" s="199" t="s">
        <v>570</v>
      </c>
      <c r="O8" s="106"/>
      <c r="P8" s="106"/>
      <c r="Q8" s="106"/>
      <c r="R8" s="198"/>
      <c r="S8" s="106"/>
      <c r="T8" s="106">
        <f t="shared" si="1"/>
        <v>300</v>
      </c>
      <c r="U8" s="65"/>
      <c r="V8" s="66"/>
      <c r="W8" s="65"/>
      <c r="X8" s="66" t="s">
        <v>70</v>
      </c>
      <c r="Y8" s="66"/>
    </row>
    <row r="9" spans="1:25" ht="45" x14ac:dyDescent="0.2">
      <c r="A9" s="17">
        <v>0</v>
      </c>
      <c r="B9" s="65">
        <v>0</v>
      </c>
      <c r="C9" s="65" t="s">
        <v>575</v>
      </c>
      <c r="D9" s="66" t="s">
        <v>559</v>
      </c>
      <c r="E9" s="66" t="s">
        <v>51</v>
      </c>
      <c r="F9" s="66" t="s">
        <v>576</v>
      </c>
      <c r="G9" s="234"/>
      <c r="H9" s="234"/>
      <c r="I9" s="234"/>
      <c r="J9" s="234"/>
      <c r="K9" s="65" t="s">
        <v>88</v>
      </c>
      <c r="L9" s="76" t="s">
        <v>2640</v>
      </c>
      <c r="M9" s="202"/>
      <c r="N9" s="199">
        <v>32336.720000000001</v>
      </c>
      <c r="O9" s="182"/>
      <c r="P9" s="106"/>
      <c r="Q9" s="106"/>
      <c r="R9" s="106"/>
      <c r="S9" s="146"/>
      <c r="T9" s="106">
        <f t="shared" si="1"/>
        <v>32336.720000000001</v>
      </c>
      <c r="U9" s="65"/>
      <c r="V9" s="66"/>
      <c r="W9" s="65"/>
      <c r="X9" s="66" t="s">
        <v>568</v>
      </c>
      <c r="Y9" s="66"/>
    </row>
    <row r="10" spans="1:25" ht="135" x14ac:dyDescent="0.2">
      <c r="A10" s="17">
        <v>0</v>
      </c>
      <c r="B10" s="65">
        <v>0</v>
      </c>
      <c r="C10" s="65" t="s">
        <v>577</v>
      </c>
      <c r="D10" s="66" t="s">
        <v>559</v>
      </c>
      <c r="E10" s="66" t="s">
        <v>51</v>
      </c>
      <c r="F10" s="66" t="s">
        <v>578</v>
      </c>
      <c r="G10" s="235"/>
      <c r="H10" s="235"/>
      <c r="I10" s="235"/>
      <c r="J10" s="235"/>
      <c r="K10" s="65" t="s">
        <v>88</v>
      </c>
      <c r="L10" s="65" t="s">
        <v>579</v>
      </c>
      <c r="M10" s="106"/>
      <c r="N10" s="106"/>
      <c r="O10" s="203">
        <v>165480.31</v>
      </c>
      <c r="P10" s="203"/>
      <c r="Q10" s="166"/>
      <c r="R10" s="106"/>
      <c r="S10" s="106"/>
      <c r="T10" s="106">
        <f t="shared" si="1"/>
        <v>165480.31</v>
      </c>
      <c r="U10" s="65"/>
      <c r="V10" s="66"/>
      <c r="W10" s="65" t="s">
        <v>69</v>
      </c>
      <c r="X10" s="66" t="s">
        <v>80</v>
      </c>
      <c r="Y10" s="66" t="s">
        <v>580</v>
      </c>
    </row>
    <row r="11" spans="1:25" ht="75" x14ac:dyDescent="0.2">
      <c r="A11" s="17">
        <v>1</v>
      </c>
      <c r="B11" s="65">
        <v>1</v>
      </c>
      <c r="C11" s="65" t="s">
        <v>581</v>
      </c>
      <c r="D11" s="66" t="s">
        <v>559</v>
      </c>
      <c r="E11" s="66" t="s">
        <v>51</v>
      </c>
      <c r="F11" s="66" t="s">
        <v>582</v>
      </c>
      <c r="G11" s="66" t="s">
        <v>583</v>
      </c>
      <c r="H11" s="66" t="s">
        <v>584</v>
      </c>
      <c r="I11" s="66" t="s">
        <v>585</v>
      </c>
      <c r="J11" s="66" t="s">
        <v>586</v>
      </c>
      <c r="K11" s="65" t="s">
        <v>587</v>
      </c>
      <c r="L11" s="65" t="s">
        <v>588</v>
      </c>
      <c r="M11" s="166"/>
      <c r="N11" s="166"/>
      <c r="O11" s="166"/>
      <c r="P11" s="166"/>
      <c r="Q11" s="106"/>
      <c r="R11" s="106"/>
      <c r="S11" s="106"/>
      <c r="T11" s="106">
        <f t="shared" si="1"/>
        <v>0</v>
      </c>
      <c r="U11" s="65" t="s">
        <v>20</v>
      </c>
      <c r="V11" s="66"/>
      <c r="W11" s="65" t="s">
        <v>69</v>
      </c>
      <c r="X11" s="66" t="s">
        <v>70</v>
      </c>
      <c r="Y11" s="66" t="s">
        <v>62</v>
      </c>
    </row>
    <row r="12" spans="1:25" ht="195" x14ac:dyDescent="0.2">
      <c r="A12" s="17">
        <v>1</v>
      </c>
      <c r="B12" s="65">
        <v>1</v>
      </c>
      <c r="C12" s="65" t="s">
        <v>589</v>
      </c>
      <c r="D12" s="66" t="s">
        <v>559</v>
      </c>
      <c r="E12" s="66" t="s">
        <v>51</v>
      </c>
      <c r="F12" s="66" t="s">
        <v>590</v>
      </c>
      <c r="G12" s="66" t="s">
        <v>591</v>
      </c>
      <c r="H12" s="66" t="s">
        <v>592</v>
      </c>
      <c r="I12" s="66" t="s">
        <v>593</v>
      </c>
      <c r="J12" s="66" t="s">
        <v>594</v>
      </c>
      <c r="K12" s="65" t="s">
        <v>88</v>
      </c>
      <c r="L12" s="65" t="s">
        <v>397</v>
      </c>
      <c r="M12" s="106"/>
      <c r="N12" s="106"/>
      <c r="O12" s="166">
        <v>77552</v>
      </c>
      <c r="P12" s="166">
        <v>2500</v>
      </c>
      <c r="Q12" s="106"/>
      <c r="R12" s="106"/>
      <c r="S12" s="106"/>
      <c r="T12" s="106">
        <f t="shared" si="1"/>
        <v>80052</v>
      </c>
      <c r="U12" s="65" t="s">
        <v>20</v>
      </c>
      <c r="V12" s="66"/>
      <c r="W12" s="65" t="s">
        <v>69</v>
      </c>
      <c r="X12" s="66" t="s">
        <v>337</v>
      </c>
      <c r="Y12" s="66" t="s">
        <v>62</v>
      </c>
    </row>
    <row r="13" spans="1:25" ht="135" x14ac:dyDescent="0.2">
      <c r="A13" s="17">
        <v>0</v>
      </c>
      <c r="B13" s="65">
        <v>0</v>
      </c>
      <c r="C13" s="65" t="s">
        <v>595</v>
      </c>
      <c r="D13" s="66" t="s">
        <v>559</v>
      </c>
      <c r="E13" s="66" t="s">
        <v>83</v>
      </c>
      <c r="F13" s="66" t="s">
        <v>596</v>
      </c>
      <c r="G13" s="66" t="s">
        <v>597</v>
      </c>
      <c r="H13" s="66" t="s">
        <v>598</v>
      </c>
      <c r="I13" s="66" t="s">
        <v>599</v>
      </c>
      <c r="J13" s="66" t="s">
        <v>600</v>
      </c>
      <c r="K13" s="65" t="s">
        <v>88</v>
      </c>
      <c r="L13" s="65">
        <v>2026</v>
      </c>
      <c r="M13" s="106"/>
      <c r="N13" s="106"/>
      <c r="O13" s="106"/>
      <c r="P13" s="166">
        <v>9888</v>
      </c>
      <c r="Q13" s="106"/>
      <c r="R13" s="106"/>
      <c r="S13" s="106"/>
      <c r="T13" s="106">
        <f t="shared" si="1"/>
        <v>9888</v>
      </c>
      <c r="U13" s="65" t="s">
        <v>20</v>
      </c>
      <c r="V13" s="66"/>
      <c r="W13" s="65" t="s">
        <v>69</v>
      </c>
      <c r="X13" s="66" t="s">
        <v>80</v>
      </c>
      <c r="Y13" s="66" t="s">
        <v>580</v>
      </c>
    </row>
    <row r="14" spans="1:25" ht="75" x14ac:dyDescent="0.2">
      <c r="A14" s="17">
        <v>1</v>
      </c>
      <c r="B14" s="65">
        <v>1</v>
      </c>
      <c r="C14" s="65" t="s">
        <v>602</v>
      </c>
      <c r="D14" s="66" t="s">
        <v>559</v>
      </c>
      <c r="E14" s="66" t="s">
        <v>93</v>
      </c>
      <c r="F14" s="66" t="s">
        <v>2959</v>
      </c>
      <c r="G14" s="66" t="s">
        <v>603</v>
      </c>
      <c r="H14" s="66" t="s">
        <v>604</v>
      </c>
      <c r="I14" s="66" t="s">
        <v>605</v>
      </c>
      <c r="J14" s="66" t="s">
        <v>606</v>
      </c>
      <c r="K14" s="65" t="s">
        <v>88</v>
      </c>
      <c r="L14" s="65">
        <v>2026</v>
      </c>
      <c r="M14" s="106"/>
      <c r="N14" s="106"/>
      <c r="O14" s="106"/>
      <c r="P14" s="166"/>
      <c r="Q14" s="106"/>
      <c r="R14" s="106"/>
      <c r="S14" s="106"/>
      <c r="T14" s="106">
        <f t="shared" si="1"/>
        <v>0</v>
      </c>
      <c r="U14" s="65" t="s">
        <v>20</v>
      </c>
      <c r="V14" s="66"/>
      <c r="W14" s="65" t="s">
        <v>69</v>
      </c>
      <c r="X14" s="66" t="s">
        <v>458</v>
      </c>
      <c r="Y14" s="66" t="s">
        <v>91</v>
      </c>
    </row>
    <row r="15" spans="1:25" ht="210" x14ac:dyDescent="0.2">
      <c r="A15" s="17">
        <v>1</v>
      </c>
      <c r="B15" s="65">
        <v>1</v>
      </c>
      <c r="C15" s="65" t="s">
        <v>608</v>
      </c>
      <c r="D15" s="66" t="s">
        <v>559</v>
      </c>
      <c r="E15" s="66" t="s">
        <v>93</v>
      </c>
      <c r="F15" s="66" t="s">
        <v>609</v>
      </c>
      <c r="G15" s="66" t="s">
        <v>610</v>
      </c>
      <c r="H15" s="66" t="s">
        <v>611</v>
      </c>
      <c r="I15" s="66" t="s">
        <v>612</v>
      </c>
      <c r="J15" s="66" t="s">
        <v>613</v>
      </c>
      <c r="K15" s="65" t="s">
        <v>88</v>
      </c>
      <c r="L15" s="65" t="s">
        <v>58</v>
      </c>
      <c r="M15" s="166">
        <v>1680</v>
      </c>
      <c r="N15" s="166"/>
      <c r="O15" s="166"/>
      <c r="P15" s="166"/>
      <c r="Q15" s="166"/>
      <c r="R15" s="166"/>
      <c r="S15" s="166"/>
      <c r="T15" s="106">
        <f t="shared" si="1"/>
        <v>1680</v>
      </c>
      <c r="U15" s="65" t="s">
        <v>21</v>
      </c>
      <c r="V15" s="66"/>
      <c r="W15" s="65" t="s">
        <v>69</v>
      </c>
      <c r="X15" s="66" t="s">
        <v>458</v>
      </c>
      <c r="Y15" s="66" t="s">
        <v>91</v>
      </c>
    </row>
    <row r="16" spans="1:25" ht="90" x14ac:dyDescent="0.2">
      <c r="A16" s="17">
        <v>1</v>
      </c>
      <c r="B16" s="65">
        <v>1</v>
      </c>
      <c r="C16" s="65" t="s">
        <v>614</v>
      </c>
      <c r="D16" s="66" t="s">
        <v>559</v>
      </c>
      <c r="E16" s="66" t="s">
        <v>258</v>
      </c>
      <c r="F16" s="66" t="s">
        <v>615</v>
      </c>
      <c r="G16" s="66" t="s">
        <v>561</v>
      </c>
      <c r="H16" s="66" t="s">
        <v>616</v>
      </c>
      <c r="I16" s="66" t="s">
        <v>617</v>
      </c>
      <c r="J16" s="66" t="s">
        <v>618</v>
      </c>
      <c r="K16" s="65" t="s">
        <v>619</v>
      </c>
      <c r="L16" s="65" t="s">
        <v>384</v>
      </c>
      <c r="M16" s="166">
        <v>500</v>
      </c>
      <c r="N16" s="166"/>
      <c r="O16" s="106"/>
      <c r="P16" s="106"/>
      <c r="Q16" s="106"/>
      <c r="R16" s="106"/>
      <c r="S16" s="106"/>
      <c r="T16" s="106">
        <f t="shared" si="1"/>
        <v>500</v>
      </c>
      <c r="U16" s="65" t="s">
        <v>20</v>
      </c>
      <c r="V16" s="66"/>
      <c r="W16" s="65" t="s">
        <v>60</v>
      </c>
      <c r="X16" s="66" t="s">
        <v>70</v>
      </c>
      <c r="Y16" s="66" t="s">
        <v>620</v>
      </c>
    </row>
    <row r="17" spans="1:25" ht="165" x14ac:dyDescent="0.2">
      <c r="A17" s="17">
        <v>1</v>
      </c>
      <c r="B17" s="65">
        <v>1</v>
      </c>
      <c r="C17" s="65" t="s">
        <v>621</v>
      </c>
      <c r="D17" s="66" t="s">
        <v>559</v>
      </c>
      <c r="E17" s="66" t="s">
        <v>258</v>
      </c>
      <c r="F17" s="66" t="s">
        <v>2641</v>
      </c>
      <c r="G17" s="66" t="s">
        <v>622</v>
      </c>
      <c r="H17" s="66" t="s">
        <v>623</v>
      </c>
      <c r="I17" s="66" t="s">
        <v>624</v>
      </c>
      <c r="J17" s="204" t="s">
        <v>625</v>
      </c>
      <c r="K17" s="65" t="s">
        <v>2885</v>
      </c>
      <c r="L17" s="65" t="s">
        <v>104</v>
      </c>
      <c r="M17" s="166"/>
      <c r="N17" s="166"/>
      <c r="O17" s="106"/>
      <c r="P17" s="106"/>
      <c r="Q17" s="106"/>
      <c r="R17" s="106"/>
      <c r="S17" s="106"/>
      <c r="T17" s="106">
        <f t="shared" si="1"/>
        <v>0</v>
      </c>
      <c r="U17" s="65" t="s">
        <v>21</v>
      </c>
      <c r="V17" s="66"/>
      <c r="W17" s="65" t="s">
        <v>60</v>
      </c>
      <c r="X17" s="66" t="s">
        <v>70</v>
      </c>
      <c r="Y17" s="66" t="s">
        <v>62</v>
      </c>
    </row>
    <row r="18" spans="1:25" ht="120" x14ac:dyDescent="0.2">
      <c r="A18" s="17">
        <v>1</v>
      </c>
      <c r="B18" s="65">
        <v>1</v>
      </c>
      <c r="C18" s="65" t="s">
        <v>626</v>
      </c>
      <c r="D18" s="66" t="s">
        <v>559</v>
      </c>
      <c r="E18" s="66" t="s">
        <v>258</v>
      </c>
      <c r="F18" s="66" t="s">
        <v>627</v>
      </c>
      <c r="G18" s="66" t="s">
        <v>628</v>
      </c>
      <c r="H18" s="66" t="s">
        <v>629</v>
      </c>
      <c r="I18" s="66" t="s">
        <v>630</v>
      </c>
      <c r="J18" s="66" t="s">
        <v>631</v>
      </c>
      <c r="K18" s="65" t="s">
        <v>88</v>
      </c>
      <c r="L18" s="65" t="s">
        <v>632</v>
      </c>
      <c r="M18" s="166">
        <v>1260</v>
      </c>
      <c r="N18" s="166"/>
      <c r="O18" s="166"/>
      <c r="P18" s="166"/>
      <c r="Q18" s="166"/>
      <c r="R18" s="166"/>
      <c r="S18" s="166"/>
      <c r="T18" s="106">
        <f t="shared" si="1"/>
        <v>1260</v>
      </c>
      <c r="U18" s="65" t="s">
        <v>21</v>
      </c>
      <c r="V18" s="66"/>
      <c r="W18" s="65" t="s">
        <v>79</v>
      </c>
      <c r="X18" s="66" t="s">
        <v>131</v>
      </c>
      <c r="Y18" s="66" t="s">
        <v>264</v>
      </c>
    </row>
    <row r="19" spans="1:25" ht="180" x14ac:dyDescent="0.2">
      <c r="A19" s="17">
        <v>1</v>
      </c>
      <c r="B19" s="65">
        <v>1</v>
      </c>
      <c r="C19" s="65" t="s">
        <v>633</v>
      </c>
      <c r="D19" s="66" t="s">
        <v>559</v>
      </c>
      <c r="E19" s="66" t="s">
        <v>311</v>
      </c>
      <c r="F19" s="66" t="s">
        <v>634</v>
      </c>
      <c r="G19" s="66" t="s">
        <v>635</v>
      </c>
      <c r="H19" s="66" t="s">
        <v>636</v>
      </c>
      <c r="I19" s="66" t="s">
        <v>637</v>
      </c>
      <c r="J19" s="66" t="s">
        <v>638</v>
      </c>
      <c r="K19" s="65" t="s">
        <v>88</v>
      </c>
      <c r="L19" s="65" t="s">
        <v>632</v>
      </c>
      <c r="M19" s="166"/>
      <c r="N19" s="166"/>
      <c r="O19" s="166"/>
      <c r="P19" s="166"/>
      <c r="Q19" s="166"/>
      <c r="R19" s="166"/>
      <c r="S19" s="166"/>
      <c r="T19" s="106">
        <f t="shared" si="1"/>
        <v>0</v>
      </c>
      <c r="U19" s="65" t="s">
        <v>21</v>
      </c>
      <c r="V19" s="66"/>
      <c r="W19" s="65" t="s">
        <v>69</v>
      </c>
      <c r="X19" s="66" t="s">
        <v>322</v>
      </c>
      <c r="Y19" s="66" t="s">
        <v>329</v>
      </c>
    </row>
    <row r="20" spans="1:25" ht="180" x14ac:dyDescent="0.2">
      <c r="A20" s="3">
        <v>1</v>
      </c>
      <c r="B20" s="65">
        <v>1</v>
      </c>
      <c r="C20" s="65" t="s">
        <v>639</v>
      </c>
      <c r="D20" s="66" t="s">
        <v>559</v>
      </c>
      <c r="E20" s="66" t="s">
        <v>311</v>
      </c>
      <c r="F20" s="66" t="s">
        <v>640</v>
      </c>
      <c r="G20" s="66" t="s">
        <v>641</v>
      </c>
      <c r="H20" s="66" t="s">
        <v>642</v>
      </c>
      <c r="I20" s="66" t="s">
        <v>643</v>
      </c>
      <c r="J20" s="66" t="s">
        <v>644</v>
      </c>
      <c r="K20" s="65" t="s">
        <v>328</v>
      </c>
      <c r="L20" s="65" t="s">
        <v>58</v>
      </c>
      <c r="M20" s="166">
        <v>2065</v>
      </c>
      <c r="N20" s="166"/>
      <c r="O20" s="166"/>
      <c r="P20" s="166"/>
      <c r="Q20" s="166"/>
      <c r="R20" s="166"/>
      <c r="S20" s="166"/>
      <c r="T20" s="106">
        <f t="shared" si="1"/>
        <v>2065</v>
      </c>
      <c r="U20" s="65" t="s">
        <v>21</v>
      </c>
      <c r="V20" s="66"/>
      <c r="W20" s="65" t="s">
        <v>79</v>
      </c>
      <c r="X20" s="66" t="s">
        <v>322</v>
      </c>
      <c r="Y20" s="66" t="s">
        <v>329</v>
      </c>
    </row>
    <row r="21" spans="1:25" ht="120" x14ac:dyDescent="0.2">
      <c r="A21" s="3">
        <v>1</v>
      </c>
      <c r="B21" s="65">
        <v>0</v>
      </c>
      <c r="C21" s="65" t="s">
        <v>2886</v>
      </c>
      <c r="D21" s="66" t="s">
        <v>559</v>
      </c>
      <c r="E21" s="66" t="s">
        <v>51</v>
      </c>
      <c r="F21" s="66" t="s">
        <v>2642</v>
      </c>
      <c r="G21" s="94" t="s">
        <v>2643</v>
      </c>
      <c r="H21" s="94" t="s">
        <v>2644</v>
      </c>
      <c r="I21" s="94" t="s">
        <v>2960</v>
      </c>
      <c r="J21" s="94" t="s">
        <v>2961</v>
      </c>
      <c r="K21" s="65" t="s">
        <v>88</v>
      </c>
      <c r="L21" s="65" t="s">
        <v>58</v>
      </c>
      <c r="M21" s="166"/>
      <c r="N21" s="166"/>
      <c r="O21" s="166"/>
      <c r="P21" s="166"/>
      <c r="Q21" s="166"/>
      <c r="R21" s="166"/>
      <c r="S21" s="166"/>
      <c r="T21" s="106">
        <f t="shared" si="1"/>
        <v>0</v>
      </c>
      <c r="U21" s="65" t="s">
        <v>20</v>
      </c>
      <c r="V21" s="66"/>
      <c r="W21" s="65"/>
      <c r="X21" s="66" t="s">
        <v>337</v>
      </c>
      <c r="Y21" s="66"/>
    </row>
    <row r="22" spans="1:25" ht="60" x14ac:dyDescent="0.2">
      <c r="A22" s="3">
        <v>1</v>
      </c>
      <c r="B22" s="65">
        <v>1</v>
      </c>
      <c r="C22" s="65" t="s">
        <v>2645</v>
      </c>
      <c r="D22" s="66" t="s">
        <v>559</v>
      </c>
      <c r="E22" s="66" t="s">
        <v>51</v>
      </c>
      <c r="F22" s="66" t="s">
        <v>2646</v>
      </c>
      <c r="G22" s="233" t="s">
        <v>561</v>
      </c>
      <c r="H22" s="233" t="s">
        <v>2647</v>
      </c>
      <c r="I22" s="233" t="s">
        <v>2648</v>
      </c>
      <c r="J22" s="233" t="s">
        <v>2649</v>
      </c>
      <c r="K22" s="239" t="s">
        <v>88</v>
      </c>
      <c r="L22" s="76" t="s">
        <v>2650</v>
      </c>
      <c r="M22" s="205"/>
      <c r="N22" s="202"/>
      <c r="O22" s="106"/>
      <c r="P22" s="106"/>
      <c r="Q22" s="106"/>
      <c r="R22" s="166"/>
      <c r="S22" s="166">
        <v>140771</v>
      </c>
      <c r="T22" s="106">
        <f t="shared" si="1"/>
        <v>140771</v>
      </c>
      <c r="U22" s="76" t="s">
        <v>20</v>
      </c>
      <c r="V22" s="94"/>
      <c r="W22" s="76" t="s">
        <v>69</v>
      </c>
      <c r="X22" s="94" t="s">
        <v>568</v>
      </c>
      <c r="Y22" s="94" t="s">
        <v>670</v>
      </c>
    </row>
    <row r="23" spans="1:25" ht="60" x14ac:dyDescent="0.2">
      <c r="A23" s="16">
        <v>0</v>
      </c>
      <c r="B23" s="65">
        <v>0</v>
      </c>
      <c r="C23" s="65" t="s">
        <v>2651</v>
      </c>
      <c r="D23" s="94" t="s">
        <v>559</v>
      </c>
      <c r="E23" s="94" t="s">
        <v>51</v>
      </c>
      <c r="F23" s="94" t="s">
        <v>2652</v>
      </c>
      <c r="G23" s="234"/>
      <c r="H23" s="234"/>
      <c r="I23" s="234"/>
      <c r="J23" s="234"/>
      <c r="K23" s="240"/>
      <c r="L23" s="76">
        <v>2028</v>
      </c>
      <c r="M23" s="198"/>
      <c r="N23" s="146"/>
      <c r="O23" s="146"/>
      <c r="P23" s="146"/>
      <c r="Q23" s="146"/>
      <c r="R23" s="197">
        <v>250</v>
      </c>
      <c r="S23" s="146"/>
      <c r="T23" s="106">
        <f t="shared" si="1"/>
        <v>250</v>
      </c>
      <c r="U23" s="76"/>
      <c r="V23" s="94"/>
      <c r="W23" s="76"/>
      <c r="X23" s="94"/>
      <c r="Y23" s="94"/>
    </row>
    <row r="24" spans="1:25" ht="45" x14ac:dyDescent="0.2">
      <c r="A24" s="16">
        <v>0</v>
      </c>
      <c r="B24" s="65">
        <v>0</v>
      </c>
      <c r="C24" s="65" t="s">
        <v>2653</v>
      </c>
      <c r="D24" s="94" t="s">
        <v>559</v>
      </c>
      <c r="E24" s="94" t="s">
        <v>51</v>
      </c>
      <c r="F24" s="94" t="s">
        <v>572</v>
      </c>
      <c r="G24" s="234"/>
      <c r="H24" s="234"/>
      <c r="I24" s="234"/>
      <c r="J24" s="234"/>
      <c r="K24" s="240"/>
      <c r="L24" s="76">
        <v>2028</v>
      </c>
      <c r="M24" s="198"/>
      <c r="N24" s="146"/>
      <c r="O24" s="146"/>
      <c r="P24" s="146"/>
      <c r="Q24" s="146"/>
      <c r="R24" s="197">
        <v>1436</v>
      </c>
      <c r="S24" s="146"/>
      <c r="T24" s="106">
        <f t="shared" si="1"/>
        <v>1436</v>
      </c>
      <c r="U24" s="76"/>
      <c r="V24" s="94"/>
      <c r="W24" s="76"/>
      <c r="X24" s="94"/>
      <c r="Y24" s="94"/>
    </row>
    <row r="25" spans="1:25" ht="60" x14ac:dyDescent="0.2">
      <c r="A25" s="16">
        <v>0</v>
      </c>
      <c r="B25" s="65">
        <v>0</v>
      </c>
      <c r="C25" s="65" t="s">
        <v>2654</v>
      </c>
      <c r="D25" s="94" t="s">
        <v>559</v>
      </c>
      <c r="E25" s="94" t="s">
        <v>51</v>
      </c>
      <c r="F25" s="94" t="s">
        <v>2655</v>
      </c>
      <c r="G25" s="234"/>
      <c r="H25" s="234"/>
      <c r="I25" s="234"/>
      <c r="J25" s="234"/>
      <c r="K25" s="240"/>
      <c r="L25" s="76">
        <v>2028</v>
      </c>
      <c r="M25" s="198"/>
      <c r="N25" s="146"/>
      <c r="O25" s="146"/>
      <c r="P25" s="146"/>
      <c r="Q25" s="146"/>
      <c r="R25" s="197">
        <v>300</v>
      </c>
      <c r="S25" s="146"/>
      <c r="T25" s="106">
        <f t="shared" si="1"/>
        <v>300</v>
      </c>
      <c r="U25" s="76"/>
      <c r="V25" s="94"/>
      <c r="W25" s="76"/>
      <c r="X25" s="94"/>
      <c r="Y25" s="94"/>
    </row>
    <row r="26" spans="1:25" ht="45" x14ac:dyDescent="0.2">
      <c r="A26" s="16">
        <v>0</v>
      </c>
      <c r="B26" s="65">
        <v>0</v>
      </c>
      <c r="C26" s="65" t="s">
        <v>2656</v>
      </c>
      <c r="D26" s="94" t="s">
        <v>559</v>
      </c>
      <c r="E26" s="94" t="s">
        <v>51</v>
      </c>
      <c r="F26" s="94" t="s">
        <v>2657</v>
      </c>
      <c r="G26" s="234"/>
      <c r="H26" s="234"/>
      <c r="I26" s="234"/>
      <c r="J26" s="234"/>
      <c r="K26" s="240"/>
      <c r="L26" s="76">
        <v>2029</v>
      </c>
      <c r="M26" s="146"/>
      <c r="N26" s="146"/>
      <c r="O26" s="146"/>
      <c r="P26" s="146"/>
      <c r="Q26" s="146"/>
      <c r="R26" s="146"/>
      <c r="S26" s="145">
        <v>32337</v>
      </c>
      <c r="T26" s="106">
        <f t="shared" si="1"/>
        <v>32337</v>
      </c>
      <c r="U26" s="76"/>
      <c r="V26" s="94"/>
      <c r="W26" s="76"/>
      <c r="X26" s="94"/>
      <c r="Y26" s="94"/>
    </row>
    <row r="27" spans="1:25" ht="45" x14ac:dyDescent="0.2">
      <c r="A27" s="16">
        <v>0</v>
      </c>
      <c r="B27" s="65">
        <v>0</v>
      </c>
      <c r="C27" s="65" t="s">
        <v>2658</v>
      </c>
      <c r="D27" s="94" t="s">
        <v>559</v>
      </c>
      <c r="E27" s="94" t="s">
        <v>51</v>
      </c>
      <c r="F27" s="94" t="s">
        <v>2659</v>
      </c>
      <c r="G27" s="235"/>
      <c r="H27" s="235"/>
      <c r="I27" s="235"/>
      <c r="J27" s="235"/>
      <c r="K27" s="241"/>
      <c r="L27" s="76">
        <v>2029</v>
      </c>
      <c r="M27" s="146"/>
      <c r="N27" s="146"/>
      <c r="O27" s="146"/>
      <c r="P27" s="146"/>
      <c r="Q27" s="146"/>
      <c r="R27" s="146"/>
      <c r="S27" s="145">
        <v>3354520</v>
      </c>
      <c r="T27" s="106">
        <f t="shared" si="1"/>
        <v>3354520</v>
      </c>
      <c r="U27" s="76"/>
      <c r="V27" s="94"/>
      <c r="W27" s="76"/>
      <c r="X27" s="94"/>
      <c r="Y27" s="94"/>
    </row>
    <row r="28" spans="1:25" ht="15" x14ac:dyDescent="0.2">
      <c r="A28" s="3"/>
      <c r="B28" s="7"/>
      <c r="C28" s="7"/>
      <c r="D28" s="18"/>
      <c r="E28" s="18"/>
      <c r="F28" s="18"/>
      <c r="G28" s="30"/>
      <c r="H28" s="30"/>
      <c r="I28" s="30"/>
      <c r="J28" s="30"/>
      <c r="K28" s="7"/>
      <c r="L28" s="7"/>
      <c r="M28" s="31">
        <f t="shared" ref="M28:S28" si="2">SUM(M3:M27)</f>
        <v>10491</v>
      </c>
      <c r="N28" s="31">
        <f t="shared" si="2"/>
        <v>1335336.72</v>
      </c>
      <c r="O28" s="31">
        <f t="shared" si="2"/>
        <v>248032.31</v>
      </c>
      <c r="P28" s="31">
        <f t="shared" si="2"/>
        <v>16388</v>
      </c>
      <c r="Q28" s="31">
        <f t="shared" si="2"/>
        <v>0</v>
      </c>
      <c r="R28" s="31">
        <f t="shared" si="2"/>
        <v>1986</v>
      </c>
      <c r="S28" s="31">
        <f t="shared" si="2"/>
        <v>3527628</v>
      </c>
      <c r="T28" s="6"/>
      <c r="U28" s="6"/>
      <c r="V28" s="18"/>
      <c r="W28" s="6"/>
      <c r="X28" s="4"/>
      <c r="Y28" s="18"/>
    </row>
    <row r="29" spans="1:25" ht="15" x14ac:dyDescent="0.2">
      <c r="A29" s="3"/>
      <c r="B29" s="7"/>
      <c r="C29" s="7"/>
      <c r="D29" s="18"/>
      <c r="E29" s="18"/>
      <c r="F29" s="18"/>
      <c r="G29" s="30"/>
      <c r="H29" s="30"/>
      <c r="I29" s="30"/>
      <c r="J29" s="30"/>
      <c r="K29" s="7"/>
      <c r="L29" s="7"/>
      <c r="M29" s="19"/>
      <c r="N29" s="19"/>
      <c r="O29" s="19"/>
      <c r="P29" s="19"/>
      <c r="Q29" s="19"/>
      <c r="R29" s="19"/>
      <c r="S29" s="19"/>
      <c r="T29" s="6"/>
      <c r="U29" s="25" t="s">
        <v>2831</v>
      </c>
      <c r="V29" s="26" t="s">
        <v>2832</v>
      </c>
      <c r="W29" s="6"/>
      <c r="X29" s="4"/>
      <c r="Y29" s="18"/>
    </row>
    <row r="30" spans="1:25" ht="15" x14ac:dyDescent="0.2">
      <c r="A30" s="3"/>
      <c r="B30" s="3"/>
      <c r="C30" s="3"/>
      <c r="D30" s="4"/>
      <c r="E30" s="4"/>
      <c r="F30" s="4"/>
      <c r="G30" s="4"/>
      <c r="H30" s="4"/>
      <c r="I30" s="4"/>
      <c r="J30" s="4"/>
      <c r="K30" s="3"/>
      <c r="L30" s="3"/>
      <c r="M30" s="32"/>
      <c r="N30" s="33"/>
      <c r="O30" s="33"/>
      <c r="P30" s="33"/>
      <c r="Q30" s="33"/>
      <c r="R30" s="33"/>
      <c r="T30" s="28" t="s">
        <v>20</v>
      </c>
      <c r="U30" s="25">
        <f t="shared" ref="U30:V30" si="3">COUNTIFS($U$3:$U$27, "High", A3:A27, 1)</f>
        <v>8</v>
      </c>
      <c r="V30" s="25">
        <f t="shared" si="3"/>
        <v>7</v>
      </c>
      <c r="W30" s="1"/>
      <c r="X30" s="4"/>
      <c r="Y30" s="4"/>
    </row>
    <row r="31" spans="1:25" ht="15" x14ac:dyDescent="0.2">
      <c r="A31" s="3"/>
      <c r="B31" s="3"/>
      <c r="C31" s="3"/>
      <c r="D31" s="4"/>
      <c r="E31" s="4"/>
      <c r="F31" s="4"/>
      <c r="G31" s="4"/>
      <c r="H31" s="4"/>
      <c r="I31" s="4"/>
      <c r="J31" s="4"/>
      <c r="K31" s="3"/>
      <c r="L31" s="3"/>
      <c r="M31" s="32"/>
      <c r="N31" s="33"/>
      <c r="O31" s="33"/>
      <c r="P31" s="33"/>
      <c r="Q31" s="33"/>
      <c r="R31" s="33"/>
      <c r="T31" s="28" t="s">
        <v>21</v>
      </c>
      <c r="U31" s="25">
        <f t="shared" ref="U31:V31" si="4">COUNTIFS($U$3:$U$27, "Medium", A3:A27, 1)</f>
        <v>5</v>
      </c>
      <c r="V31" s="25">
        <f t="shared" si="4"/>
        <v>5</v>
      </c>
      <c r="W31" s="1"/>
      <c r="X31" s="4"/>
      <c r="Y31" s="4"/>
    </row>
    <row r="32" spans="1:25" ht="15" x14ac:dyDescent="0.2">
      <c r="A32" s="3"/>
      <c r="B32" s="3"/>
      <c r="C32" s="3"/>
      <c r="D32" s="4"/>
      <c r="E32" s="4"/>
      <c r="F32" s="4"/>
      <c r="G32" s="4"/>
      <c r="H32" s="4"/>
      <c r="I32" s="4"/>
      <c r="J32" s="4"/>
      <c r="K32" s="3"/>
      <c r="L32" s="3"/>
      <c r="M32" s="32"/>
      <c r="N32" s="33"/>
      <c r="O32" s="33"/>
      <c r="P32" s="33"/>
      <c r="Q32" s="33"/>
      <c r="R32" s="33"/>
      <c r="T32" s="28" t="s">
        <v>22</v>
      </c>
      <c r="U32" s="25">
        <f t="shared" ref="U32:V32" si="5">COUNTIFS($U$3:$U$27, "Low", A3:A27, 1)</f>
        <v>0</v>
      </c>
      <c r="V32" s="25">
        <f t="shared" si="5"/>
        <v>0</v>
      </c>
      <c r="W32" s="1"/>
      <c r="X32" s="4"/>
      <c r="Y32" s="4"/>
    </row>
  </sheetData>
  <sheetProtection algorithmName="SHA-512" hashValue="61ATWkaHy0RkYu9+fYSg8vQG/BkGphiz/W/DFkGRIM0NXOXZVopC55GBxl2fHxboxv0IuKRYJw0izlgE0Eo3kA==" saltValue="fmoyU/7r1RPrMVINiB5R4Q==" spinCount="100000" sheet="1" objects="1" scenarios="1" formatColumns="0" formatRows="0" autoFilter="0"/>
  <autoFilter ref="A1:Y32" xr:uid="{00000000-0009-0000-0000-00000A000000}"/>
  <mergeCells count="10">
    <mergeCell ref="G22:G27"/>
    <mergeCell ref="H22:H27"/>
    <mergeCell ref="I22:I27"/>
    <mergeCell ref="J22:J27"/>
    <mergeCell ref="K22:K27"/>
    <mergeCell ref="M1:S1"/>
    <mergeCell ref="G5:G10"/>
    <mergeCell ref="H5:H10"/>
    <mergeCell ref="I5:I10"/>
    <mergeCell ref="J5:J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Y17"/>
  <sheetViews>
    <sheetView zoomScale="80" zoomScaleNormal="80" workbookViewId="0">
      <pane xSplit="6" ySplit="2" topLeftCell="K3" activePane="bottomRight" state="frozen"/>
      <selection sqref="A1:B2"/>
      <selection pane="topRight" sqref="A1:B2"/>
      <selection pane="bottomLeft" sqref="A1:B2"/>
      <selection pane="bottomRight" activeCell="R6" sqref="R6"/>
    </sheetView>
  </sheetViews>
  <sheetFormatPr defaultColWidth="12.5703125" defaultRowHeight="15.75" customHeight="1" x14ac:dyDescent="0.2"/>
  <cols>
    <col min="1" max="1" width="10" customWidth="1"/>
    <col min="2" max="2" width="13.42578125" customWidth="1"/>
    <col min="3" max="3" width="15.140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9" width="14.28515625" bestFit="1" customWidth="1"/>
    <col min="20" max="21" width="16" customWidth="1"/>
    <col min="22" max="22" width="23.5703125" customWidth="1"/>
    <col min="23" max="23" width="25.140625" customWidth="1"/>
    <col min="24" max="24" width="36.42578125" customWidth="1"/>
    <col min="25" max="25" width="38" customWidth="1"/>
  </cols>
  <sheetData>
    <row r="1" spans="1:25" ht="63" x14ac:dyDescent="0.2">
      <c r="A1" s="21" t="s">
        <v>23</v>
      </c>
      <c r="B1" s="21" t="s">
        <v>2836</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SUM(A3:A13)</f>
        <v>9</v>
      </c>
      <c r="B2" s="21">
        <f t="shared" si="0"/>
        <v>8</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75" x14ac:dyDescent="0.2">
      <c r="A3" s="17">
        <v>1</v>
      </c>
      <c r="B3" s="65">
        <v>1</v>
      </c>
      <c r="C3" s="65" t="s">
        <v>645</v>
      </c>
      <c r="D3" s="66" t="s">
        <v>646</v>
      </c>
      <c r="E3" s="66" t="s">
        <v>51</v>
      </c>
      <c r="F3" s="66" t="s">
        <v>647</v>
      </c>
      <c r="G3" s="66" t="s">
        <v>648</v>
      </c>
      <c r="H3" s="66" t="s">
        <v>649</v>
      </c>
      <c r="I3" s="66" t="s">
        <v>2962</v>
      </c>
      <c r="J3" s="66" t="s">
        <v>650</v>
      </c>
      <c r="K3" s="65" t="s">
        <v>88</v>
      </c>
      <c r="L3" s="65" t="s">
        <v>651</v>
      </c>
      <c r="M3" s="67">
        <v>250000</v>
      </c>
      <c r="N3" s="67">
        <v>207184</v>
      </c>
      <c r="O3" s="67">
        <v>275000</v>
      </c>
      <c r="P3" s="67">
        <v>227902</v>
      </c>
      <c r="Q3" s="67">
        <v>302500</v>
      </c>
      <c r="R3" s="67">
        <v>250693</v>
      </c>
      <c r="S3" s="67">
        <v>332750</v>
      </c>
      <c r="T3" s="68">
        <f t="shared" ref="T3:T13" si="1">SUM(M3:S3)</f>
        <v>1846029</v>
      </c>
      <c r="U3" s="69" t="s">
        <v>20</v>
      </c>
      <c r="V3" s="66" t="s">
        <v>2660</v>
      </c>
      <c r="W3" s="69" t="s">
        <v>79</v>
      </c>
      <c r="X3" s="66" t="s">
        <v>337</v>
      </c>
      <c r="Y3" s="66" t="s">
        <v>62</v>
      </c>
    </row>
    <row r="4" spans="1:25" ht="75" x14ac:dyDescent="0.2">
      <c r="A4" s="17">
        <v>1</v>
      </c>
      <c r="B4" s="65">
        <v>1</v>
      </c>
      <c r="C4" s="65" t="s">
        <v>652</v>
      </c>
      <c r="D4" s="66" t="s">
        <v>646</v>
      </c>
      <c r="E4" s="66" t="s">
        <v>51</v>
      </c>
      <c r="F4" s="66" t="s">
        <v>653</v>
      </c>
      <c r="G4" s="66" t="s">
        <v>654</v>
      </c>
      <c r="H4" s="66" t="s">
        <v>2963</v>
      </c>
      <c r="I4" s="66" t="s">
        <v>655</v>
      </c>
      <c r="J4" s="66" t="s">
        <v>656</v>
      </c>
      <c r="K4" s="65" t="s">
        <v>657</v>
      </c>
      <c r="L4" s="65" t="s">
        <v>104</v>
      </c>
      <c r="M4" s="67">
        <v>1233</v>
      </c>
      <c r="N4" s="67">
        <v>1233</v>
      </c>
      <c r="O4" s="68"/>
      <c r="P4" s="68"/>
      <c r="Q4" s="68"/>
      <c r="R4" s="68"/>
      <c r="S4" s="68"/>
      <c r="T4" s="68">
        <f t="shared" si="1"/>
        <v>2466</v>
      </c>
      <c r="U4" s="69" t="s">
        <v>20</v>
      </c>
      <c r="V4" s="66"/>
      <c r="W4" s="69" t="s">
        <v>60</v>
      </c>
      <c r="X4" s="66" t="s">
        <v>70</v>
      </c>
      <c r="Y4" s="66" t="s">
        <v>62</v>
      </c>
    </row>
    <row r="5" spans="1:25" ht="75" x14ac:dyDescent="0.2">
      <c r="A5" s="17">
        <v>1</v>
      </c>
      <c r="B5" s="65">
        <v>1</v>
      </c>
      <c r="C5" s="65" t="s">
        <v>658</v>
      </c>
      <c r="D5" s="66" t="s">
        <v>646</v>
      </c>
      <c r="E5" s="66" t="s">
        <v>51</v>
      </c>
      <c r="F5" s="66" t="s">
        <v>659</v>
      </c>
      <c r="G5" s="66" t="s">
        <v>660</v>
      </c>
      <c r="H5" s="66" t="s">
        <v>661</v>
      </c>
      <c r="I5" s="66" t="s">
        <v>662</v>
      </c>
      <c r="J5" s="66" t="s">
        <v>663</v>
      </c>
      <c r="K5" s="65" t="s">
        <v>88</v>
      </c>
      <c r="L5" s="65" t="s">
        <v>651</v>
      </c>
      <c r="M5" s="97">
        <v>372</v>
      </c>
      <c r="N5" s="97">
        <v>389.65</v>
      </c>
      <c r="O5" s="97">
        <v>409.2</v>
      </c>
      <c r="P5" s="97">
        <v>428.62</v>
      </c>
      <c r="Q5" s="97">
        <v>450.12</v>
      </c>
      <c r="R5" s="97">
        <v>471.48</v>
      </c>
      <c r="S5" s="97">
        <v>495.13</v>
      </c>
      <c r="T5" s="68">
        <f t="shared" si="1"/>
        <v>3016.2</v>
      </c>
      <c r="U5" s="69" t="s">
        <v>20</v>
      </c>
      <c r="V5" s="66"/>
      <c r="W5" s="69" t="s">
        <v>79</v>
      </c>
      <c r="X5" s="66" t="s">
        <v>70</v>
      </c>
      <c r="Y5" s="66" t="s">
        <v>62</v>
      </c>
    </row>
    <row r="6" spans="1:25" ht="105" x14ac:dyDescent="0.2">
      <c r="A6" s="17">
        <v>0</v>
      </c>
      <c r="B6" s="65">
        <v>0</v>
      </c>
      <c r="C6" s="65" t="s">
        <v>664</v>
      </c>
      <c r="D6" s="66" t="s">
        <v>646</v>
      </c>
      <c r="E6" s="66" t="s">
        <v>83</v>
      </c>
      <c r="F6" s="66" t="s">
        <v>665</v>
      </c>
      <c r="G6" s="66" t="s">
        <v>666</v>
      </c>
      <c r="H6" s="66" t="s">
        <v>667</v>
      </c>
      <c r="I6" s="66" t="s">
        <v>668</v>
      </c>
      <c r="J6" s="66" t="s">
        <v>2964</v>
      </c>
      <c r="K6" s="65" t="s">
        <v>88</v>
      </c>
      <c r="L6" s="65" t="s">
        <v>669</v>
      </c>
      <c r="M6" s="81"/>
      <c r="N6" s="87">
        <v>4613.6499999999996</v>
      </c>
      <c r="O6" s="81"/>
      <c r="P6" s="87">
        <v>5075.0200000000004</v>
      </c>
      <c r="Q6" s="81"/>
      <c r="R6" s="87">
        <v>5582.52</v>
      </c>
      <c r="S6" s="98"/>
      <c r="T6" s="68">
        <f t="shared" si="1"/>
        <v>15271.19</v>
      </c>
      <c r="U6" s="69" t="s">
        <v>20</v>
      </c>
      <c r="V6" s="66"/>
      <c r="W6" s="69" t="s">
        <v>69</v>
      </c>
      <c r="X6" s="66" t="s">
        <v>80</v>
      </c>
      <c r="Y6" s="66" t="s">
        <v>670</v>
      </c>
    </row>
    <row r="7" spans="1:25" ht="90" x14ac:dyDescent="0.2">
      <c r="A7" s="17">
        <v>1</v>
      </c>
      <c r="B7" s="65">
        <v>1</v>
      </c>
      <c r="C7" s="65" t="s">
        <v>671</v>
      </c>
      <c r="D7" s="66" t="s">
        <v>646</v>
      </c>
      <c r="E7" s="66" t="s">
        <v>51</v>
      </c>
      <c r="F7" s="66" t="s">
        <v>672</v>
      </c>
      <c r="G7" s="66" t="s">
        <v>673</v>
      </c>
      <c r="H7" s="66" t="s">
        <v>674</v>
      </c>
      <c r="I7" s="66" t="s">
        <v>675</v>
      </c>
      <c r="J7" s="71"/>
      <c r="K7" s="65" t="s">
        <v>88</v>
      </c>
      <c r="L7" s="65" t="s">
        <v>651</v>
      </c>
      <c r="M7" s="81"/>
      <c r="N7" s="87">
        <v>11</v>
      </c>
      <c r="O7" s="81"/>
      <c r="P7" s="87">
        <v>12.1</v>
      </c>
      <c r="Q7" s="81"/>
      <c r="R7" s="87">
        <v>13.31</v>
      </c>
      <c r="S7" s="81"/>
      <c r="T7" s="68">
        <f t="shared" si="1"/>
        <v>36.410000000000004</v>
      </c>
      <c r="U7" s="69" t="s">
        <v>20</v>
      </c>
      <c r="V7" s="66"/>
      <c r="W7" s="69" t="s">
        <v>69</v>
      </c>
      <c r="X7" s="66" t="s">
        <v>70</v>
      </c>
      <c r="Y7" s="66" t="s">
        <v>62</v>
      </c>
    </row>
    <row r="8" spans="1:25" ht="75" x14ac:dyDescent="0.2">
      <c r="A8" s="17">
        <v>1</v>
      </c>
      <c r="B8" s="65">
        <v>0</v>
      </c>
      <c r="C8" s="65" t="s">
        <v>2887</v>
      </c>
      <c r="D8" s="66" t="s">
        <v>646</v>
      </c>
      <c r="E8" s="66" t="s">
        <v>51</v>
      </c>
      <c r="F8" s="66" t="s">
        <v>372</v>
      </c>
      <c r="G8" s="66" t="s">
        <v>2965</v>
      </c>
      <c r="H8" s="66" t="s">
        <v>676</v>
      </c>
      <c r="I8" s="66" t="s">
        <v>677</v>
      </c>
      <c r="J8" s="66"/>
      <c r="K8" s="65" t="s">
        <v>88</v>
      </c>
      <c r="L8" s="65" t="s">
        <v>377</v>
      </c>
      <c r="M8" s="81"/>
      <c r="N8" s="87"/>
      <c r="O8" s="81"/>
      <c r="P8" s="87"/>
      <c r="Q8" s="81"/>
      <c r="R8" s="87"/>
      <c r="S8" s="81"/>
      <c r="T8" s="68">
        <f t="shared" si="1"/>
        <v>0</v>
      </c>
      <c r="U8" s="69" t="s">
        <v>20</v>
      </c>
      <c r="V8" s="66"/>
      <c r="W8" s="69" t="s">
        <v>79</v>
      </c>
      <c r="X8" s="66" t="s">
        <v>337</v>
      </c>
      <c r="Y8" s="66" t="s">
        <v>62</v>
      </c>
    </row>
    <row r="9" spans="1:25" ht="165" x14ac:dyDescent="0.2">
      <c r="A9" s="17">
        <v>1</v>
      </c>
      <c r="B9" s="65">
        <v>1</v>
      </c>
      <c r="C9" s="65" t="s">
        <v>678</v>
      </c>
      <c r="D9" s="66" t="s">
        <v>646</v>
      </c>
      <c r="E9" s="66" t="s">
        <v>51</v>
      </c>
      <c r="F9" s="66" t="s">
        <v>679</v>
      </c>
      <c r="G9" s="66" t="s">
        <v>680</v>
      </c>
      <c r="H9" s="66" t="s">
        <v>681</v>
      </c>
      <c r="I9" s="66" t="s">
        <v>682</v>
      </c>
      <c r="J9" s="66" t="s">
        <v>2966</v>
      </c>
      <c r="K9" s="65" t="s">
        <v>657</v>
      </c>
      <c r="L9" s="65" t="s">
        <v>104</v>
      </c>
      <c r="M9" s="67"/>
      <c r="N9" s="67"/>
      <c r="O9" s="68"/>
      <c r="P9" s="68"/>
      <c r="Q9" s="68"/>
      <c r="R9" s="68"/>
      <c r="S9" s="68"/>
      <c r="T9" s="68">
        <f t="shared" si="1"/>
        <v>0</v>
      </c>
      <c r="U9" s="69" t="s">
        <v>20</v>
      </c>
      <c r="V9" s="66"/>
      <c r="W9" s="69" t="s">
        <v>60</v>
      </c>
      <c r="X9" s="66" t="s">
        <v>70</v>
      </c>
      <c r="Y9" s="66" t="s">
        <v>62</v>
      </c>
    </row>
    <row r="10" spans="1:25" ht="75" x14ac:dyDescent="0.2">
      <c r="A10" s="17">
        <v>1</v>
      </c>
      <c r="B10" s="65">
        <v>1</v>
      </c>
      <c r="C10" s="65" t="s">
        <v>683</v>
      </c>
      <c r="D10" s="66" t="s">
        <v>646</v>
      </c>
      <c r="E10" s="66" t="s">
        <v>51</v>
      </c>
      <c r="F10" s="66" t="s">
        <v>684</v>
      </c>
      <c r="G10" s="66" t="s">
        <v>2967</v>
      </c>
      <c r="H10" s="66" t="s">
        <v>685</v>
      </c>
      <c r="I10" s="66" t="s">
        <v>686</v>
      </c>
      <c r="J10" s="66" t="s">
        <v>687</v>
      </c>
      <c r="K10" s="65" t="s">
        <v>88</v>
      </c>
      <c r="L10" s="65" t="s">
        <v>651</v>
      </c>
      <c r="M10" s="67">
        <v>722</v>
      </c>
      <c r="N10" s="68"/>
      <c r="O10" s="67">
        <v>495.28</v>
      </c>
      <c r="P10" s="68"/>
      <c r="Q10" s="67">
        <v>544.79999999999995</v>
      </c>
      <c r="R10" s="68"/>
      <c r="S10" s="67">
        <v>599.28</v>
      </c>
      <c r="T10" s="68">
        <f t="shared" si="1"/>
        <v>2361.3599999999997</v>
      </c>
      <c r="U10" s="69" t="s">
        <v>20</v>
      </c>
      <c r="V10" s="66"/>
      <c r="W10" s="69" t="s">
        <v>69</v>
      </c>
      <c r="X10" s="66" t="s">
        <v>70</v>
      </c>
      <c r="Y10" s="66" t="s">
        <v>62</v>
      </c>
    </row>
    <row r="11" spans="1:25" ht="105" x14ac:dyDescent="0.2">
      <c r="A11" s="17">
        <v>0</v>
      </c>
      <c r="B11" s="65">
        <v>0</v>
      </c>
      <c r="C11" s="65" t="s">
        <v>688</v>
      </c>
      <c r="D11" s="66" t="s">
        <v>646</v>
      </c>
      <c r="E11" s="66" t="s">
        <v>83</v>
      </c>
      <c r="F11" s="66" t="s">
        <v>689</v>
      </c>
      <c r="G11" s="66" t="s">
        <v>666</v>
      </c>
      <c r="H11" s="66" t="s">
        <v>667</v>
      </c>
      <c r="I11" s="66" t="s">
        <v>668</v>
      </c>
      <c r="J11" s="66" t="s">
        <v>2964</v>
      </c>
      <c r="K11" s="65" t="s">
        <v>88</v>
      </c>
      <c r="L11" s="65" t="s">
        <v>669</v>
      </c>
      <c r="M11" s="67"/>
      <c r="N11" s="68"/>
      <c r="O11" s="67">
        <v>175</v>
      </c>
      <c r="P11" s="68"/>
      <c r="Q11" s="67">
        <v>192.5</v>
      </c>
      <c r="R11" s="68"/>
      <c r="S11" s="67">
        <v>211.75</v>
      </c>
      <c r="T11" s="68">
        <f t="shared" si="1"/>
        <v>579.25</v>
      </c>
      <c r="U11" s="69" t="s">
        <v>20</v>
      </c>
      <c r="V11" s="66"/>
      <c r="W11" s="69" t="s">
        <v>69</v>
      </c>
      <c r="X11" s="66" t="s">
        <v>80</v>
      </c>
      <c r="Y11" s="66" t="s">
        <v>670</v>
      </c>
    </row>
    <row r="12" spans="1:25" ht="90" x14ac:dyDescent="0.2">
      <c r="A12" s="17">
        <v>1</v>
      </c>
      <c r="B12" s="65">
        <v>1</v>
      </c>
      <c r="C12" s="65" t="s">
        <v>690</v>
      </c>
      <c r="D12" s="66" t="s">
        <v>646</v>
      </c>
      <c r="E12" s="66" t="s">
        <v>93</v>
      </c>
      <c r="F12" s="66" t="s">
        <v>691</v>
      </c>
      <c r="G12" s="66" t="s">
        <v>692</v>
      </c>
      <c r="H12" s="66" t="s">
        <v>693</v>
      </c>
      <c r="I12" s="66" t="s">
        <v>694</v>
      </c>
      <c r="J12" s="66" t="s">
        <v>695</v>
      </c>
      <c r="K12" s="65" t="s">
        <v>2968</v>
      </c>
      <c r="L12" s="65">
        <v>2023</v>
      </c>
      <c r="M12" s="67"/>
      <c r="N12" s="68"/>
      <c r="O12" s="68"/>
      <c r="P12" s="68"/>
      <c r="Q12" s="68"/>
      <c r="R12" s="68"/>
      <c r="S12" s="68"/>
      <c r="T12" s="68">
        <f t="shared" si="1"/>
        <v>0</v>
      </c>
      <c r="U12" s="69" t="s">
        <v>20</v>
      </c>
      <c r="V12" s="66"/>
      <c r="W12" s="69" t="s">
        <v>60</v>
      </c>
      <c r="X12" s="66" t="s">
        <v>70</v>
      </c>
      <c r="Y12" s="66" t="s">
        <v>62</v>
      </c>
    </row>
    <row r="13" spans="1:25" ht="105" x14ac:dyDescent="0.2">
      <c r="A13" s="17">
        <v>1</v>
      </c>
      <c r="B13" s="65">
        <v>1</v>
      </c>
      <c r="C13" s="65" t="s">
        <v>696</v>
      </c>
      <c r="D13" s="66" t="s">
        <v>646</v>
      </c>
      <c r="E13" s="66" t="s">
        <v>303</v>
      </c>
      <c r="F13" s="66" t="s">
        <v>697</v>
      </c>
      <c r="G13" s="66" t="s">
        <v>698</v>
      </c>
      <c r="H13" s="66" t="s">
        <v>2940</v>
      </c>
      <c r="I13" s="66" t="s">
        <v>699</v>
      </c>
      <c r="J13" s="66" t="s">
        <v>700</v>
      </c>
      <c r="K13" s="65" t="s">
        <v>88</v>
      </c>
      <c r="L13" s="65" t="s">
        <v>701</v>
      </c>
      <c r="M13" s="67"/>
      <c r="N13" s="67"/>
      <c r="O13" s="67"/>
      <c r="P13" s="67"/>
      <c r="Q13" s="67"/>
      <c r="R13" s="67"/>
      <c r="S13" s="67"/>
      <c r="T13" s="68">
        <f t="shared" si="1"/>
        <v>0</v>
      </c>
      <c r="U13" s="69" t="s">
        <v>20</v>
      </c>
      <c r="V13" s="66"/>
      <c r="W13" s="69" t="s">
        <v>60</v>
      </c>
      <c r="X13" s="66" t="s">
        <v>70</v>
      </c>
      <c r="Y13" s="66" t="s">
        <v>62</v>
      </c>
    </row>
    <row r="14" spans="1:25" ht="15" x14ac:dyDescent="0.2">
      <c r="A14" s="3"/>
      <c r="B14" s="4"/>
      <c r="C14" s="4"/>
      <c r="D14" s="4"/>
      <c r="E14" s="4"/>
      <c r="F14" s="4"/>
      <c r="G14" s="4"/>
      <c r="H14" s="4"/>
      <c r="I14" s="4"/>
      <c r="J14" s="4"/>
      <c r="K14" s="3"/>
      <c r="L14" s="3"/>
      <c r="M14" s="33">
        <f t="shared" ref="M14:S14" si="2">SUM(M3:M13)</f>
        <v>252327</v>
      </c>
      <c r="N14" s="33">
        <f t="shared" si="2"/>
        <v>213431.3</v>
      </c>
      <c r="O14" s="33">
        <f t="shared" si="2"/>
        <v>276079.48000000004</v>
      </c>
      <c r="P14" s="33">
        <f t="shared" si="2"/>
        <v>233417.74</v>
      </c>
      <c r="Q14" s="33">
        <f t="shared" si="2"/>
        <v>303687.42</v>
      </c>
      <c r="R14" s="33">
        <f t="shared" si="2"/>
        <v>256760.31</v>
      </c>
      <c r="S14" s="33">
        <f t="shared" si="2"/>
        <v>334056.16000000003</v>
      </c>
      <c r="T14" s="25"/>
      <c r="U14" s="25" t="s">
        <v>2831</v>
      </c>
      <c r="V14" s="26" t="s">
        <v>2832</v>
      </c>
      <c r="W14" s="1"/>
      <c r="X14" s="4"/>
      <c r="Y14" s="4"/>
    </row>
    <row r="15" spans="1:25" ht="15" x14ac:dyDescent="0.2">
      <c r="A15" s="3"/>
      <c r="B15" s="4"/>
      <c r="C15" s="4"/>
      <c r="D15" s="4"/>
      <c r="E15" s="4"/>
      <c r="F15" s="4"/>
      <c r="G15" s="4"/>
      <c r="H15" s="4"/>
      <c r="I15" s="4"/>
      <c r="J15" s="4"/>
      <c r="K15" s="3"/>
      <c r="L15" s="3"/>
      <c r="M15" s="33"/>
      <c r="N15" s="33"/>
      <c r="O15" s="33"/>
      <c r="P15" s="33"/>
      <c r="Q15" s="33"/>
      <c r="R15" s="33"/>
      <c r="T15" s="28" t="s">
        <v>20</v>
      </c>
      <c r="U15" s="29">
        <f t="shared" ref="U15:V15" si="3">COUNTIFS($U$3:$U$13, "High", A3:A13, 1)</f>
        <v>9</v>
      </c>
      <c r="V15" s="29">
        <f t="shared" si="3"/>
        <v>8</v>
      </c>
      <c r="W15" s="1"/>
      <c r="X15" s="4"/>
      <c r="Y15" s="4"/>
    </row>
    <row r="16" spans="1:25" ht="15" x14ac:dyDescent="0.2">
      <c r="A16" s="3"/>
      <c r="B16" s="4"/>
      <c r="C16" s="4"/>
      <c r="D16" s="4"/>
      <c r="E16" s="4"/>
      <c r="F16" s="4"/>
      <c r="G16" s="4"/>
      <c r="H16" s="4"/>
      <c r="I16" s="4"/>
      <c r="J16" s="4"/>
      <c r="K16" s="3"/>
      <c r="L16" s="3"/>
      <c r="M16" s="33"/>
      <c r="N16" s="33"/>
      <c r="O16" s="33"/>
      <c r="P16" s="33"/>
      <c r="Q16" s="33"/>
      <c r="R16" s="33"/>
      <c r="T16" s="28" t="s">
        <v>21</v>
      </c>
      <c r="U16" s="29">
        <f t="shared" ref="U16:V16" si="4">COUNTIFS($U$3:$U$13, "Medium", A3:A13, 1)</f>
        <v>0</v>
      </c>
      <c r="V16" s="29">
        <f t="shared" si="4"/>
        <v>0</v>
      </c>
      <c r="W16" s="1"/>
      <c r="X16" s="4"/>
      <c r="Y16" s="4"/>
    </row>
    <row r="17" spans="1:25" ht="15" x14ac:dyDescent="0.2">
      <c r="A17" s="3"/>
      <c r="B17" s="4"/>
      <c r="C17" s="4"/>
      <c r="D17" s="4"/>
      <c r="E17" s="4"/>
      <c r="F17" s="4"/>
      <c r="G17" s="4"/>
      <c r="H17" s="4"/>
      <c r="I17" s="4"/>
      <c r="J17" s="4"/>
      <c r="K17" s="3"/>
      <c r="L17" s="3"/>
      <c r="M17" s="33"/>
      <c r="N17" s="33"/>
      <c r="O17" s="33"/>
      <c r="P17" s="33"/>
      <c r="Q17" s="33"/>
      <c r="R17" s="33"/>
      <c r="T17" s="28" t="s">
        <v>22</v>
      </c>
      <c r="U17" s="29">
        <f t="shared" ref="U17:V17" si="5">COUNTIFS($U$3:$U$13, "Low", A3:A13, 1)</f>
        <v>0</v>
      </c>
      <c r="V17" s="29">
        <f t="shared" si="5"/>
        <v>0</v>
      </c>
      <c r="W17" s="1"/>
      <c r="X17" s="4"/>
      <c r="Y17" s="4"/>
    </row>
  </sheetData>
  <sheetProtection algorithmName="SHA-512" hashValue="1OMC4l1k3a+lZqCV3wIJXQMJRVwhEno+cbt1h/gat5pxs6BMw0eLJIPqxYDxRjTF+L6riGvLdYfJHl1xKdSLQQ==" saltValue="rDhjc+AISqIbFs2a1WTVVw==" spinCount="100000" sheet="1" objects="1" scenarios="1" formatColumns="0" formatRows="0" autoFilter="0"/>
  <autoFilter ref="A1:Y17" xr:uid="{00000000-0009-0000-0000-00000B000000}"/>
  <mergeCells count="1">
    <mergeCell ref="M1:S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Y14"/>
  <sheetViews>
    <sheetView workbookViewId="0">
      <pane xSplit="6" ySplit="2" topLeftCell="M3" activePane="bottomRight" state="frozen"/>
      <selection sqref="A1:B2"/>
      <selection pane="topRight" sqref="A1:B2"/>
      <selection pane="bottomLeft" sqref="A1:B2"/>
      <selection pane="bottomRight" activeCell="M3" sqref="M3"/>
    </sheetView>
  </sheetViews>
  <sheetFormatPr defaultColWidth="12.5703125" defaultRowHeight="15.75" customHeight="1" x14ac:dyDescent="0.2"/>
  <cols>
    <col min="1" max="1" width="10" customWidth="1"/>
    <col min="2" max="2" width="13.42578125" customWidth="1"/>
    <col min="3" max="3" width="15.2851562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2.7109375" customWidth="1"/>
    <col min="21" max="21" width="16" customWidth="1"/>
    <col min="22" max="22" width="23.5703125" customWidth="1"/>
    <col min="23" max="23" width="28.42578125" customWidth="1"/>
    <col min="24" max="24" width="36.42578125" customWidth="1"/>
    <col min="25" max="25" width="38" customWidth="1"/>
  </cols>
  <sheetData>
    <row r="1" spans="1:25" ht="42" customHeight="1" x14ac:dyDescent="0.2">
      <c r="A1" s="21" t="s">
        <v>23</v>
      </c>
      <c r="B1" s="21" t="s">
        <v>2837</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SUM(A3:A10)</f>
        <v>8</v>
      </c>
      <c r="B2" s="21">
        <f t="shared" si="0"/>
        <v>7</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409.5" x14ac:dyDescent="0.2">
      <c r="A3" s="17">
        <v>1</v>
      </c>
      <c r="B3" s="65">
        <v>1</v>
      </c>
      <c r="C3" s="99" t="s">
        <v>702</v>
      </c>
      <c r="D3" s="79" t="s">
        <v>703</v>
      </c>
      <c r="E3" s="79" t="s">
        <v>51</v>
      </c>
      <c r="F3" s="79" t="s">
        <v>704</v>
      </c>
      <c r="G3" s="79" t="s">
        <v>705</v>
      </c>
      <c r="H3" s="79" t="s">
        <v>706</v>
      </c>
      <c r="I3" s="79" t="s">
        <v>707</v>
      </c>
      <c r="J3" s="79" t="s">
        <v>708</v>
      </c>
      <c r="K3" s="99" t="s">
        <v>709</v>
      </c>
      <c r="L3" s="99" t="s">
        <v>140</v>
      </c>
      <c r="M3" s="100">
        <v>2475</v>
      </c>
      <c r="N3" s="101" t="s">
        <v>570</v>
      </c>
      <c r="O3" s="101" t="s">
        <v>570</v>
      </c>
      <c r="P3" s="84"/>
      <c r="Q3" s="84"/>
      <c r="R3" s="84"/>
      <c r="S3" s="84"/>
      <c r="T3" s="68">
        <f t="shared" ref="T3:T10" si="1">SUM(M3:S3)</f>
        <v>2475</v>
      </c>
      <c r="U3" s="69" t="s">
        <v>21</v>
      </c>
      <c r="V3" s="66" t="s">
        <v>2969</v>
      </c>
      <c r="W3" s="69" t="s">
        <v>60</v>
      </c>
      <c r="X3" s="66" t="s">
        <v>70</v>
      </c>
      <c r="Y3" s="66" t="s">
        <v>62</v>
      </c>
    </row>
    <row r="4" spans="1:25" ht="165" x14ac:dyDescent="0.2">
      <c r="A4" s="17">
        <v>1</v>
      </c>
      <c r="B4" s="102">
        <v>1</v>
      </c>
      <c r="C4" s="76" t="s">
        <v>710</v>
      </c>
      <c r="D4" s="94" t="s">
        <v>703</v>
      </c>
      <c r="E4" s="94" t="s">
        <v>51</v>
      </c>
      <c r="F4" s="94" t="s">
        <v>711</v>
      </c>
      <c r="G4" s="103" t="s">
        <v>2939</v>
      </c>
      <c r="H4" s="103" t="s">
        <v>2970</v>
      </c>
      <c r="I4" s="103" t="s">
        <v>2971</v>
      </c>
      <c r="J4" s="103" t="s">
        <v>2661</v>
      </c>
      <c r="K4" s="76" t="s">
        <v>712</v>
      </c>
      <c r="L4" s="76" t="s">
        <v>58</v>
      </c>
      <c r="M4" s="78">
        <v>28</v>
      </c>
      <c r="N4" s="78">
        <v>28</v>
      </c>
      <c r="O4" s="78">
        <v>28</v>
      </c>
      <c r="P4" s="78">
        <v>28</v>
      </c>
      <c r="Q4" s="78">
        <v>28</v>
      </c>
      <c r="R4" s="78">
        <v>28</v>
      </c>
      <c r="S4" s="78">
        <v>28</v>
      </c>
      <c r="T4" s="68">
        <f t="shared" si="1"/>
        <v>196</v>
      </c>
      <c r="U4" s="69" t="s">
        <v>21</v>
      </c>
      <c r="V4" s="66" t="s">
        <v>713</v>
      </c>
      <c r="W4" s="69" t="s">
        <v>79</v>
      </c>
      <c r="X4" s="66" t="s">
        <v>70</v>
      </c>
      <c r="Y4" s="66" t="s">
        <v>62</v>
      </c>
    </row>
    <row r="5" spans="1:25" ht="210" x14ac:dyDescent="0.2">
      <c r="A5" s="17">
        <v>1</v>
      </c>
      <c r="B5" s="102">
        <v>1</v>
      </c>
      <c r="C5" s="76" t="s">
        <v>714</v>
      </c>
      <c r="D5" s="94" t="s">
        <v>703</v>
      </c>
      <c r="E5" s="94" t="s">
        <v>258</v>
      </c>
      <c r="F5" s="94" t="s">
        <v>715</v>
      </c>
      <c r="G5" s="94" t="s">
        <v>2662</v>
      </c>
      <c r="H5" s="94" t="s">
        <v>716</v>
      </c>
      <c r="I5" s="94" t="s">
        <v>717</v>
      </c>
      <c r="J5" s="103" t="s">
        <v>718</v>
      </c>
      <c r="K5" s="76" t="s">
        <v>2938</v>
      </c>
      <c r="L5" s="76" t="s">
        <v>140</v>
      </c>
      <c r="M5" s="83">
        <v>16</v>
      </c>
      <c r="N5" s="83">
        <v>16</v>
      </c>
      <c r="O5" s="83">
        <v>16</v>
      </c>
      <c r="P5" s="81"/>
      <c r="Q5" s="81"/>
      <c r="R5" s="81"/>
      <c r="S5" s="81"/>
      <c r="T5" s="68">
        <f t="shared" si="1"/>
        <v>48</v>
      </c>
      <c r="U5" s="69" t="s">
        <v>20</v>
      </c>
      <c r="V5" s="71"/>
      <c r="W5" s="69" t="s">
        <v>60</v>
      </c>
      <c r="X5" s="66" t="s">
        <v>70</v>
      </c>
      <c r="Y5" s="66" t="s">
        <v>62</v>
      </c>
    </row>
    <row r="6" spans="1:25" ht="120" x14ac:dyDescent="0.2">
      <c r="A6" s="17">
        <v>1</v>
      </c>
      <c r="B6" s="102">
        <v>1</v>
      </c>
      <c r="C6" s="76" t="s">
        <v>720</v>
      </c>
      <c r="D6" s="94" t="s">
        <v>703</v>
      </c>
      <c r="E6" s="94" t="s">
        <v>258</v>
      </c>
      <c r="F6" s="94" t="s">
        <v>721</v>
      </c>
      <c r="G6" s="94" t="s">
        <v>722</v>
      </c>
      <c r="H6" s="103" t="s">
        <v>723</v>
      </c>
      <c r="I6" s="94" t="s">
        <v>717</v>
      </c>
      <c r="J6" s="103" t="s">
        <v>718</v>
      </c>
      <c r="K6" s="76" t="s">
        <v>719</v>
      </c>
      <c r="L6" s="76" t="s">
        <v>140</v>
      </c>
      <c r="M6" s="83">
        <v>16</v>
      </c>
      <c r="N6" s="83">
        <v>16</v>
      </c>
      <c r="O6" s="83">
        <v>16</v>
      </c>
      <c r="P6" s="81"/>
      <c r="Q6" s="81"/>
      <c r="R6" s="81"/>
      <c r="S6" s="81"/>
      <c r="T6" s="68">
        <f t="shared" si="1"/>
        <v>48</v>
      </c>
      <c r="U6" s="69" t="s">
        <v>20</v>
      </c>
      <c r="V6" s="71"/>
      <c r="W6" s="69" t="s">
        <v>60</v>
      </c>
      <c r="X6" s="66" t="s">
        <v>70</v>
      </c>
      <c r="Y6" s="66" t="s">
        <v>62</v>
      </c>
    </row>
    <row r="7" spans="1:25" ht="75" x14ac:dyDescent="0.2">
      <c r="A7" s="17">
        <v>1</v>
      </c>
      <c r="B7" s="102">
        <v>1</v>
      </c>
      <c r="C7" s="76" t="s">
        <v>724</v>
      </c>
      <c r="D7" s="94" t="s">
        <v>703</v>
      </c>
      <c r="E7" s="94" t="s">
        <v>51</v>
      </c>
      <c r="F7" s="94" t="s">
        <v>725</v>
      </c>
      <c r="G7" s="94" t="s">
        <v>705</v>
      </c>
      <c r="H7" s="94" t="s">
        <v>726</v>
      </c>
      <c r="I7" s="94" t="s">
        <v>726</v>
      </c>
      <c r="J7" s="94" t="s">
        <v>2888</v>
      </c>
      <c r="K7" s="76" t="s">
        <v>712</v>
      </c>
      <c r="L7" s="76" t="s">
        <v>415</v>
      </c>
      <c r="M7" s="81"/>
      <c r="N7" s="83">
        <v>30</v>
      </c>
      <c r="O7" s="83">
        <v>30</v>
      </c>
      <c r="P7" s="83">
        <v>30</v>
      </c>
      <c r="Q7" s="83">
        <v>30</v>
      </c>
      <c r="R7" s="81"/>
      <c r="S7" s="81"/>
      <c r="T7" s="68">
        <f t="shared" si="1"/>
        <v>120</v>
      </c>
      <c r="U7" s="69" t="s">
        <v>21</v>
      </c>
      <c r="V7" s="71"/>
      <c r="W7" s="69" t="s">
        <v>60</v>
      </c>
      <c r="X7" s="66" t="s">
        <v>70</v>
      </c>
      <c r="Y7" s="66" t="s">
        <v>62</v>
      </c>
    </row>
    <row r="8" spans="1:25" ht="240" x14ac:dyDescent="0.2">
      <c r="A8" s="17">
        <v>1</v>
      </c>
      <c r="B8" s="102">
        <v>1</v>
      </c>
      <c r="C8" s="76" t="s">
        <v>727</v>
      </c>
      <c r="D8" s="94" t="s">
        <v>703</v>
      </c>
      <c r="E8" s="94" t="s">
        <v>258</v>
      </c>
      <c r="F8" s="94" t="s">
        <v>2663</v>
      </c>
      <c r="G8" s="94" t="s">
        <v>2664</v>
      </c>
      <c r="H8" s="94" t="s">
        <v>728</v>
      </c>
      <c r="I8" s="94" t="s">
        <v>729</v>
      </c>
      <c r="J8" s="94" t="s">
        <v>730</v>
      </c>
      <c r="K8" s="76" t="s">
        <v>2938</v>
      </c>
      <c r="L8" s="76" t="s">
        <v>466</v>
      </c>
      <c r="M8" s="104" t="s">
        <v>570</v>
      </c>
      <c r="N8" s="104" t="s">
        <v>570</v>
      </c>
      <c r="O8" s="104" t="s">
        <v>570</v>
      </c>
      <c r="P8" s="104" t="s">
        <v>570</v>
      </c>
      <c r="Q8" s="104" t="s">
        <v>570</v>
      </c>
      <c r="R8" s="104" t="s">
        <v>570</v>
      </c>
      <c r="S8" s="81"/>
      <c r="T8" s="68">
        <f t="shared" si="1"/>
        <v>0</v>
      </c>
      <c r="U8" s="69" t="s">
        <v>21</v>
      </c>
      <c r="V8" s="66" t="s">
        <v>2972</v>
      </c>
      <c r="W8" s="69" t="s">
        <v>69</v>
      </c>
      <c r="X8" s="66" t="s">
        <v>70</v>
      </c>
      <c r="Y8" s="66" t="s">
        <v>62</v>
      </c>
    </row>
    <row r="9" spans="1:25" ht="90" x14ac:dyDescent="0.2">
      <c r="A9" s="17">
        <v>1</v>
      </c>
      <c r="B9" s="102">
        <v>1</v>
      </c>
      <c r="C9" s="76" t="s">
        <v>731</v>
      </c>
      <c r="D9" s="94" t="s">
        <v>703</v>
      </c>
      <c r="E9" s="94" t="s">
        <v>93</v>
      </c>
      <c r="F9" s="94" t="s">
        <v>2665</v>
      </c>
      <c r="G9" s="94" t="s">
        <v>2666</v>
      </c>
      <c r="H9" s="94" t="s">
        <v>732</v>
      </c>
      <c r="I9" s="94" t="s">
        <v>732</v>
      </c>
      <c r="J9" s="94" t="s">
        <v>2667</v>
      </c>
      <c r="K9" s="76" t="s">
        <v>733</v>
      </c>
      <c r="L9" s="76" t="s">
        <v>437</v>
      </c>
      <c r="M9" s="81"/>
      <c r="N9" s="104" t="s">
        <v>570</v>
      </c>
      <c r="O9" s="104" t="s">
        <v>570</v>
      </c>
      <c r="P9" s="81"/>
      <c r="Q9" s="81"/>
      <c r="R9" s="81"/>
      <c r="S9" s="81"/>
      <c r="T9" s="68">
        <f t="shared" si="1"/>
        <v>0</v>
      </c>
      <c r="U9" s="69" t="s">
        <v>21</v>
      </c>
      <c r="V9" s="66" t="s">
        <v>734</v>
      </c>
      <c r="W9" s="69" t="s">
        <v>69</v>
      </c>
      <c r="X9" s="66" t="s">
        <v>70</v>
      </c>
      <c r="Y9" s="66" t="s">
        <v>91</v>
      </c>
    </row>
    <row r="10" spans="1:25" ht="90" x14ac:dyDescent="0.2">
      <c r="A10" s="17">
        <v>1</v>
      </c>
      <c r="B10" s="65">
        <v>0</v>
      </c>
      <c r="C10" s="99" t="s">
        <v>2669</v>
      </c>
      <c r="D10" s="94" t="s">
        <v>703</v>
      </c>
      <c r="E10" s="79" t="s">
        <v>93</v>
      </c>
      <c r="F10" s="79" t="s">
        <v>2670</v>
      </c>
      <c r="G10" s="79" t="s">
        <v>2671</v>
      </c>
      <c r="H10" s="79" t="s">
        <v>2672</v>
      </c>
      <c r="I10" s="79" t="s">
        <v>2673</v>
      </c>
      <c r="J10" s="79" t="s">
        <v>2674</v>
      </c>
      <c r="K10" s="99" t="s">
        <v>2675</v>
      </c>
      <c r="L10" s="99" t="s">
        <v>2676</v>
      </c>
      <c r="M10" s="82" t="s">
        <v>570</v>
      </c>
      <c r="N10" s="97" t="s">
        <v>570</v>
      </c>
      <c r="O10" s="97" t="s">
        <v>570</v>
      </c>
      <c r="P10" s="97" t="s">
        <v>570</v>
      </c>
      <c r="Q10" s="97" t="s">
        <v>570</v>
      </c>
      <c r="R10" s="97" t="s">
        <v>570</v>
      </c>
      <c r="S10" s="97" t="s">
        <v>570</v>
      </c>
      <c r="T10" s="68">
        <f t="shared" si="1"/>
        <v>0</v>
      </c>
      <c r="U10" s="69" t="s">
        <v>20</v>
      </c>
      <c r="V10" s="66" t="s">
        <v>2677</v>
      </c>
      <c r="W10" s="69" t="s">
        <v>69</v>
      </c>
      <c r="X10" s="66" t="s">
        <v>458</v>
      </c>
      <c r="Y10" s="66" t="s">
        <v>836</v>
      </c>
    </row>
    <row r="11" spans="1:25" ht="15" x14ac:dyDescent="0.2">
      <c r="A11" s="3"/>
      <c r="B11" s="4"/>
      <c r="C11" s="4"/>
      <c r="D11" s="4"/>
      <c r="E11" s="4"/>
      <c r="F11" s="4"/>
      <c r="G11" s="4"/>
      <c r="H11" s="4"/>
      <c r="I11" s="4"/>
      <c r="J11" s="4"/>
      <c r="K11" s="3"/>
      <c r="L11" s="3"/>
      <c r="M11" s="24">
        <f t="shared" ref="M11:S11" si="2">SUM(M3:M10)</f>
        <v>2535</v>
      </c>
      <c r="N11" s="24">
        <f t="shared" si="2"/>
        <v>90</v>
      </c>
      <c r="O11" s="24">
        <f t="shared" si="2"/>
        <v>90</v>
      </c>
      <c r="P11" s="24">
        <f t="shared" si="2"/>
        <v>58</v>
      </c>
      <c r="Q11" s="24">
        <f t="shared" si="2"/>
        <v>58</v>
      </c>
      <c r="R11" s="24">
        <f t="shared" si="2"/>
        <v>28</v>
      </c>
      <c r="S11" s="24">
        <f t="shared" si="2"/>
        <v>28</v>
      </c>
      <c r="T11" s="25"/>
      <c r="U11" s="25" t="s">
        <v>2831</v>
      </c>
      <c r="V11" s="26" t="s">
        <v>2832</v>
      </c>
      <c r="W11" s="1"/>
      <c r="X11" s="4"/>
      <c r="Y11" s="4"/>
    </row>
    <row r="12" spans="1:25" ht="15" x14ac:dyDescent="0.2">
      <c r="A12" s="3"/>
      <c r="B12" s="4"/>
      <c r="C12" s="4"/>
      <c r="D12" s="4"/>
      <c r="E12" s="4"/>
      <c r="F12" s="4"/>
      <c r="G12" s="4"/>
      <c r="H12" s="4"/>
      <c r="I12" s="4"/>
      <c r="J12" s="4"/>
      <c r="K12" s="3"/>
      <c r="L12" s="3"/>
      <c r="M12" s="33"/>
      <c r="N12" s="33"/>
      <c r="O12" s="33"/>
      <c r="P12" s="33"/>
      <c r="Q12" s="33"/>
      <c r="R12" s="33"/>
      <c r="T12" s="28" t="s">
        <v>20</v>
      </c>
      <c r="U12" s="29">
        <f t="shared" ref="U12:V12" si="3">COUNTIFS($U$3:$U$10, "High", A3:A10, 1)</f>
        <v>3</v>
      </c>
      <c r="V12" s="29">
        <f t="shared" si="3"/>
        <v>2</v>
      </c>
      <c r="W12" s="1"/>
      <c r="X12" s="4"/>
      <c r="Y12" s="4"/>
    </row>
    <row r="13" spans="1:25" ht="15" x14ac:dyDescent="0.2">
      <c r="A13" s="3"/>
      <c r="B13" s="4"/>
      <c r="C13" s="4"/>
      <c r="D13" s="4"/>
      <c r="E13" s="4"/>
      <c r="F13" s="4"/>
      <c r="G13" s="4"/>
      <c r="H13" s="4"/>
      <c r="I13" s="4"/>
      <c r="J13" s="4"/>
      <c r="K13" s="3"/>
      <c r="L13" s="3"/>
      <c r="M13" s="33"/>
      <c r="N13" s="33"/>
      <c r="O13" s="33"/>
      <c r="P13" s="33"/>
      <c r="Q13" s="33"/>
      <c r="R13" s="33"/>
      <c r="T13" s="28" t="s">
        <v>21</v>
      </c>
      <c r="U13" s="29">
        <f t="shared" ref="U13:V13" si="4">COUNTIFS($U$3:$U$10, "Medium", A3:A10, 1)</f>
        <v>5</v>
      </c>
      <c r="V13" s="29">
        <f t="shared" si="4"/>
        <v>5</v>
      </c>
      <c r="W13" s="1"/>
      <c r="X13" s="4"/>
      <c r="Y13" s="4"/>
    </row>
    <row r="14" spans="1:25" ht="15" x14ac:dyDescent="0.2">
      <c r="A14" s="3"/>
      <c r="B14" s="4"/>
      <c r="C14" s="4"/>
      <c r="D14" s="4"/>
      <c r="E14" s="4"/>
      <c r="F14" s="4"/>
      <c r="G14" s="4"/>
      <c r="H14" s="4"/>
      <c r="I14" s="4"/>
      <c r="J14" s="4"/>
      <c r="K14" s="3"/>
      <c r="L14" s="3"/>
      <c r="M14" s="33"/>
      <c r="N14" s="33"/>
      <c r="O14" s="33"/>
      <c r="P14" s="33"/>
      <c r="Q14" s="33"/>
      <c r="R14" s="33"/>
      <c r="T14" s="28" t="s">
        <v>22</v>
      </c>
      <c r="U14" s="29">
        <f>COUNTIFS($U$3:$U$10, "Low", A3:A10, 1)</f>
        <v>0</v>
      </c>
      <c r="V14" s="29">
        <f>COUNTIFS($U$3:$U$10, "Low", B3:B10, 1)</f>
        <v>0</v>
      </c>
      <c r="W14" s="1"/>
      <c r="X14" s="4"/>
      <c r="Y14" s="4"/>
    </row>
  </sheetData>
  <sheetProtection algorithmName="SHA-512" hashValue="5c3J7qZM3NxS4bPyQYdgFHlqABQTJqqVRQJEJPVkyKsgJIvLUCG9EEU/34JXS/77uom5rfbnksTApdk3nFTcsg==" saltValue="/GVjlvxETGgL2WWkIajinw==" spinCount="100000" sheet="1" objects="1" scenarios="1" formatColumns="0" formatRows="0" autoFilter="0"/>
  <autoFilter ref="A1:Y14" xr:uid="{00000000-0009-0000-0000-00000C000000}"/>
  <mergeCells count="1">
    <mergeCell ref="M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Y26"/>
  <sheetViews>
    <sheetView zoomScale="70" zoomScaleNormal="70" workbookViewId="0">
      <pane xSplit="6" ySplit="2" topLeftCell="G10" activePane="bottomRight" state="frozen"/>
      <selection sqref="A1:B2"/>
      <selection pane="topRight" sqref="A1:B2"/>
      <selection pane="bottomLeft" sqref="A1:B2"/>
      <selection pane="bottomRight" activeCell="M21" sqref="M21"/>
    </sheetView>
  </sheetViews>
  <sheetFormatPr defaultColWidth="12.5703125" defaultRowHeight="15.75" customHeight="1" x14ac:dyDescent="0.2"/>
  <cols>
    <col min="1" max="1" width="10" customWidth="1"/>
    <col min="2" max="2" width="13.42578125" customWidth="1"/>
    <col min="3" max="3" width="15.7109375" customWidth="1"/>
    <col min="4"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20" width="14.28515625" bestFit="1" customWidth="1"/>
    <col min="21" max="21" width="16" customWidth="1"/>
    <col min="22" max="22" width="23.5703125" customWidth="1"/>
    <col min="23" max="23" width="25.140625" customWidth="1"/>
    <col min="24" max="24" width="36.42578125" customWidth="1"/>
    <col min="25" max="25" width="38" customWidth="1"/>
  </cols>
  <sheetData>
    <row r="1" spans="1:25" ht="42" customHeight="1" x14ac:dyDescent="0.2">
      <c r="A1" s="21" t="s">
        <v>23</v>
      </c>
      <c r="B1" s="21" t="s">
        <v>2838</v>
      </c>
      <c r="C1" s="21" t="s">
        <v>2824</v>
      </c>
      <c r="D1" s="21" t="s">
        <v>25</v>
      </c>
      <c r="E1" s="10" t="s">
        <v>26</v>
      </c>
      <c r="F1" s="10" t="s">
        <v>27</v>
      </c>
      <c r="G1" s="10" t="s">
        <v>28</v>
      </c>
      <c r="H1" s="10" t="s">
        <v>29</v>
      </c>
      <c r="I1" s="10" t="s">
        <v>30</v>
      </c>
      <c r="J1" s="10" t="s">
        <v>31</v>
      </c>
      <c r="K1" s="10" t="s">
        <v>32</v>
      </c>
      <c r="L1" s="10" t="s">
        <v>33</v>
      </c>
      <c r="M1" s="245" t="s">
        <v>34</v>
      </c>
      <c r="N1" s="246"/>
      <c r="O1" s="246"/>
      <c r="P1" s="246"/>
      <c r="Q1" s="246"/>
      <c r="R1" s="246"/>
      <c r="S1" s="247"/>
      <c r="T1" s="10"/>
      <c r="U1" s="10" t="s">
        <v>35</v>
      </c>
      <c r="V1" s="10" t="s">
        <v>36</v>
      </c>
      <c r="W1" s="10" t="s">
        <v>37</v>
      </c>
      <c r="X1" s="10" t="s">
        <v>38</v>
      </c>
      <c r="Y1" s="10" t="s">
        <v>39</v>
      </c>
    </row>
    <row r="2" spans="1:25" x14ac:dyDescent="0.25">
      <c r="A2" s="21">
        <f t="shared" ref="A2:B2" si="0">SUM(A3:A21)</f>
        <v>16</v>
      </c>
      <c r="B2" s="21">
        <f t="shared" si="0"/>
        <v>16</v>
      </c>
      <c r="C2" s="21"/>
      <c r="D2" s="21"/>
      <c r="E2" s="10"/>
      <c r="F2" s="10"/>
      <c r="G2" s="10"/>
      <c r="H2" s="10"/>
      <c r="I2" s="10"/>
      <c r="J2" s="10"/>
      <c r="K2" s="10"/>
      <c r="L2" s="10"/>
      <c r="M2" s="22" t="s">
        <v>41</v>
      </c>
      <c r="N2" s="22" t="s">
        <v>42</v>
      </c>
      <c r="O2" s="22" t="s">
        <v>43</v>
      </c>
      <c r="P2" s="22" t="s">
        <v>44</v>
      </c>
      <c r="Q2" s="22" t="s">
        <v>45</v>
      </c>
      <c r="R2" s="22" t="s">
        <v>46</v>
      </c>
      <c r="S2" s="22" t="s">
        <v>47</v>
      </c>
      <c r="T2" s="10"/>
      <c r="U2" s="10"/>
      <c r="V2" s="10"/>
      <c r="W2" s="10"/>
      <c r="X2" s="10"/>
      <c r="Y2" s="10"/>
    </row>
    <row r="3" spans="1:25" ht="210" x14ac:dyDescent="0.2">
      <c r="A3" s="17">
        <v>1</v>
      </c>
      <c r="B3" s="65">
        <v>1</v>
      </c>
      <c r="C3" s="65" t="s">
        <v>735</v>
      </c>
      <c r="D3" s="66" t="s">
        <v>736</v>
      </c>
      <c r="E3" s="66" t="s">
        <v>51</v>
      </c>
      <c r="F3" s="66" t="s">
        <v>737</v>
      </c>
      <c r="G3" s="66" t="s">
        <v>2889</v>
      </c>
      <c r="H3" s="66" t="s">
        <v>738</v>
      </c>
      <c r="I3" s="66" t="s">
        <v>739</v>
      </c>
      <c r="J3" s="66" t="s">
        <v>740</v>
      </c>
      <c r="K3" s="65" t="s">
        <v>2890</v>
      </c>
      <c r="L3" s="65" t="s">
        <v>104</v>
      </c>
      <c r="M3" s="126">
        <v>66</v>
      </c>
      <c r="N3" s="126">
        <v>66</v>
      </c>
      <c r="O3" s="106"/>
      <c r="P3" s="106"/>
      <c r="Q3" s="106"/>
      <c r="R3" s="106"/>
      <c r="S3" s="106"/>
      <c r="T3" s="106">
        <f t="shared" ref="T3:T21" si="1">SUM(M3:S3)</f>
        <v>132</v>
      </c>
      <c r="U3" s="65" t="s">
        <v>20</v>
      </c>
      <c r="V3" s="66"/>
      <c r="W3" s="65" t="s">
        <v>69</v>
      </c>
      <c r="X3" s="66" t="s">
        <v>70</v>
      </c>
      <c r="Y3" s="66" t="s">
        <v>62</v>
      </c>
    </row>
    <row r="4" spans="1:25" ht="225" x14ac:dyDescent="0.2">
      <c r="A4" s="17">
        <v>1</v>
      </c>
      <c r="B4" s="65">
        <v>1</v>
      </c>
      <c r="C4" s="65" t="s">
        <v>741</v>
      </c>
      <c r="D4" s="66" t="s">
        <v>736</v>
      </c>
      <c r="E4" s="66" t="s">
        <v>51</v>
      </c>
      <c r="F4" s="105" t="s">
        <v>2891</v>
      </c>
      <c r="G4" s="66" t="s">
        <v>2937</v>
      </c>
      <c r="H4" s="66" t="s">
        <v>742</v>
      </c>
      <c r="I4" s="66" t="s">
        <v>743</v>
      </c>
      <c r="J4" s="66" t="s">
        <v>2678</v>
      </c>
      <c r="K4" s="65" t="s">
        <v>744</v>
      </c>
      <c r="L4" s="65" t="s">
        <v>104</v>
      </c>
      <c r="M4" s="166" t="s">
        <v>570</v>
      </c>
      <c r="N4" s="166">
        <v>384</v>
      </c>
      <c r="O4" s="106"/>
      <c r="P4" s="106"/>
      <c r="Q4" s="106"/>
      <c r="R4" s="106"/>
      <c r="S4" s="106"/>
      <c r="T4" s="106">
        <f t="shared" si="1"/>
        <v>384</v>
      </c>
      <c r="U4" s="65" t="s">
        <v>20</v>
      </c>
      <c r="V4" s="66"/>
      <c r="W4" s="65" t="s">
        <v>60</v>
      </c>
      <c r="X4" s="66" t="s">
        <v>70</v>
      </c>
      <c r="Y4" s="66" t="s">
        <v>62</v>
      </c>
    </row>
    <row r="5" spans="1:25" ht="225" x14ac:dyDescent="0.2">
      <c r="A5" s="17">
        <v>1</v>
      </c>
      <c r="B5" s="65">
        <v>1</v>
      </c>
      <c r="C5" s="65" t="s">
        <v>745</v>
      </c>
      <c r="D5" s="66" t="s">
        <v>736</v>
      </c>
      <c r="E5" s="66" t="s">
        <v>51</v>
      </c>
      <c r="F5" s="105" t="s">
        <v>2892</v>
      </c>
      <c r="G5" s="66" t="s">
        <v>2937</v>
      </c>
      <c r="H5" s="66" t="s">
        <v>746</v>
      </c>
      <c r="I5" s="66" t="s">
        <v>743</v>
      </c>
      <c r="J5" s="66" t="s">
        <v>2678</v>
      </c>
      <c r="K5" s="65" t="s">
        <v>88</v>
      </c>
      <c r="L5" s="65" t="s">
        <v>437</v>
      </c>
      <c r="M5" s="106"/>
      <c r="N5" s="136">
        <v>5051</v>
      </c>
      <c r="O5" s="136">
        <v>5303</v>
      </c>
      <c r="P5" s="106"/>
      <c r="Q5" s="106"/>
      <c r="R5" s="106"/>
      <c r="S5" s="106"/>
      <c r="T5" s="106">
        <f t="shared" si="1"/>
        <v>10354</v>
      </c>
      <c r="U5" s="65" t="s">
        <v>20</v>
      </c>
      <c r="V5" s="66"/>
      <c r="W5" s="65" t="s">
        <v>747</v>
      </c>
      <c r="X5" s="66" t="s">
        <v>70</v>
      </c>
      <c r="Y5" s="66" t="s">
        <v>62</v>
      </c>
    </row>
    <row r="6" spans="1:25" ht="225" x14ac:dyDescent="0.2">
      <c r="A6" s="17">
        <v>1</v>
      </c>
      <c r="B6" s="65">
        <v>1</v>
      </c>
      <c r="C6" s="65" t="s">
        <v>748</v>
      </c>
      <c r="D6" s="66" t="s">
        <v>736</v>
      </c>
      <c r="E6" s="66" t="s">
        <v>51</v>
      </c>
      <c r="F6" s="105" t="s">
        <v>2973</v>
      </c>
      <c r="G6" s="66" t="s">
        <v>2679</v>
      </c>
      <c r="H6" s="66" t="s">
        <v>749</v>
      </c>
      <c r="I6" s="66" t="s">
        <v>750</v>
      </c>
      <c r="J6" s="66" t="s">
        <v>751</v>
      </c>
      <c r="K6" s="65" t="s">
        <v>2680</v>
      </c>
      <c r="L6" s="65" t="s">
        <v>176</v>
      </c>
      <c r="M6" s="106"/>
      <c r="N6" s="136">
        <v>1894</v>
      </c>
      <c r="O6" s="145">
        <v>1988</v>
      </c>
      <c r="P6" s="145">
        <v>2088</v>
      </c>
      <c r="Q6" s="106"/>
      <c r="R6" s="106"/>
      <c r="S6" s="106"/>
      <c r="T6" s="106">
        <f t="shared" si="1"/>
        <v>5970</v>
      </c>
      <c r="U6" s="65" t="s">
        <v>20</v>
      </c>
      <c r="V6" s="66"/>
      <c r="W6" s="65" t="s">
        <v>60</v>
      </c>
      <c r="X6" s="66" t="s">
        <v>70</v>
      </c>
      <c r="Y6" s="66" t="s">
        <v>62</v>
      </c>
    </row>
    <row r="7" spans="1:25" ht="60" x14ac:dyDescent="0.2">
      <c r="A7" s="17">
        <v>1</v>
      </c>
      <c r="B7" s="65">
        <v>1</v>
      </c>
      <c r="C7" s="65" t="s">
        <v>752</v>
      </c>
      <c r="D7" s="66" t="s">
        <v>736</v>
      </c>
      <c r="E7" s="66" t="s">
        <v>51</v>
      </c>
      <c r="F7" s="105" t="s">
        <v>753</v>
      </c>
      <c r="G7" s="66"/>
      <c r="H7" s="66"/>
      <c r="I7" s="66"/>
      <c r="J7" s="66"/>
      <c r="K7" s="65"/>
      <c r="L7" s="65"/>
      <c r="M7" s="106"/>
      <c r="N7" s="106"/>
      <c r="O7" s="106"/>
      <c r="P7" s="106"/>
      <c r="Q7" s="106"/>
      <c r="R7" s="106"/>
      <c r="S7" s="106"/>
      <c r="T7" s="106">
        <f t="shared" si="1"/>
        <v>0</v>
      </c>
      <c r="U7" s="65" t="s">
        <v>21</v>
      </c>
      <c r="V7" s="66"/>
      <c r="W7" s="65"/>
      <c r="X7" s="66"/>
      <c r="Y7" s="66"/>
    </row>
    <row r="8" spans="1:25" ht="48" customHeight="1" x14ac:dyDescent="0.2">
      <c r="A8" s="17">
        <v>0</v>
      </c>
      <c r="B8" s="65">
        <v>0</v>
      </c>
      <c r="C8" s="65" t="s">
        <v>754</v>
      </c>
      <c r="D8" s="66" t="s">
        <v>736</v>
      </c>
      <c r="E8" s="66"/>
      <c r="F8" s="105" t="s">
        <v>755</v>
      </c>
      <c r="G8" s="94" t="s">
        <v>2936</v>
      </c>
      <c r="H8" s="107" t="s">
        <v>750</v>
      </c>
      <c r="I8" s="94"/>
      <c r="J8" s="94" t="s">
        <v>2681</v>
      </c>
      <c r="K8" s="99" t="s">
        <v>2680</v>
      </c>
      <c r="L8" s="99" t="s">
        <v>2682</v>
      </c>
      <c r="M8" s="147"/>
      <c r="N8" s="136">
        <v>1894</v>
      </c>
      <c r="O8" s="136">
        <v>1894</v>
      </c>
      <c r="P8" s="136">
        <v>1894</v>
      </c>
      <c r="Q8" s="146"/>
      <c r="R8" s="146"/>
      <c r="S8" s="146"/>
      <c r="T8" s="106">
        <f t="shared" si="1"/>
        <v>5682</v>
      </c>
      <c r="U8" s="65" t="s">
        <v>20</v>
      </c>
      <c r="V8" s="66"/>
      <c r="W8" s="65"/>
      <c r="X8" s="66"/>
      <c r="Y8" s="66"/>
    </row>
    <row r="9" spans="1:25" ht="409.5" x14ac:dyDescent="0.2">
      <c r="A9" s="17">
        <v>0</v>
      </c>
      <c r="B9" s="65">
        <v>0</v>
      </c>
      <c r="C9" s="65" t="s">
        <v>756</v>
      </c>
      <c r="D9" s="66" t="s">
        <v>736</v>
      </c>
      <c r="E9" s="66"/>
      <c r="F9" s="105" t="s">
        <v>2683</v>
      </c>
      <c r="G9" s="74" t="s">
        <v>2684</v>
      </c>
      <c r="H9" s="107" t="s">
        <v>2685</v>
      </c>
      <c r="I9" s="107" t="s">
        <v>2686</v>
      </c>
      <c r="J9" s="107" t="s">
        <v>2974</v>
      </c>
      <c r="K9" s="76" t="s">
        <v>88</v>
      </c>
      <c r="L9" s="76" t="s">
        <v>104</v>
      </c>
      <c r="M9" s="136">
        <v>66</v>
      </c>
      <c r="N9" s="136">
        <v>66</v>
      </c>
      <c r="O9" s="106"/>
      <c r="P9" s="106"/>
      <c r="Q9" s="106"/>
      <c r="R9" s="106"/>
      <c r="S9" s="106"/>
      <c r="T9" s="106">
        <f t="shared" si="1"/>
        <v>132</v>
      </c>
      <c r="U9" s="65" t="s">
        <v>20</v>
      </c>
      <c r="V9" s="66" t="s">
        <v>2687</v>
      </c>
      <c r="W9" s="66"/>
      <c r="X9" s="66" t="s">
        <v>70</v>
      </c>
      <c r="Y9" s="66" t="s">
        <v>670</v>
      </c>
    </row>
    <row r="10" spans="1:25" ht="240" x14ac:dyDescent="0.2">
      <c r="A10" s="17">
        <v>1</v>
      </c>
      <c r="B10" s="65">
        <v>1</v>
      </c>
      <c r="C10" s="65" t="s">
        <v>757</v>
      </c>
      <c r="D10" s="66" t="s">
        <v>736</v>
      </c>
      <c r="E10" s="66" t="s">
        <v>51</v>
      </c>
      <c r="F10" s="66" t="s">
        <v>2688</v>
      </c>
      <c r="G10" s="66" t="s">
        <v>2975</v>
      </c>
      <c r="H10" s="66" t="s">
        <v>2976</v>
      </c>
      <c r="I10" s="66" t="s">
        <v>2977</v>
      </c>
      <c r="J10" s="66" t="s">
        <v>2978</v>
      </c>
      <c r="K10" s="65" t="s">
        <v>2893</v>
      </c>
      <c r="L10" s="65" t="s">
        <v>466</v>
      </c>
      <c r="M10" s="136">
        <v>3788</v>
      </c>
      <c r="N10" s="136">
        <v>3788</v>
      </c>
      <c r="O10" s="136">
        <v>3788</v>
      </c>
      <c r="P10" s="136">
        <v>3788</v>
      </c>
      <c r="Q10" s="136">
        <v>3788</v>
      </c>
      <c r="R10" s="136">
        <v>3788</v>
      </c>
      <c r="S10" s="106"/>
      <c r="T10" s="106">
        <f t="shared" si="1"/>
        <v>22728</v>
      </c>
      <c r="U10" s="65" t="s">
        <v>21</v>
      </c>
      <c r="V10" s="66"/>
      <c r="W10" s="65" t="s">
        <v>60</v>
      </c>
      <c r="X10" s="66" t="s">
        <v>70</v>
      </c>
      <c r="Y10" s="66" t="s">
        <v>62</v>
      </c>
    </row>
    <row r="11" spans="1:25" ht="195" x14ac:dyDescent="0.2">
      <c r="A11" s="17">
        <v>1</v>
      </c>
      <c r="B11" s="65">
        <v>1</v>
      </c>
      <c r="C11" s="65" t="s">
        <v>758</v>
      </c>
      <c r="D11" s="66" t="s">
        <v>736</v>
      </c>
      <c r="E11" s="66" t="s">
        <v>51</v>
      </c>
      <c r="F11" s="66" t="s">
        <v>759</v>
      </c>
      <c r="G11" s="66" t="s">
        <v>2689</v>
      </c>
      <c r="H11" s="66" t="s">
        <v>760</v>
      </c>
      <c r="I11" s="66" t="s">
        <v>2690</v>
      </c>
      <c r="J11" s="66" t="s">
        <v>761</v>
      </c>
      <c r="K11" s="65" t="s">
        <v>2691</v>
      </c>
      <c r="L11" s="99" t="s">
        <v>2692</v>
      </c>
      <c r="M11" s="146"/>
      <c r="N11" s="136">
        <v>1500</v>
      </c>
      <c r="O11" s="146"/>
      <c r="P11" s="136">
        <v>1500</v>
      </c>
      <c r="Q11" s="146"/>
      <c r="R11" s="136">
        <v>1500</v>
      </c>
      <c r="S11" s="146"/>
      <c r="T11" s="106">
        <f t="shared" si="1"/>
        <v>4500</v>
      </c>
      <c r="U11" s="65" t="s">
        <v>20</v>
      </c>
      <c r="V11" s="66"/>
      <c r="W11" s="65" t="s">
        <v>60</v>
      </c>
      <c r="X11" s="66" t="s">
        <v>337</v>
      </c>
      <c r="Y11" s="66" t="s">
        <v>62</v>
      </c>
    </row>
    <row r="12" spans="1:25" ht="255" x14ac:dyDescent="0.2">
      <c r="A12" s="17">
        <v>1</v>
      </c>
      <c r="B12" s="65">
        <v>1</v>
      </c>
      <c r="C12" s="65" t="s">
        <v>762</v>
      </c>
      <c r="D12" s="66" t="s">
        <v>736</v>
      </c>
      <c r="E12" s="66" t="s">
        <v>51</v>
      </c>
      <c r="F12" s="66" t="s">
        <v>763</v>
      </c>
      <c r="G12" s="74" t="s">
        <v>2693</v>
      </c>
      <c r="H12" s="66" t="s">
        <v>764</v>
      </c>
      <c r="I12" s="66" t="s">
        <v>765</v>
      </c>
      <c r="J12" s="66" t="s">
        <v>2979</v>
      </c>
      <c r="K12" s="65" t="s">
        <v>766</v>
      </c>
      <c r="L12" s="76" t="s">
        <v>767</v>
      </c>
      <c r="M12" s="145">
        <v>8223</v>
      </c>
      <c r="N12" s="145">
        <v>8223</v>
      </c>
      <c r="O12" s="145">
        <v>8223</v>
      </c>
      <c r="P12" s="145">
        <v>8223</v>
      </c>
      <c r="Q12" s="145">
        <v>8223</v>
      </c>
      <c r="R12" s="145">
        <v>8223</v>
      </c>
      <c r="S12" s="145">
        <v>8223</v>
      </c>
      <c r="T12" s="106">
        <f t="shared" si="1"/>
        <v>57561</v>
      </c>
      <c r="U12" s="65" t="s">
        <v>20</v>
      </c>
      <c r="V12" s="66"/>
      <c r="W12" s="65" t="s">
        <v>60</v>
      </c>
      <c r="X12" s="66" t="s">
        <v>70</v>
      </c>
      <c r="Y12" s="66" t="s">
        <v>62</v>
      </c>
    </row>
    <row r="13" spans="1:25" ht="180" x14ac:dyDescent="0.2">
      <c r="A13" s="17">
        <v>1</v>
      </c>
      <c r="B13" s="65">
        <v>1</v>
      </c>
      <c r="C13" s="65" t="s">
        <v>768</v>
      </c>
      <c r="D13" s="66" t="s">
        <v>736</v>
      </c>
      <c r="E13" s="66" t="s">
        <v>51</v>
      </c>
      <c r="F13" s="66" t="s">
        <v>769</v>
      </c>
      <c r="G13" s="66" t="s">
        <v>770</v>
      </c>
      <c r="H13" s="66" t="s">
        <v>771</v>
      </c>
      <c r="I13" s="66" t="s">
        <v>772</v>
      </c>
      <c r="J13" s="66" t="s">
        <v>2935</v>
      </c>
      <c r="K13" s="65" t="s">
        <v>88</v>
      </c>
      <c r="L13" s="65" t="s">
        <v>58</v>
      </c>
      <c r="M13" s="136">
        <v>112133</v>
      </c>
      <c r="N13" s="136">
        <v>108449</v>
      </c>
      <c r="O13" s="136">
        <v>113871</v>
      </c>
      <c r="P13" s="136">
        <v>119565</v>
      </c>
      <c r="Q13" s="136">
        <v>125543</v>
      </c>
      <c r="R13" s="136">
        <v>131820</v>
      </c>
      <c r="S13" s="136">
        <v>138411</v>
      </c>
      <c r="T13" s="106">
        <f t="shared" si="1"/>
        <v>849792</v>
      </c>
      <c r="U13" s="65" t="s">
        <v>20</v>
      </c>
      <c r="V13" s="66"/>
      <c r="W13" s="65" t="s">
        <v>69</v>
      </c>
      <c r="X13" s="66" t="s">
        <v>337</v>
      </c>
      <c r="Y13" s="66" t="s">
        <v>670</v>
      </c>
    </row>
    <row r="14" spans="1:25" ht="315" x14ac:dyDescent="0.2">
      <c r="A14" s="17">
        <v>1</v>
      </c>
      <c r="B14" s="65">
        <v>1</v>
      </c>
      <c r="C14" s="65" t="s">
        <v>773</v>
      </c>
      <c r="D14" s="66" t="s">
        <v>736</v>
      </c>
      <c r="E14" s="66" t="s">
        <v>51</v>
      </c>
      <c r="F14" s="66" t="s">
        <v>774</v>
      </c>
      <c r="G14" s="66" t="s">
        <v>775</v>
      </c>
      <c r="H14" s="66" t="s">
        <v>776</v>
      </c>
      <c r="I14" s="66" t="s">
        <v>777</v>
      </c>
      <c r="J14" s="66" t="s">
        <v>2934</v>
      </c>
      <c r="K14" s="65" t="s">
        <v>88</v>
      </c>
      <c r="L14" s="65" t="s">
        <v>778</v>
      </c>
      <c r="M14" s="147"/>
      <c r="N14" s="206">
        <v>42000</v>
      </c>
      <c r="O14" s="207"/>
      <c r="P14" s="208">
        <v>50400</v>
      </c>
      <c r="Q14" s="147"/>
      <c r="R14" s="208">
        <v>60480</v>
      </c>
      <c r="S14" s="147"/>
      <c r="T14" s="106">
        <f t="shared" si="1"/>
        <v>152880</v>
      </c>
      <c r="U14" s="65" t="s">
        <v>20</v>
      </c>
      <c r="V14" s="66"/>
      <c r="W14" s="65" t="s">
        <v>69</v>
      </c>
      <c r="X14" s="66" t="s">
        <v>337</v>
      </c>
      <c r="Y14" s="66" t="s">
        <v>670</v>
      </c>
    </row>
    <row r="15" spans="1:25" ht="240" x14ac:dyDescent="0.2">
      <c r="A15" s="17">
        <v>1</v>
      </c>
      <c r="B15" s="65">
        <v>1</v>
      </c>
      <c r="C15" s="65" t="s">
        <v>779</v>
      </c>
      <c r="D15" s="66" t="s">
        <v>736</v>
      </c>
      <c r="E15" s="66" t="s">
        <v>51</v>
      </c>
      <c r="F15" s="66" t="s">
        <v>780</v>
      </c>
      <c r="G15" s="66" t="s">
        <v>781</v>
      </c>
      <c r="H15" s="66" t="s">
        <v>782</v>
      </c>
      <c r="I15" s="66" t="s">
        <v>783</v>
      </c>
      <c r="J15" s="66" t="s">
        <v>784</v>
      </c>
      <c r="K15" s="65" t="s">
        <v>88</v>
      </c>
      <c r="L15" s="65" t="s">
        <v>778</v>
      </c>
      <c r="M15" s="147"/>
      <c r="N15" s="209"/>
      <c r="O15" s="207"/>
      <c r="P15" s="136"/>
      <c r="Q15" s="147"/>
      <c r="R15" s="136"/>
      <c r="S15" s="147"/>
      <c r="T15" s="106">
        <f t="shared" si="1"/>
        <v>0</v>
      </c>
      <c r="U15" s="65" t="s">
        <v>20</v>
      </c>
      <c r="V15" s="66"/>
      <c r="W15" s="65" t="s">
        <v>69</v>
      </c>
      <c r="X15" s="66" t="s">
        <v>337</v>
      </c>
      <c r="Y15" s="66" t="s">
        <v>670</v>
      </c>
    </row>
    <row r="16" spans="1:25" ht="225" x14ac:dyDescent="0.2">
      <c r="A16" s="17">
        <v>1</v>
      </c>
      <c r="B16" s="65">
        <v>1</v>
      </c>
      <c r="C16" s="65" t="s">
        <v>785</v>
      </c>
      <c r="D16" s="66" t="s">
        <v>736</v>
      </c>
      <c r="E16" s="66" t="s">
        <v>51</v>
      </c>
      <c r="F16" s="66" t="s">
        <v>786</v>
      </c>
      <c r="G16" s="66" t="s">
        <v>787</v>
      </c>
      <c r="H16" s="66" t="s">
        <v>788</v>
      </c>
      <c r="I16" s="66" t="s">
        <v>789</v>
      </c>
      <c r="J16" s="131" t="s">
        <v>2980</v>
      </c>
      <c r="K16" s="65" t="s">
        <v>790</v>
      </c>
      <c r="L16" s="65" t="s">
        <v>791</v>
      </c>
      <c r="M16" s="106"/>
      <c r="N16" s="210">
        <v>400</v>
      </c>
      <c r="O16" s="211"/>
      <c r="P16" s="210">
        <v>400</v>
      </c>
      <c r="Q16" s="106"/>
      <c r="R16" s="106"/>
      <c r="S16" s="106"/>
      <c r="T16" s="106">
        <f t="shared" si="1"/>
        <v>800</v>
      </c>
      <c r="U16" s="65" t="s">
        <v>21</v>
      </c>
      <c r="V16" s="66"/>
      <c r="W16" s="65" t="s">
        <v>69</v>
      </c>
      <c r="X16" s="66" t="s">
        <v>70</v>
      </c>
      <c r="Y16" s="66" t="s">
        <v>670</v>
      </c>
    </row>
    <row r="17" spans="1:25" ht="225" x14ac:dyDescent="0.2">
      <c r="A17" s="17">
        <v>1</v>
      </c>
      <c r="B17" s="65">
        <v>1</v>
      </c>
      <c r="C17" s="65" t="s">
        <v>792</v>
      </c>
      <c r="D17" s="66" t="s">
        <v>736</v>
      </c>
      <c r="E17" s="66" t="s">
        <v>83</v>
      </c>
      <c r="F17" s="66" t="s">
        <v>793</v>
      </c>
      <c r="G17" s="66" t="s">
        <v>2981</v>
      </c>
      <c r="H17" s="66" t="s">
        <v>794</v>
      </c>
      <c r="I17" s="66" t="s">
        <v>795</v>
      </c>
      <c r="J17" s="66" t="s">
        <v>2694</v>
      </c>
      <c r="K17" s="65" t="s">
        <v>88</v>
      </c>
      <c r="L17" s="65" t="s">
        <v>140</v>
      </c>
      <c r="M17" s="136" t="s">
        <v>570</v>
      </c>
      <c r="N17" s="136">
        <v>825</v>
      </c>
      <c r="O17" s="136" t="s">
        <v>570</v>
      </c>
      <c r="P17" s="106"/>
      <c r="Q17" s="106"/>
      <c r="R17" s="106"/>
      <c r="S17" s="106"/>
      <c r="T17" s="106">
        <f t="shared" si="1"/>
        <v>825</v>
      </c>
      <c r="U17" s="65" t="s">
        <v>21</v>
      </c>
      <c r="V17" s="66"/>
      <c r="W17" s="65" t="s">
        <v>60</v>
      </c>
      <c r="X17" s="66" t="s">
        <v>61</v>
      </c>
      <c r="Y17" s="66" t="s">
        <v>62</v>
      </c>
    </row>
    <row r="18" spans="1:25" ht="225" x14ac:dyDescent="0.2">
      <c r="A18" s="17">
        <v>1</v>
      </c>
      <c r="B18" s="65">
        <v>1</v>
      </c>
      <c r="C18" s="65" t="s">
        <v>796</v>
      </c>
      <c r="D18" s="66" t="s">
        <v>736</v>
      </c>
      <c r="E18" s="66" t="s">
        <v>258</v>
      </c>
      <c r="F18" s="66" t="s">
        <v>2894</v>
      </c>
      <c r="G18" s="66" t="s">
        <v>2895</v>
      </c>
      <c r="H18" s="66" t="s">
        <v>797</v>
      </c>
      <c r="I18" s="66" t="s">
        <v>798</v>
      </c>
      <c r="J18" s="66" t="s">
        <v>2861</v>
      </c>
      <c r="K18" s="65" t="s">
        <v>799</v>
      </c>
      <c r="L18" s="153" t="s">
        <v>140</v>
      </c>
      <c r="M18" s="154" t="s">
        <v>570</v>
      </c>
      <c r="N18" s="212">
        <v>17.5</v>
      </c>
      <c r="O18" s="212">
        <v>17.5</v>
      </c>
      <c r="P18" s="106"/>
      <c r="Q18" s="106"/>
      <c r="R18" s="106"/>
      <c r="S18" s="106"/>
      <c r="T18" s="106">
        <f t="shared" si="1"/>
        <v>35</v>
      </c>
      <c r="U18" s="65" t="s">
        <v>20</v>
      </c>
      <c r="V18" s="66" t="s">
        <v>800</v>
      </c>
      <c r="W18" s="65" t="s">
        <v>60</v>
      </c>
      <c r="X18" s="66" t="s">
        <v>131</v>
      </c>
      <c r="Y18" s="66" t="s">
        <v>264</v>
      </c>
    </row>
    <row r="19" spans="1:25" ht="180" x14ac:dyDescent="0.2">
      <c r="A19" s="17">
        <v>1</v>
      </c>
      <c r="B19" s="65">
        <v>1</v>
      </c>
      <c r="C19" s="65" t="s">
        <v>801</v>
      </c>
      <c r="D19" s="66" t="s">
        <v>736</v>
      </c>
      <c r="E19" s="66" t="s">
        <v>51</v>
      </c>
      <c r="F19" s="66" t="s">
        <v>2695</v>
      </c>
      <c r="G19" s="107" t="s">
        <v>2696</v>
      </c>
      <c r="H19" s="107" t="s">
        <v>2697</v>
      </c>
      <c r="I19" s="79" t="s">
        <v>2698</v>
      </c>
      <c r="J19" s="66" t="s">
        <v>803</v>
      </c>
      <c r="K19" s="65" t="s">
        <v>2699</v>
      </c>
      <c r="L19" s="99" t="s">
        <v>176</v>
      </c>
      <c r="M19" s="106"/>
      <c r="N19" s="166"/>
      <c r="O19" s="166"/>
      <c r="P19" s="166"/>
      <c r="Q19" s="106"/>
      <c r="R19" s="106"/>
      <c r="S19" s="106"/>
      <c r="T19" s="106">
        <f t="shared" si="1"/>
        <v>0</v>
      </c>
      <c r="U19" s="65" t="s">
        <v>20</v>
      </c>
      <c r="V19" s="66"/>
      <c r="W19" s="65" t="s">
        <v>69</v>
      </c>
      <c r="X19" s="66" t="s">
        <v>337</v>
      </c>
      <c r="Y19" s="66" t="s">
        <v>62</v>
      </c>
    </row>
    <row r="20" spans="1:25" ht="180" x14ac:dyDescent="0.2">
      <c r="A20" s="17">
        <v>0</v>
      </c>
      <c r="B20" s="65">
        <v>0</v>
      </c>
      <c r="C20" s="65" t="s">
        <v>801</v>
      </c>
      <c r="D20" s="66" t="s">
        <v>736</v>
      </c>
      <c r="E20" s="66" t="s">
        <v>51</v>
      </c>
      <c r="F20" s="79" t="s">
        <v>2700</v>
      </c>
      <c r="G20" s="107" t="s">
        <v>2696</v>
      </c>
      <c r="H20" s="107" t="s">
        <v>2701</v>
      </c>
      <c r="I20" s="79" t="s">
        <v>802</v>
      </c>
      <c r="J20" s="107" t="s">
        <v>2702</v>
      </c>
      <c r="K20" s="99" t="s">
        <v>2699</v>
      </c>
      <c r="L20" s="99" t="s">
        <v>437</v>
      </c>
      <c r="M20" s="119"/>
      <c r="N20" s="120">
        <v>3000</v>
      </c>
      <c r="O20" s="121"/>
      <c r="P20" s="121"/>
      <c r="Q20" s="119"/>
      <c r="R20" s="119"/>
      <c r="S20" s="119"/>
      <c r="T20" s="106">
        <f t="shared" si="1"/>
        <v>3000</v>
      </c>
      <c r="U20" s="65" t="s">
        <v>20</v>
      </c>
      <c r="V20" s="65"/>
      <c r="W20" s="65" t="s">
        <v>69</v>
      </c>
      <c r="X20" s="66" t="s">
        <v>337</v>
      </c>
      <c r="Y20" s="66" t="s">
        <v>670</v>
      </c>
    </row>
    <row r="21" spans="1:25" ht="120" x14ac:dyDescent="0.2">
      <c r="A21" s="17">
        <v>1</v>
      </c>
      <c r="B21" s="65">
        <v>1</v>
      </c>
      <c r="C21" s="65" t="s">
        <v>2896</v>
      </c>
      <c r="D21" s="66" t="s">
        <v>736</v>
      </c>
      <c r="E21" s="66" t="s">
        <v>51</v>
      </c>
      <c r="F21" s="66" t="s">
        <v>2642</v>
      </c>
      <c r="G21" s="94" t="s">
        <v>2933</v>
      </c>
      <c r="H21" s="94" t="s">
        <v>2644</v>
      </c>
      <c r="I21" s="94" t="s">
        <v>2960</v>
      </c>
      <c r="J21" s="94" t="s">
        <v>2961</v>
      </c>
      <c r="K21" s="65" t="s">
        <v>88</v>
      </c>
      <c r="L21" s="65" t="s">
        <v>58</v>
      </c>
      <c r="M21" s="136" t="s">
        <v>570</v>
      </c>
      <c r="N21" s="136">
        <v>27000</v>
      </c>
      <c r="O21" s="136"/>
      <c r="P21" s="136"/>
      <c r="Q21" s="136"/>
      <c r="R21" s="136"/>
      <c r="S21" s="136"/>
      <c r="T21" s="106">
        <f t="shared" si="1"/>
        <v>27000</v>
      </c>
      <c r="U21" s="65" t="s">
        <v>20</v>
      </c>
      <c r="V21" s="66"/>
      <c r="W21" s="65"/>
      <c r="X21" s="66" t="s">
        <v>337</v>
      </c>
      <c r="Y21" s="66" t="s">
        <v>670</v>
      </c>
    </row>
    <row r="22" spans="1:25" ht="15" x14ac:dyDescent="0.2">
      <c r="A22" s="3"/>
      <c r="B22" s="7"/>
      <c r="C22" s="7"/>
      <c r="D22" s="18"/>
      <c r="E22" s="18"/>
      <c r="F22" s="18"/>
      <c r="G22" s="30"/>
      <c r="H22" s="30"/>
      <c r="I22" s="30"/>
      <c r="J22" s="30"/>
      <c r="K22" s="7"/>
      <c r="L22" s="7"/>
      <c r="M22" s="31">
        <f t="shared" ref="M22:S22" si="2">SUM(M3:M21)</f>
        <v>124276</v>
      </c>
      <c r="N22" s="31">
        <f t="shared" si="2"/>
        <v>204557.5</v>
      </c>
      <c r="O22" s="31">
        <f t="shared" si="2"/>
        <v>135084.5</v>
      </c>
      <c r="P22" s="31">
        <f t="shared" si="2"/>
        <v>187858</v>
      </c>
      <c r="Q22" s="31">
        <f t="shared" si="2"/>
        <v>137554</v>
      </c>
      <c r="R22" s="31">
        <f t="shared" si="2"/>
        <v>205811</v>
      </c>
      <c r="S22" s="31">
        <f t="shared" si="2"/>
        <v>146634</v>
      </c>
      <c r="T22" s="6"/>
      <c r="U22" s="6"/>
      <c r="V22" s="18"/>
      <c r="W22" s="6"/>
      <c r="X22" s="4"/>
      <c r="Y22" s="4"/>
    </row>
    <row r="23" spans="1:25" ht="15" x14ac:dyDescent="0.2">
      <c r="A23" s="3"/>
      <c r="B23" s="7"/>
      <c r="C23" s="7"/>
      <c r="D23" s="18"/>
      <c r="E23" s="18"/>
      <c r="F23" s="18"/>
      <c r="G23" s="30"/>
      <c r="H23" s="30"/>
      <c r="I23" s="30"/>
      <c r="J23" s="30"/>
      <c r="K23" s="7"/>
      <c r="L23" s="7"/>
      <c r="M23" s="34"/>
      <c r="N23" s="34"/>
      <c r="O23" s="34"/>
      <c r="P23" s="34"/>
      <c r="Q23" s="34"/>
      <c r="R23" s="34"/>
      <c r="S23" s="34"/>
      <c r="T23" s="28" t="s">
        <v>20</v>
      </c>
      <c r="U23" s="29">
        <f>COUNTIFS($U$3:$U$21, "High", $A$3:$A$21, 1)</f>
        <v>12</v>
      </c>
      <c r="V23" s="29">
        <f>COUNTIFS($U$3:$U$21, "High", $B$3:$B$21, 1)</f>
        <v>12</v>
      </c>
      <c r="W23" s="6"/>
      <c r="X23" s="4"/>
      <c r="Y23" s="4"/>
    </row>
    <row r="24" spans="1:25" ht="15" x14ac:dyDescent="0.2">
      <c r="A24" s="3"/>
      <c r="B24" s="7"/>
      <c r="C24" s="7"/>
      <c r="D24" s="18"/>
      <c r="E24" s="18"/>
      <c r="F24" s="18"/>
      <c r="G24" s="30"/>
      <c r="H24" s="30"/>
      <c r="I24" s="30"/>
      <c r="J24" s="30"/>
      <c r="K24" s="7"/>
      <c r="L24" s="7"/>
      <c r="M24" s="34"/>
      <c r="N24" s="34"/>
      <c r="O24" s="34"/>
      <c r="P24" s="34"/>
      <c r="Q24" s="34"/>
      <c r="R24" s="34"/>
      <c r="S24" s="34"/>
      <c r="T24" s="28" t="s">
        <v>21</v>
      </c>
      <c r="U24" s="29">
        <f>COUNTIFS($U$3:$U$21, "Medium", $A$3:$A$21, 1)</f>
        <v>4</v>
      </c>
      <c r="V24" s="29">
        <f>COUNTIFS($U$3:$U$21, "Medium", B3:B21, 1)</f>
        <v>4</v>
      </c>
      <c r="W24" s="6"/>
      <c r="X24" s="4"/>
      <c r="Y24" s="4"/>
    </row>
    <row r="25" spans="1:25" ht="15" x14ac:dyDescent="0.2">
      <c r="A25" s="3"/>
      <c r="B25" s="4"/>
      <c r="C25" s="4"/>
      <c r="D25" s="4"/>
      <c r="E25" s="4"/>
      <c r="F25" s="4"/>
      <c r="G25" s="4"/>
      <c r="H25" s="4"/>
      <c r="I25" s="4"/>
      <c r="J25" s="4"/>
      <c r="K25" s="3"/>
      <c r="L25" s="3"/>
      <c r="M25" s="35"/>
      <c r="N25" s="33"/>
      <c r="O25" s="33"/>
      <c r="P25" s="35"/>
      <c r="Q25" s="35"/>
      <c r="R25" s="35"/>
      <c r="T25" s="28" t="s">
        <v>22</v>
      </c>
      <c r="U25" s="29">
        <f t="shared" ref="U25:V25" si="3">COUNTIFS($U$3:$U$21, "Low", A3:A21, 1)</f>
        <v>0</v>
      </c>
      <c r="V25" s="29">
        <f t="shared" si="3"/>
        <v>0</v>
      </c>
      <c r="W25" s="1"/>
      <c r="X25" s="4"/>
      <c r="Y25" s="4"/>
    </row>
    <row r="26" spans="1:25" ht="15" x14ac:dyDescent="0.2">
      <c r="A26" s="3"/>
      <c r="B26" s="4"/>
      <c r="C26" s="4"/>
      <c r="D26" s="4"/>
      <c r="E26" s="4"/>
      <c r="F26" s="4"/>
      <c r="G26" s="4"/>
      <c r="H26" s="4"/>
      <c r="I26" s="4"/>
      <c r="J26" s="4"/>
      <c r="K26" s="3"/>
      <c r="L26" s="3"/>
      <c r="M26" s="35"/>
      <c r="N26" s="33"/>
      <c r="O26" s="33"/>
      <c r="P26" s="35"/>
      <c r="Q26" s="35"/>
      <c r="R26" s="35"/>
      <c r="W26" s="1"/>
      <c r="X26" s="4"/>
      <c r="Y26" s="4"/>
    </row>
  </sheetData>
  <sheetProtection algorithmName="SHA-512" hashValue="IZ5URdR0mwgE7w/TmpkNVsi/4dH3Vsl/RxsPkwRyHjA4OdjaPwVDWaI9+QTzaZaIIdBw0Yt5disfa8U7crI1sQ==" saltValue="XljrZylBhArwQK//m69GGg==" spinCount="100000" sheet="1" objects="1" scenarios="1" formatColumns="0" formatRows="0" autoFilter="0"/>
  <autoFilter ref="A1:Y26" xr:uid="{00000000-0009-0000-0000-00000D000000}"/>
  <mergeCells count="1">
    <mergeCell ref="M1:S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C44"/>
  <sheetViews>
    <sheetView zoomScale="70" zoomScaleNormal="70" workbookViewId="0">
      <pane xSplit="6" ySplit="2" topLeftCell="O38" activePane="bottomRight" state="frozen"/>
      <selection sqref="A1:B2"/>
      <selection pane="topRight" sqref="A1:B2"/>
      <selection pane="bottomLeft" sqref="A1:B2"/>
      <selection pane="bottomRight" activeCell="S33" sqref="S33"/>
    </sheetView>
  </sheetViews>
  <sheetFormatPr defaultColWidth="12.5703125" defaultRowHeight="15.75" customHeight="1" x14ac:dyDescent="0.2"/>
  <cols>
    <col min="1" max="1" width="10" customWidth="1"/>
    <col min="2" max="2" width="13.28515625" customWidth="1"/>
    <col min="3" max="4" width="23.42578125" customWidth="1"/>
    <col min="5" max="5" width="24.42578125" customWidth="1"/>
    <col min="6" max="6" width="35" customWidth="1"/>
    <col min="7" max="7" width="42" customWidth="1"/>
    <col min="8" max="8" width="37.85546875" customWidth="1"/>
    <col min="9" max="9" width="44.42578125" customWidth="1"/>
    <col min="10" max="10" width="40.42578125" customWidth="1"/>
    <col min="11" max="11" width="23.42578125" customWidth="1"/>
    <col min="12" max="12" width="20.28515625" customWidth="1"/>
    <col min="13" max="13" width="15.85546875" bestFit="1" customWidth="1"/>
    <col min="14" max="19" width="14" bestFit="1" customWidth="1"/>
    <col min="20" max="21" width="16" customWidth="1"/>
    <col min="22" max="22" width="23.5703125" customWidth="1"/>
    <col min="23" max="23" width="25.140625" customWidth="1"/>
    <col min="24" max="24" width="36.42578125" customWidth="1"/>
    <col min="25" max="29" width="38" customWidth="1"/>
  </cols>
  <sheetData>
    <row r="1" spans="1:29" ht="63" x14ac:dyDescent="0.2">
      <c r="A1" s="21" t="s">
        <v>23</v>
      </c>
      <c r="B1" s="21" t="s">
        <v>2839</v>
      </c>
      <c r="C1" s="21" t="s">
        <v>2824</v>
      </c>
      <c r="D1" s="36" t="s">
        <v>25</v>
      </c>
      <c r="E1" s="37" t="s">
        <v>26</v>
      </c>
      <c r="F1" s="37" t="s">
        <v>27</v>
      </c>
      <c r="G1" s="37" t="s">
        <v>28</v>
      </c>
      <c r="H1" s="37" t="s">
        <v>29</v>
      </c>
      <c r="I1" s="37" t="s">
        <v>30</v>
      </c>
      <c r="J1" s="37" t="s">
        <v>31</v>
      </c>
      <c r="K1" s="37" t="s">
        <v>32</v>
      </c>
      <c r="L1" s="37" t="s">
        <v>33</v>
      </c>
      <c r="M1" s="248" t="s">
        <v>34</v>
      </c>
      <c r="N1" s="246"/>
      <c r="O1" s="246"/>
      <c r="P1" s="246"/>
      <c r="Q1" s="246"/>
      <c r="R1" s="246"/>
      <c r="S1" s="247"/>
      <c r="T1" s="37"/>
      <c r="U1" s="37" t="s">
        <v>35</v>
      </c>
      <c r="V1" s="37" t="s">
        <v>36</v>
      </c>
      <c r="W1" s="37" t="s">
        <v>37</v>
      </c>
      <c r="X1" s="37" t="s">
        <v>38</v>
      </c>
      <c r="Y1" s="37" t="s">
        <v>39</v>
      </c>
      <c r="Z1" s="20"/>
      <c r="AA1" s="20"/>
      <c r="AB1" s="20"/>
      <c r="AC1" s="20"/>
    </row>
    <row r="2" spans="1:29" x14ac:dyDescent="0.25">
      <c r="A2" s="38">
        <f t="shared" ref="A2:B2" si="0">SUM(A3:A40)</f>
        <v>37</v>
      </c>
      <c r="B2" s="38">
        <f t="shared" si="0"/>
        <v>37</v>
      </c>
      <c r="C2" s="39"/>
      <c r="D2" s="39"/>
      <c r="E2" s="40"/>
      <c r="F2" s="40"/>
      <c r="G2" s="40"/>
      <c r="H2" s="40"/>
      <c r="I2" s="40"/>
      <c r="J2" s="40"/>
      <c r="K2" s="40"/>
      <c r="L2" s="40"/>
      <c r="M2" s="41" t="s">
        <v>41</v>
      </c>
      <c r="N2" s="41" t="s">
        <v>42</v>
      </c>
      <c r="O2" s="41" t="s">
        <v>43</v>
      </c>
      <c r="P2" s="41" t="s">
        <v>44</v>
      </c>
      <c r="Q2" s="41" t="s">
        <v>45</v>
      </c>
      <c r="R2" s="41" t="s">
        <v>46</v>
      </c>
      <c r="S2" s="41" t="s">
        <v>47</v>
      </c>
      <c r="T2" s="40"/>
      <c r="U2" s="40"/>
      <c r="V2" s="40"/>
      <c r="W2" s="40"/>
      <c r="X2" s="40"/>
      <c r="Y2" s="40"/>
      <c r="Z2" s="20"/>
      <c r="AA2" s="20"/>
      <c r="AB2" s="20"/>
      <c r="AC2" s="20"/>
    </row>
    <row r="3" spans="1:29" ht="90" x14ac:dyDescent="0.2">
      <c r="A3" s="16">
        <v>1</v>
      </c>
      <c r="B3" s="65">
        <v>1</v>
      </c>
      <c r="C3" s="65" t="s">
        <v>804</v>
      </c>
      <c r="D3" s="79" t="s">
        <v>805</v>
      </c>
      <c r="E3" s="79" t="s">
        <v>51</v>
      </c>
      <c r="F3" s="79" t="s">
        <v>806</v>
      </c>
      <c r="G3" s="79" t="s">
        <v>807</v>
      </c>
      <c r="H3" s="79" t="s">
        <v>808</v>
      </c>
      <c r="I3" s="79" t="s">
        <v>809</v>
      </c>
      <c r="J3" s="79" t="s">
        <v>810</v>
      </c>
      <c r="K3" s="99" t="s">
        <v>88</v>
      </c>
      <c r="L3" s="99" t="s">
        <v>2703</v>
      </c>
      <c r="M3" s="126">
        <v>43479.41</v>
      </c>
      <c r="N3" s="119"/>
      <c r="O3" s="119"/>
      <c r="P3" s="119"/>
      <c r="Q3" s="119"/>
      <c r="R3" s="119"/>
      <c r="S3" s="119"/>
      <c r="T3" s="106">
        <f t="shared" ref="T3:T40" si="1">SUM(M3:S3)</f>
        <v>43479.41</v>
      </c>
      <c r="U3" s="65" t="s">
        <v>20</v>
      </c>
      <c r="V3" s="66"/>
      <c r="W3" s="65" t="s">
        <v>60</v>
      </c>
      <c r="X3" s="66" t="s">
        <v>337</v>
      </c>
      <c r="Y3" s="66" t="s">
        <v>62</v>
      </c>
      <c r="Z3" s="20"/>
      <c r="AA3" s="20"/>
      <c r="AB3" s="20"/>
      <c r="AC3" s="20"/>
    </row>
    <row r="4" spans="1:29" ht="165" x14ac:dyDescent="0.2">
      <c r="A4" s="16">
        <v>1</v>
      </c>
      <c r="B4" s="65">
        <v>1</v>
      </c>
      <c r="C4" s="65" t="s">
        <v>811</v>
      </c>
      <c r="D4" s="94" t="s">
        <v>805</v>
      </c>
      <c r="E4" s="94" t="s">
        <v>51</v>
      </c>
      <c r="F4" s="94" t="s">
        <v>812</v>
      </c>
      <c r="G4" s="94" t="s">
        <v>807</v>
      </c>
      <c r="H4" s="94" t="s">
        <v>813</v>
      </c>
      <c r="I4" s="94" t="s">
        <v>809</v>
      </c>
      <c r="J4" s="94" t="s">
        <v>814</v>
      </c>
      <c r="K4" s="76" t="s">
        <v>88</v>
      </c>
      <c r="L4" s="76" t="s">
        <v>2704</v>
      </c>
      <c r="M4" s="136">
        <v>50899.64</v>
      </c>
      <c r="N4" s="148"/>
      <c r="O4" s="148"/>
      <c r="P4" s="148"/>
      <c r="Q4" s="148"/>
      <c r="R4" s="148"/>
      <c r="S4" s="148"/>
      <c r="T4" s="106">
        <f t="shared" si="1"/>
        <v>50899.64</v>
      </c>
      <c r="U4" s="65" t="s">
        <v>20</v>
      </c>
      <c r="V4" s="66" t="s">
        <v>815</v>
      </c>
      <c r="W4" s="65" t="s">
        <v>60</v>
      </c>
      <c r="X4" s="66" t="s">
        <v>337</v>
      </c>
      <c r="Y4" s="66" t="s">
        <v>62</v>
      </c>
      <c r="Z4" s="20"/>
      <c r="AA4" s="20"/>
      <c r="AB4" s="20"/>
      <c r="AC4" s="20"/>
    </row>
    <row r="5" spans="1:29" ht="105" x14ac:dyDescent="0.2">
      <c r="A5" s="16">
        <v>1</v>
      </c>
      <c r="B5" s="65">
        <v>1</v>
      </c>
      <c r="C5" s="65" t="s">
        <v>816</v>
      </c>
      <c r="D5" s="94" t="s">
        <v>805</v>
      </c>
      <c r="E5" s="94" t="s">
        <v>51</v>
      </c>
      <c r="F5" s="94" t="s">
        <v>817</v>
      </c>
      <c r="G5" s="94" t="s">
        <v>818</v>
      </c>
      <c r="H5" s="94" t="s">
        <v>819</v>
      </c>
      <c r="I5" s="94" t="s">
        <v>820</v>
      </c>
      <c r="J5" s="94" t="s">
        <v>821</v>
      </c>
      <c r="K5" s="76" t="s">
        <v>822</v>
      </c>
      <c r="L5" s="76" t="s">
        <v>632</v>
      </c>
      <c r="M5" s="136">
        <v>240000</v>
      </c>
      <c r="N5" s="136">
        <v>264000</v>
      </c>
      <c r="O5" s="136">
        <v>290400</v>
      </c>
      <c r="P5" s="136">
        <v>319440</v>
      </c>
      <c r="Q5" s="136">
        <v>351384</v>
      </c>
      <c r="R5" s="136">
        <v>386522.4</v>
      </c>
      <c r="S5" s="136">
        <v>425174.64</v>
      </c>
      <c r="T5" s="106">
        <f t="shared" si="1"/>
        <v>2276921.04</v>
      </c>
      <c r="U5" s="65" t="s">
        <v>20</v>
      </c>
      <c r="V5" s="66"/>
      <c r="W5" s="65" t="s">
        <v>69</v>
      </c>
      <c r="X5" s="66" t="s">
        <v>70</v>
      </c>
      <c r="Y5" s="66"/>
      <c r="Z5" s="20"/>
      <c r="AA5" s="20"/>
      <c r="AB5" s="20"/>
      <c r="AC5" s="20"/>
    </row>
    <row r="6" spans="1:29" ht="90" x14ac:dyDescent="0.2">
      <c r="A6" s="16">
        <v>1</v>
      </c>
      <c r="B6" s="65">
        <v>1</v>
      </c>
      <c r="C6" s="65" t="s">
        <v>823</v>
      </c>
      <c r="D6" s="94" t="s">
        <v>805</v>
      </c>
      <c r="E6" s="94" t="s">
        <v>51</v>
      </c>
      <c r="F6" s="94" t="s">
        <v>824</v>
      </c>
      <c r="G6" s="94" t="s">
        <v>825</v>
      </c>
      <c r="H6" s="94" t="s">
        <v>826</v>
      </c>
      <c r="I6" s="94" t="s">
        <v>827</v>
      </c>
      <c r="J6" s="94" t="s">
        <v>828</v>
      </c>
      <c r="K6" s="76" t="s">
        <v>88</v>
      </c>
      <c r="L6" s="76" t="s">
        <v>2705</v>
      </c>
      <c r="M6" s="136">
        <v>2084744.56</v>
      </c>
      <c r="N6" s="213"/>
      <c r="O6" s="148"/>
      <c r="P6" s="148"/>
      <c r="Q6" s="148"/>
      <c r="R6" s="148"/>
      <c r="S6" s="148"/>
      <c r="T6" s="106">
        <f t="shared" si="1"/>
        <v>2084744.56</v>
      </c>
      <c r="U6" s="65" t="s">
        <v>20</v>
      </c>
      <c r="V6" s="66"/>
      <c r="W6" s="65" t="s">
        <v>60</v>
      </c>
      <c r="X6" s="66" t="s">
        <v>568</v>
      </c>
      <c r="Y6" s="66" t="s">
        <v>62</v>
      </c>
      <c r="Z6" s="20"/>
      <c r="AA6" s="20"/>
      <c r="AB6" s="20"/>
      <c r="AC6" s="20"/>
    </row>
    <row r="7" spans="1:29" ht="90" x14ac:dyDescent="0.2">
      <c r="A7" s="16">
        <v>1</v>
      </c>
      <c r="B7" s="65">
        <v>1</v>
      </c>
      <c r="C7" s="65" t="s">
        <v>2897</v>
      </c>
      <c r="D7" s="94" t="s">
        <v>805</v>
      </c>
      <c r="E7" s="94" t="s">
        <v>51</v>
      </c>
      <c r="F7" s="94" t="s">
        <v>432</v>
      </c>
      <c r="G7" s="94" t="s">
        <v>829</v>
      </c>
      <c r="H7" s="94" t="s">
        <v>830</v>
      </c>
      <c r="I7" s="94" t="s">
        <v>830</v>
      </c>
      <c r="J7" s="94" t="s">
        <v>831</v>
      </c>
      <c r="K7" s="76" t="s">
        <v>88</v>
      </c>
      <c r="L7" s="76" t="s">
        <v>2706</v>
      </c>
      <c r="M7" s="148"/>
      <c r="N7" s="136">
        <v>1000</v>
      </c>
      <c r="O7" s="145"/>
      <c r="P7" s="148"/>
      <c r="Q7" s="148"/>
      <c r="R7" s="148"/>
      <c r="S7" s="148"/>
      <c r="T7" s="106">
        <f t="shared" si="1"/>
        <v>1000</v>
      </c>
      <c r="U7" s="65" t="s">
        <v>20</v>
      </c>
      <c r="V7" s="66"/>
      <c r="W7" s="65" t="s">
        <v>69</v>
      </c>
      <c r="X7" s="66" t="s">
        <v>70</v>
      </c>
      <c r="Y7" s="66" t="s">
        <v>62</v>
      </c>
      <c r="Z7" s="20"/>
      <c r="AA7" s="20"/>
      <c r="AB7" s="20"/>
      <c r="AC7" s="20"/>
    </row>
    <row r="8" spans="1:29" ht="240" x14ac:dyDescent="0.2">
      <c r="A8" s="16">
        <v>1</v>
      </c>
      <c r="B8" s="65">
        <v>1</v>
      </c>
      <c r="C8" s="65" t="s">
        <v>832</v>
      </c>
      <c r="D8" s="94" t="s">
        <v>805</v>
      </c>
      <c r="E8" s="94" t="s">
        <v>51</v>
      </c>
      <c r="F8" s="94" t="s">
        <v>833</v>
      </c>
      <c r="G8" s="94" t="s">
        <v>825</v>
      </c>
      <c r="H8" s="94" t="s">
        <v>834</v>
      </c>
      <c r="I8" s="94" t="s">
        <v>834</v>
      </c>
      <c r="J8" s="94" t="s">
        <v>828</v>
      </c>
      <c r="K8" s="76" t="s">
        <v>88</v>
      </c>
      <c r="L8" s="76" t="s">
        <v>2707</v>
      </c>
      <c r="M8" s="136">
        <v>6146.64</v>
      </c>
      <c r="N8" s="148"/>
      <c r="O8" s="148"/>
      <c r="P8" s="148"/>
      <c r="Q8" s="148"/>
      <c r="R8" s="148"/>
      <c r="S8" s="148"/>
      <c r="T8" s="106">
        <f t="shared" si="1"/>
        <v>6146.64</v>
      </c>
      <c r="U8" s="65" t="s">
        <v>20</v>
      </c>
      <c r="V8" s="66" t="s">
        <v>835</v>
      </c>
      <c r="W8" s="65" t="s">
        <v>60</v>
      </c>
      <c r="X8" s="66" t="s">
        <v>61</v>
      </c>
      <c r="Y8" s="66" t="s">
        <v>836</v>
      </c>
      <c r="Z8" s="20"/>
      <c r="AA8" s="20"/>
      <c r="AB8" s="20"/>
      <c r="AC8" s="20"/>
    </row>
    <row r="9" spans="1:29" ht="90" x14ac:dyDescent="0.2">
      <c r="A9" s="16">
        <v>1</v>
      </c>
      <c r="B9" s="65">
        <v>1</v>
      </c>
      <c r="C9" s="65" t="s">
        <v>837</v>
      </c>
      <c r="D9" s="94" t="s">
        <v>805</v>
      </c>
      <c r="E9" s="94" t="s">
        <v>51</v>
      </c>
      <c r="F9" s="94" t="s">
        <v>838</v>
      </c>
      <c r="G9" s="94" t="s">
        <v>839</v>
      </c>
      <c r="H9" s="94" t="s">
        <v>840</v>
      </c>
      <c r="I9" s="94" t="s">
        <v>840</v>
      </c>
      <c r="J9" s="94" t="s">
        <v>841</v>
      </c>
      <c r="K9" s="76" t="s">
        <v>88</v>
      </c>
      <c r="L9" s="76" t="s">
        <v>842</v>
      </c>
      <c r="M9" s="148"/>
      <c r="N9" s="136">
        <v>50000</v>
      </c>
      <c r="O9" s="145"/>
      <c r="P9" s="136">
        <v>22935</v>
      </c>
      <c r="Q9" s="145"/>
      <c r="R9" s="148"/>
      <c r="S9" s="148"/>
      <c r="T9" s="106">
        <f t="shared" si="1"/>
        <v>72935</v>
      </c>
      <c r="U9" s="65" t="s">
        <v>20</v>
      </c>
      <c r="V9" s="66" t="s">
        <v>843</v>
      </c>
      <c r="W9" s="65" t="s">
        <v>69</v>
      </c>
      <c r="X9" s="66" t="s">
        <v>337</v>
      </c>
      <c r="Y9" s="66" t="s">
        <v>62</v>
      </c>
      <c r="Z9" s="20"/>
      <c r="AA9" s="20"/>
      <c r="AB9" s="20"/>
      <c r="AC9" s="20"/>
    </row>
    <row r="10" spans="1:29" ht="90" x14ac:dyDescent="0.2">
      <c r="A10" s="16">
        <v>1</v>
      </c>
      <c r="B10" s="65">
        <v>1</v>
      </c>
      <c r="C10" s="65" t="s">
        <v>844</v>
      </c>
      <c r="D10" s="94" t="s">
        <v>805</v>
      </c>
      <c r="E10" s="94" t="s">
        <v>51</v>
      </c>
      <c r="F10" s="94" t="s">
        <v>845</v>
      </c>
      <c r="G10" s="94" t="s">
        <v>846</v>
      </c>
      <c r="H10" s="94" t="s">
        <v>847</v>
      </c>
      <c r="I10" s="94" t="s">
        <v>847</v>
      </c>
      <c r="J10" s="94" t="s">
        <v>848</v>
      </c>
      <c r="K10" s="76" t="s">
        <v>88</v>
      </c>
      <c r="L10" s="76" t="s">
        <v>437</v>
      </c>
      <c r="M10" s="148"/>
      <c r="N10" s="136">
        <v>200000</v>
      </c>
      <c r="O10" s="214"/>
      <c r="P10" s="148"/>
      <c r="Q10" s="148"/>
      <c r="R10" s="148"/>
      <c r="S10" s="148"/>
      <c r="T10" s="106">
        <f t="shared" si="1"/>
        <v>200000</v>
      </c>
      <c r="U10" s="65" t="s">
        <v>20</v>
      </c>
      <c r="V10" s="66" t="s">
        <v>843</v>
      </c>
      <c r="W10" s="65" t="s">
        <v>69</v>
      </c>
      <c r="X10" s="66" t="s">
        <v>337</v>
      </c>
      <c r="Y10" s="66" t="s">
        <v>62</v>
      </c>
      <c r="Z10" s="20"/>
      <c r="AA10" s="20"/>
      <c r="AB10" s="20"/>
      <c r="AC10" s="20"/>
    </row>
    <row r="11" spans="1:29" ht="90" x14ac:dyDescent="0.2">
      <c r="A11" s="16">
        <v>1</v>
      </c>
      <c r="B11" s="65">
        <v>1</v>
      </c>
      <c r="C11" s="65" t="s">
        <v>849</v>
      </c>
      <c r="D11" s="94" t="s">
        <v>805</v>
      </c>
      <c r="E11" s="94" t="s">
        <v>51</v>
      </c>
      <c r="F11" s="94" t="s">
        <v>850</v>
      </c>
      <c r="G11" s="94" t="s">
        <v>851</v>
      </c>
      <c r="H11" s="94" t="s">
        <v>852</v>
      </c>
      <c r="I11" s="94" t="s">
        <v>852</v>
      </c>
      <c r="J11" s="94" t="s">
        <v>831</v>
      </c>
      <c r="K11" s="76" t="s">
        <v>88</v>
      </c>
      <c r="L11" s="76" t="s">
        <v>2708</v>
      </c>
      <c r="M11" s="148"/>
      <c r="N11" s="148"/>
      <c r="O11" s="136">
        <v>1000</v>
      </c>
      <c r="P11" s="136">
        <v>800</v>
      </c>
      <c r="Q11" s="136">
        <v>2800</v>
      </c>
      <c r="R11" s="136">
        <v>2800</v>
      </c>
      <c r="S11" s="136">
        <v>2800</v>
      </c>
      <c r="T11" s="106">
        <f t="shared" si="1"/>
        <v>10200</v>
      </c>
      <c r="U11" s="65" t="s">
        <v>20</v>
      </c>
      <c r="V11" s="66"/>
      <c r="W11" s="65" t="s">
        <v>69</v>
      </c>
      <c r="X11" s="66" t="s">
        <v>337</v>
      </c>
      <c r="Y11" s="66" t="s">
        <v>62</v>
      </c>
      <c r="Z11" s="20"/>
      <c r="AA11" s="20"/>
      <c r="AB11" s="20"/>
      <c r="AC11" s="20"/>
    </row>
    <row r="12" spans="1:29" ht="165" x14ac:dyDescent="0.2">
      <c r="A12" s="16">
        <v>1</v>
      </c>
      <c r="B12" s="65">
        <v>1</v>
      </c>
      <c r="C12" s="65" t="s">
        <v>853</v>
      </c>
      <c r="D12" s="94" t="s">
        <v>805</v>
      </c>
      <c r="E12" s="94" t="s">
        <v>51</v>
      </c>
      <c r="F12" s="94" t="s">
        <v>854</v>
      </c>
      <c r="G12" s="94" t="s">
        <v>855</v>
      </c>
      <c r="H12" s="94" t="s">
        <v>856</v>
      </c>
      <c r="I12" s="94" t="s">
        <v>857</v>
      </c>
      <c r="J12" s="94" t="s">
        <v>858</v>
      </c>
      <c r="K12" s="76" t="s">
        <v>88</v>
      </c>
      <c r="L12" s="76" t="s">
        <v>2709</v>
      </c>
      <c r="M12" s="136">
        <v>50</v>
      </c>
      <c r="N12" s="136">
        <v>50</v>
      </c>
      <c r="O12" s="136">
        <v>50</v>
      </c>
      <c r="P12" s="136">
        <v>50</v>
      </c>
      <c r="Q12" s="136">
        <v>50</v>
      </c>
      <c r="R12" s="136">
        <v>50</v>
      </c>
      <c r="S12" s="136">
        <v>50</v>
      </c>
      <c r="T12" s="106">
        <f t="shared" si="1"/>
        <v>350</v>
      </c>
      <c r="U12" s="65" t="s">
        <v>20</v>
      </c>
      <c r="V12" s="66"/>
      <c r="W12" s="65" t="s">
        <v>69</v>
      </c>
      <c r="X12" s="66" t="s">
        <v>70</v>
      </c>
      <c r="Y12" s="66" t="s">
        <v>62</v>
      </c>
      <c r="Z12" s="20"/>
      <c r="AA12" s="20"/>
      <c r="AB12" s="20"/>
      <c r="AC12" s="20"/>
    </row>
    <row r="13" spans="1:29" ht="240" x14ac:dyDescent="0.2">
      <c r="A13" s="16">
        <v>1</v>
      </c>
      <c r="B13" s="65">
        <v>1</v>
      </c>
      <c r="C13" s="65" t="s">
        <v>859</v>
      </c>
      <c r="D13" s="94" t="s">
        <v>805</v>
      </c>
      <c r="E13" s="94" t="s">
        <v>51</v>
      </c>
      <c r="F13" s="94" t="s">
        <v>860</v>
      </c>
      <c r="G13" s="94" t="s">
        <v>861</v>
      </c>
      <c r="H13" s="94" t="s">
        <v>862</v>
      </c>
      <c r="I13" s="94" t="s">
        <v>862</v>
      </c>
      <c r="J13" s="94" t="s">
        <v>831</v>
      </c>
      <c r="K13" s="76" t="s">
        <v>88</v>
      </c>
      <c r="L13" s="76" t="s">
        <v>2710</v>
      </c>
      <c r="M13" s="136">
        <v>500</v>
      </c>
      <c r="N13" s="136">
        <v>500</v>
      </c>
      <c r="O13" s="136">
        <v>500</v>
      </c>
      <c r="P13" s="136">
        <v>500</v>
      </c>
      <c r="Q13" s="136">
        <v>500</v>
      </c>
      <c r="R13" s="136">
        <v>500</v>
      </c>
      <c r="S13" s="136">
        <v>500</v>
      </c>
      <c r="T13" s="106">
        <f t="shared" si="1"/>
        <v>3500</v>
      </c>
      <c r="U13" s="65" t="s">
        <v>20</v>
      </c>
      <c r="V13" s="66"/>
      <c r="W13" s="65" t="s">
        <v>60</v>
      </c>
      <c r="X13" s="66" t="s">
        <v>131</v>
      </c>
      <c r="Y13" s="66" t="s">
        <v>62</v>
      </c>
      <c r="Z13" s="20"/>
      <c r="AA13" s="20"/>
      <c r="AB13" s="20"/>
      <c r="AC13" s="20"/>
    </row>
    <row r="14" spans="1:29" ht="90" x14ac:dyDescent="0.2">
      <c r="A14" s="16">
        <v>1</v>
      </c>
      <c r="B14" s="65">
        <v>1</v>
      </c>
      <c r="C14" s="65" t="s">
        <v>863</v>
      </c>
      <c r="D14" s="94" t="s">
        <v>805</v>
      </c>
      <c r="E14" s="94" t="s">
        <v>51</v>
      </c>
      <c r="F14" s="94" t="s">
        <v>864</v>
      </c>
      <c r="G14" s="94" t="s">
        <v>865</v>
      </c>
      <c r="H14" s="94" t="s">
        <v>866</v>
      </c>
      <c r="I14" s="94" t="s">
        <v>866</v>
      </c>
      <c r="J14" s="94" t="s">
        <v>831</v>
      </c>
      <c r="K14" s="76" t="s">
        <v>88</v>
      </c>
      <c r="L14" s="76" t="s">
        <v>2711</v>
      </c>
      <c r="M14" s="148"/>
      <c r="N14" s="136">
        <v>1000</v>
      </c>
      <c r="O14" s="214"/>
      <c r="P14" s="148"/>
      <c r="Q14" s="148"/>
      <c r="R14" s="148"/>
      <c r="S14" s="148"/>
      <c r="T14" s="106">
        <f t="shared" si="1"/>
        <v>1000</v>
      </c>
      <c r="U14" s="65" t="s">
        <v>20</v>
      </c>
      <c r="V14" s="66"/>
      <c r="W14" s="65" t="s">
        <v>69</v>
      </c>
      <c r="X14" s="66" t="s">
        <v>61</v>
      </c>
      <c r="Y14" s="66" t="s">
        <v>62</v>
      </c>
      <c r="Z14" s="20"/>
      <c r="AA14" s="20"/>
      <c r="AB14" s="20"/>
      <c r="AC14" s="20"/>
    </row>
    <row r="15" spans="1:29" ht="75" x14ac:dyDescent="0.2">
      <c r="A15" s="16">
        <v>1</v>
      </c>
      <c r="B15" s="65">
        <v>1</v>
      </c>
      <c r="C15" s="65" t="s">
        <v>867</v>
      </c>
      <c r="D15" s="94" t="s">
        <v>805</v>
      </c>
      <c r="E15" s="94" t="s">
        <v>51</v>
      </c>
      <c r="F15" s="94" t="s">
        <v>868</v>
      </c>
      <c r="G15" s="94" t="s">
        <v>869</v>
      </c>
      <c r="H15" s="94" t="s">
        <v>870</v>
      </c>
      <c r="I15" s="94" t="s">
        <v>871</v>
      </c>
      <c r="J15" s="94" t="s">
        <v>872</v>
      </c>
      <c r="K15" s="76" t="s">
        <v>873</v>
      </c>
      <c r="L15" s="76">
        <v>2024</v>
      </c>
      <c r="M15" s="148"/>
      <c r="N15" s="136">
        <v>203</v>
      </c>
      <c r="O15" s="148"/>
      <c r="P15" s="148"/>
      <c r="Q15" s="148"/>
      <c r="R15" s="148"/>
      <c r="S15" s="148"/>
      <c r="T15" s="106">
        <f t="shared" si="1"/>
        <v>203</v>
      </c>
      <c r="U15" s="65" t="s">
        <v>20</v>
      </c>
      <c r="V15" s="66"/>
      <c r="W15" s="65" t="s">
        <v>69</v>
      </c>
      <c r="X15" s="66" t="s">
        <v>70</v>
      </c>
      <c r="Y15" s="66"/>
      <c r="Z15" s="20"/>
      <c r="AA15" s="20"/>
      <c r="AB15" s="20"/>
      <c r="AC15" s="20"/>
    </row>
    <row r="16" spans="1:29" ht="45" x14ac:dyDescent="0.2">
      <c r="A16" s="16">
        <v>1</v>
      </c>
      <c r="B16" s="65">
        <v>1</v>
      </c>
      <c r="C16" s="65" t="s">
        <v>874</v>
      </c>
      <c r="D16" s="94" t="s">
        <v>805</v>
      </c>
      <c r="E16" s="94" t="s">
        <v>51</v>
      </c>
      <c r="F16" s="94" t="s">
        <v>875</v>
      </c>
      <c r="G16" s="94" t="s">
        <v>876</v>
      </c>
      <c r="H16" s="94" t="s">
        <v>877</v>
      </c>
      <c r="I16" s="94" t="s">
        <v>878</v>
      </c>
      <c r="J16" s="94" t="s">
        <v>872</v>
      </c>
      <c r="K16" s="76" t="s">
        <v>873</v>
      </c>
      <c r="L16" s="76">
        <v>2024</v>
      </c>
      <c r="M16" s="148"/>
      <c r="N16" s="136">
        <v>200</v>
      </c>
      <c r="O16" s="148"/>
      <c r="P16" s="148"/>
      <c r="Q16" s="148"/>
      <c r="R16" s="148"/>
      <c r="S16" s="148"/>
      <c r="T16" s="106">
        <f t="shared" si="1"/>
        <v>200</v>
      </c>
      <c r="U16" s="65" t="s">
        <v>20</v>
      </c>
      <c r="V16" s="66"/>
      <c r="W16" s="65" t="s">
        <v>69</v>
      </c>
      <c r="X16" s="66" t="s">
        <v>70</v>
      </c>
      <c r="Y16" s="66"/>
      <c r="Z16" s="20"/>
      <c r="AA16" s="20"/>
      <c r="AB16" s="20"/>
      <c r="AC16" s="20"/>
    </row>
    <row r="17" spans="1:29" ht="105" x14ac:dyDescent="0.2">
      <c r="A17" s="16">
        <v>1</v>
      </c>
      <c r="B17" s="65">
        <v>1</v>
      </c>
      <c r="C17" s="65" t="s">
        <v>879</v>
      </c>
      <c r="D17" s="94" t="s">
        <v>805</v>
      </c>
      <c r="E17" s="94" t="s">
        <v>51</v>
      </c>
      <c r="F17" s="94" t="s">
        <v>880</v>
      </c>
      <c r="G17" s="94" t="s">
        <v>881</v>
      </c>
      <c r="H17" s="94" t="s">
        <v>882</v>
      </c>
      <c r="I17" s="94" t="s">
        <v>883</v>
      </c>
      <c r="J17" s="94" t="s">
        <v>884</v>
      </c>
      <c r="K17" s="76" t="s">
        <v>885</v>
      </c>
      <c r="L17" s="76" t="s">
        <v>2712</v>
      </c>
      <c r="M17" s="136">
        <v>9290.7000000000007</v>
      </c>
      <c r="N17" s="214"/>
      <c r="O17" s="148"/>
      <c r="P17" s="148"/>
      <c r="Q17" s="148"/>
      <c r="R17" s="148"/>
      <c r="S17" s="148"/>
      <c r="T17" s="106">
        <f t="shared" si="1"/>
        <v>9290.7000000000007</v>
      </c>
      <c r="U17" s="65" t="s">
        <v>20</v>
      </c>
      <c r="V17" s="66"/>
      <c r="W17" s="65" t="s">
        <v>60</v>
      </c>
      <c r="X17" s="66" t="s">
        <v>61</v>
      </c>
      <c r="Y17" s="66" t="s">
        <v>836</v>
      </c>
      <c r="Z17" s="20"/>
      <c r="AA17" s="20"/>
      <c r="AB17" s="20"/>
      <c r="AC17" s="20"/>
    </row>
    <row r="18" spans="1:29" ht="90" x14ac:dyDescent="0.2">
      <c r="A18" s="16">
        <v>1</v>
      </c>
      <c r="B18" s="65">
        <v>1</v>
      </c>
      <c r="C18" s="65" t="s">
        <v>887</v>
      </c>
      <c r="D18" s="94" t="s">
        <v>805</v>
      </c>
      <c r="E18" s="94" t="s">
        <v>51</v>
      </c>
      <c r="F18" s="94" t="s">
        <v>888</v>
      </c>
      <c r="G18" s="94" t="s">
        <v>889</v>
      </c>
      <c r="H18" s="94" t="s">
        <v>890</v>
      </c>
      <c r="I18" s="94" t="s">
        <v>809</v>
      </c>
      <c r="J18" s="94" t="s">
        <v>891</v>
      </c>
      <c r="K18" s="76" t="s">
        <v>88</v>
      </c>
      <c r="L18" s="76" t="s">
        <v>2713</v>
      </c>
      <c r="M18" s="197">
        <v>39351.42</v>
      </c>
      <c r="N18" s="197">
        <v>54655</v>
      </c>
      <c r="O18" s="197">
        <v>60120.5</v>
      </c>
      <c r="P18" s="197">
        <v>66132.55</v>
      </c>
      <c r="Q18" s="197">
        <v>72745.81</v>
      </c>
      <c r="R18" s="197">
        <v>80020.39</v>
      </c>
      <c r="S18" s="197">
        <v>88022.42</v>
      </c>
      <c r="T18" s="106">
        <f t="shared" si="1"/>
        <v>461048.08999999997</v>
      </c>
      <c r="U18" s="65" t="s">
        <v>20</v>
      </c>
      <c r="V18" s="66" t="s">
        <v>892</v>
      </c>
      <c r="W18" s="65" t="s">
        <v>69</v>
      </c>
      <c r="X18" s="66" t="s">
        <v>337</v>
      </c>
      <c r="Y18" s="66" t="s">
        <v>62</v>
      </c>
      <c r="Z18" s="20"/>
      <c r="AA18" s="20"/>
      <c r="AB18" s="20"/>
      <c r="AC18" s="20"/>
    </row>
    <row r="19" spans="1:29" ht="90" x14ac:dyDescent="0.2">
      <c r="A19" s="16">
        <v>1</v>
      </c>
      <c r="B19" s="65">
        <v>1</v>
      </c>
      <c r="C19" s="65" t="s">
        <v>893</v>
      </c>
      <c r="D19" s="94" t="s">
        <v>805</v>
      </c>
      <c r="E19" s="94" t="s">
        <v>51</v>
      </c>
      <c r="F19" s="94" t="s">
        <v>894</v>
      </c>
      <c r="G19" s="94" t="s">
        <v>895</v>
      </c>
      <c r="H19" s="94" t="s">
        <v>896</v>
      </c>
      <c r="I19" s="94" t="s">
        <v>809</v>
      </c>
      <c r="J19" s="94" t="s">
        <v>891</v>
      </c>
      <c r="K19" s="76" t="s">
        <v>88</v>
      </c>
      <c r="L19" s="76" t="s">
        <v>2713</v>
      </c>
      <c r="M19" s="197">
        <v>24482.5</v>
      </c>
      <c r="N19" s="197">
        <v>32001</v>
      </c>
      <c r="O19" s="197">
        <v>35201.1</v>
      </c>
      <c r="P19" s="197">
        <v>38721.21</v>
      </c>
      <c r="Q19" s="197">
        <v>42593.33</v>
      </c>
      <c r="R19" s="197">
        <v>46852.66</v>
      </c>
      <c r="S19" s="197">
        <v>51537.93</v>
      </c>
      <c r="T19" s="106">
        <f t="shared" si="1"/>
        <v>271389.73000000004</v>
      </c>
      <c r="U19" s="65" t="s">
        <v>20</v>
      </c>
      <c r="V19" s="66" t="s">
        <v>892</v>
      </c>
      <c r="W19" s="65" t="s">
        <v>69</v>
      </c>
      <c r="X19" s="66" t="s">
        <v>337</v>
      </c>
      <c r="Y19" s="66" t="s">
        <v>62</v>
      </c>
      <c r="Z19" s="20"/>
      <c r="AA19" s="20"/>
      <c r="AB19" s="20"/>
      <c r="AC19" s="20"/>
    </row>
    <row r="20" spans="1:29" ht="90" x14ac:dyDescent="0.2">
      <c r="A20" s="16">
        <v>1</v>
      </c>
      <c r="B20" s="65">
        <v>1</v>
      </c>
      <c r="C20" s="65" t="s">
        <v>897</v>
      </c>
      <c r="D20" s="94" t="s">
        <v>805</v>
      </c>
      <c r="E20" s="94" t="s">
        <v>51</v>
      </c>
      <c r="F20" s="94" t="s">
        <v>898</v>
      </c>
      <c r="G20" s="94" t="s">
        <v>899</v>
      </c>
      <c r="H20" s="94" t="s">
        <v>900</v>
      </c>
      <c r="I20" s="94" t="s">
        <v>809</v>
      </c>
      <c r="J20" s="94" t="s">
        <v>891</v>
      </c>
      <c r="K20" s="76" t="s">
        <v>88</v>
      </c>
      <c r="L20" s="76" t="s">
        <v>2714</v>
      </c>
      <c r="M20" s="197">
        <v>8680.64</v>
      </c>
      <c r="N20" s="197">
        <v>11750</v>
      </c>
      <c r="O20" s="197">
        <v>12925</v>
      </c>
      <c r="P20" s="197">
        <v>14217.5</v>
      </c>
      <c r="Q20" s="197">
        <v>15639.25</v>
      </c>
      <c r="R20" s="197">
        <v>17203.18</v>
      </c>
      <c r="S20" s="197">
        <v>18923.490000000002</v>
      </c>
      <c r="T20" s="106">
        <f t="shared" si="1"/>
        <v>99339.060000000012</v>
      </c>
      <c r="U20" s="65" t="s">
        <v>20</v>
      </c>
      <c r="V20" s="66" t="s">
        <v>892</v>
      </c>
      <c r="W20" s="65" t="s">
        <v>69</v>
      </c>
      <c r="X20" s="66" t="s">
        <v>337</v>
      </c>
      <c r="Y20" s="66" t="s">
        <v>62</v>
      </c>
      <c r="Z20" s="20"/>
      <c r="AA20" s="20"/>
      <c r="AB20" s="20"/>
      <c r="AC20" s="20"/>
    </row>
    <row r="21" spans="1:29" ht="90" x14ac:dyDescent="0.2">
      <c r="A21" s="16">
        <v>1</v>
      </c>
      <c r="B21" s="65">
        <v>1</v>
      </c>
      <c r="C21" s="65" t="s">
        <v>901</v>
      </c>
      <c r="D21" s="94" t="s">
        <v>805</v>
      </c>
      <c r="E21" s="94" t="s">
        <v>51</v>
      </c>
      <c r="F21" s="94" t="s">
        <v>902</v>
      </c>
      <c r="G21" s="94" t="s">
        <v>903</v>
      </c>
      <c r="H21" s="94" t="s">
        <v>904</v>
      </c>
      <c r="I21" s="94" t="s">
        <v>809</v>
      </c>
      <c r="J21" s="94" t="s">
        <v>810</v>
      </c>
      <c r="K21" s="76" t="s">
        <v>88</v>
      </c>
      <c r="L21" s="76" t="s">
        <v>2714</v>
      </c>
      <c r="M21" s="197">
        <v>21651.32</v>
      </c>
      <c r="N21" s="197">
        <v>25859</v>
      </c>
      <c r="O21" s="197">
        <v>28444.9</v>
      </c>
      <c r="P21" s="197">
        <v>31289.39</v>
      </c>
      <c r="Q21" s="197">
        <v>34418.33</v>
      </c>
      <c r="R21" s="197">
        <v>37860.160000000003</v>
      </c>
      <c r="S21" s="197">
        <v>41646.18</v>
      </c>
      <c r="T21" s="106">
        <f t="shared" si="1"/>
        <v>221169.28</v>
      </c>
      <c r="U21" s="65" t="s">
        <v>20</v>
      </c>
      <c r="V21" s="66" t="s">
        <v>892</v>
      </c>
      <c r="W21" s="65" t="s">
        <v>69</v>
      </c>
      <c r="X21" s="66" t="s">
        <v>337</v>
      </c>
      <c r="Y21" s="66" t="s">
        <v>62</v>
      </c>
      <c r="Z21" s="20"/>
      <c r="AA21" s="20"/>
      <c r="AB21" s="20"/>
      <c r="AC21" s="20"/>
    </row>
    <row r="22" spans="1:29" ht="90" x14ac:dyDescent="0.2">
      <c r="A22" s="16">
        <v>1</v>
      </c>
      <c r="B22" s="65">
        <v>1</v>
      </c>
      <c r="C22" s="65" t="s">
        <v>905</v>
      </c>
      <c r="D22" s="94" t="s">
        <v>805</v>
      </c>
      <c r="E22" s="94" t="s">
        <v>51</v>
      </c>
      <c r="F22" s="94" t="s">
        <v>906</v>
      </c>
      <c r="G22" s="94" t="s">
        <v>907</v>
      </c>
      <c r="H22" s="94" t="s">
        <v>908</v>
      </c>
      <c r="I22" s="94" t="s">
        <v>809</v>
      </c>
      <c r="J22" s="94" t="s">
        <v>810</v>
      </c>
      <c r="K22" s="76" t="s">
        <v>88</v>
      </c>
      <c r="L22" s="76" t="s">
        <v>2714</v>
      </c>
      <c r="M22" s="197">
        <v>21232.85</v>
      </c>
      <c r="N22" s="197">
        <v>31454</v>
      </c>
      <c r="O22" s="197">
        <v>34599.4</v>
      </c>
      <c r="P22" s="197">
        <v>38059.339999999997</v>
      </c>
      <c r="Q22" s="197">
        <v>41865.269999999997</v>
      </c>
      <c r="R22" s="197">
        <v>46051.8</v>
      </c>
      <c r="S22" s="197">
        <v>50656.98</v>
      </c>
      <c r="T22" s="106">
        <f t="shared" si="1"/>
        <v>263919.63999999996</v>
      </c>
      <c r="U22" s="65" t="s">
        <v>20</v>
      </c>
      <c r="V22" s="66" t="s">
        <v>892</v>
      </c>
      <c r="W22" s="65" t="s">
        <v>69</v>
      </c>
      <c r="X22" s="66" t="s">
        <v>337</v>
      </c>
      <c r="Y22" s="66" t="s">
        <v>62</v>
      </c>
      <c r="Z22" s="20"/>
      <c r="AA22" s="20"/>
      <c r="AB22" s="20"/>
      <c r="AC22" s="20"/>
    </row>
    <row r="23" spans="1:29" ht="90" x14ac:dyDescent="0.2">
      <c r="A23" s="16">
        <v>1</v>
      </c>
      <c r="B23" s="65">
        <v>1</v>
      </c>
      <c r="C23" s="65" t="s">
        <v>909</v>
      </c>
      <c r="D23" s="94" t="s">
        <v>805</v>
      </c>
      <c r="E23" s="94" t="s">
        <v>51</v>
      </c>
      <c r="F23" s="94" t="s">
        <v>910</v>
      </c>
      <c r="G23" s="94" t="s">
        <v>911</v>
      </c>
      <c r="H23" s="94" t="s">
        <v>2982</v>
      </c>
      <c r="I23" s="94" t="s">
        <v>809</v>
      </c>
      <c r="J23" s="94" t="s">
        <v>810</v>
      </c>
      <c r="K23" s="76" t="s">
        <v>88</v>
      </c>
      <c r="L23" s="76" t="s">
        <v>2713</v>
      </c>
      <c r="M23" s="197">
        <v>43479.41</v>
      </c>
      <c r="N23" s="197">
        <v>55457</v>
      </c>
      <c r="O23" s="197">
        <v>61002.7</v>
      </c>
      <c r="P23" s="197">
        <v>67102.97</v>
      </c>
      <c r="Q23" s="197">
        <v>73813.27</v>
      </c>
      <c r="R23" s="197">
        <v>81194.59</v>
      </c>
      <c r="S23" s="197">
        <v>89314.05</v>
      </c>
      <c r="T23" s="106">
        <f t="shared" si="1"/>
        <v>471363.98999999993</v>
      </c>
      <c r="U23" s="65" t="s">
        <v>20</v>
      </c>
      <c r="V23" s="66" t="s">
        <v>892</v>
      </c>
      <c r="W23" s="65" t="s">
        <v>69</v>
      </c>
      <c r="X23" s="66" t="s">
        <v>337</v>
      </c>
      <c r="Y23" s="66" t="s">
        <v>62</v>
      </c>
      <c r="Z23" s="20"/>
      <c r="AA23" s="20"/>
      <c r="AB23" s="20"/>
      <c r="AC23" s="20"/>
    </row>
    <row r="24" spans="1:29" ht="120" x14ac:dyDescent="0.2">
      <c r="A24" s="16">
        <v>1</v>
      </c>
      <c r="B24" s="65">
        <v>1</v>
      </c>
      <c r="C24" s="65" t="s">
        <v>912</v>
      </c>
      <c r="D24" s="94" t="s">
        <v>805</v>
      </c>
      <c r="E24" s="94" t="s">
        <v>51</v>
      </c>
      <c r="F24" s="94" t="s">
        <v>913</v>
      </c>
      <c r="G24" s="94" t="s">
        <v>914</v>
      </c>
      <c r="H24" s="94" t="s">
        <v>915</v>
      </c>
      <c r="I24" s="94" t="s">
        <v>809</v>
      </c>
      <c r="J24" s="94" t="s">
        <v>916</v>
      </c>
      <c r="K24" s="76" t="s">
        <v>88</v>
      </c>
      <c r="L24" s="76" t="s">
        <v>2713</v>
      </c>
      <c r="M24" s="197">
        <v>19403</v>
      </c>
      <c r="N24" s="197">
        <v>23940.84</v>
      </c>
      <c r="O24" s="197">
        <v>26334.92</v>
      </c>
      <c r="P24" s="197">
        <v>28968.42</v>
      </c>
      <c r="Q24" s="197">
        <v>31865.26</v>
      </c>
      <c r="R24" s="197">
        <v>35051.78</v>
      </c>
      <c r="S24" s="197">
        <v>38556.959999999999</v>
      </c>
      <c r="T24" s="106">
        <f t="shared" si="1"/>
        <v>204121.17999999996</v>
      </c>
      <c r="U24" s="65" t="s">
        <v>20</v>
      </c>
      <c r="V24" s="66" t="s">
        <v>892</v>
      </c>
      <c r="W24" s="65" t="s">
        <v>69</v>
      </c>
      <c r="X24" s="66" t="s">
        <v>337</v>
      </c>
      <c r="Y24" s="66" t="s">
        <v>62</v>
      </c>
      <c r="Z24" s="20"/>
      <c r="AA24" s="20"/>
      <c r="AB24" s="20"/>
      <c r="AC24" s="20"/>
    </row>
    <row r="25" spans="1:29" ht="120" x14ac:dyDescent="0.2">
      <c r="A25" s="16">
        <v>1</v>
      </c>
      <c r="B25" s="65">
        <v>1</v>
      </c>
      <c r="C25" s="65" t="s">
        <v>917</v>
      </c>
      <c r="D25" s="94" t="s">
        <v>805</v>
      </c>
      <c r="E25" s="94" t="s">
        <v>51</v>
      </c>
      <c r="F25" s="94" t="s">
        <v>918</v>
      </c>
      <c r="G25" s="94" t="s">
        <v>919</v>
      </c>
      <c r="H25" s="94" t="s">
        <v>920</v>
      </c>
      <c r="I25" s="94" t="s">
        <v>809</v>
      </c>
      <c r="J25" s="94" t="s">
        <v>916</v>
      </c>
      <c r="K25" s="76" t="s">
        <v>88</v>
      </c>
      <c r="L25" s="76" t="s">
        <v>2713</v>
      </c>
      <c r="M25" s="197">
        <v>8015</v>
      </c>
      <c r="N25" s="197">
        <v>8762.89</v>
      </c>
      <c r="O25" s="197">
        <v>9639.18</v>
      </c>
      <c r="P25" s="197">
        <v>10603.1</v>
      </c>
      <c r="Q25" s="197">
        <v>11663.41</v>
      </c>
      <c r="R25" s="197">
        <v>12829.75</v>
      </c>
      <c r="S25" s="197">
        <v>14112.72</v>
      </c>
      <c r="T25" s="106">
        <f t="shared" si="1"/>
        <v>75626.05</v>
      </c>
      <c r="U25" s="65" t="s">
        <v>20</v>
      </c>
      <c r="V25" s="66" t="s">
        <v>892</v>
      </c>
      <c r="W25" s="65" t="s">
        <v>69</v>
      </c>
      <c r="X25" s="66" t="s">
        <v>337</v>
      </c>
      <c r="Y25" s="66" t="s">
        <v>62</v>
      </c>
      <c r="Z25" s="20"/>
      <c r="AA25" s="20"/>
      <c r="AB25" s="20"/>
      <c r="AC25" s="20"/>
    </row>
    <row r="26" spans="1:29" ht="135" x14ac:dyDescent="0.2">
      <c r="A26" s="16">
        <v>1</v>
      </c>
      <c r="B26" s="65">
        <v>1</v>
      </c>
      <c r="C26" s="65" t="s">
        <v>921</v>
      </c>
      <c r="D26" s="94" t="s">
        <v>805</v>
      </c>
      <c r="E26" s="94" t="s">
        <v>51</v>
      </c>
      <c r="F26" s="94" t="s">
        <v>922</v>
      </c>
      <c r="G26" s="94" t="s">
        <v>923</v>
      </c>
      <c r="H26" s="94" t="s">
        <v>924</v>
      </c>
      <c r="I26" s="94" t="s">
        <v>809</v>
      </c>
      <c r="J26" s="94" t="s">
        <v>925</v>
      </c>
      <c r="K26" s="76" t="s">
        <v>88</v>
      </c>
      <c r="L26" s="76" t="s">
        <v>2714</v>
      </c>
      <c r="M26" s="197">
        <v>3683</v>
      </c>
      <c r="N26" s="197">
        <v>1224.42</v>
      </c>
      <c r="O26" s="197">
        <v>5484.01</v>
      </c>
      <c r="P26" s="197">
        <v>1481.55</v>
      </c>
      <c r="Q26" s="197">
        <v>1629.7</v>
      </c>
      <c r="R26" s="197">
        <v>1792.67</v>
      </c>
      <c r="S26" s="197">
        <v>1971.94</v>
      </c>
      <c r="T26" s="106">
        <f t="shared" si="1"/>
        <v>17267.29</v>
      </c>
      <c r="U26" s="65" t="s">
        <v>20</v>
      </c>
      <c r="V26" s="66" t="s">
        <v>892</v>
      </c>
      <c r="W26" s="65" t="s">
        <v>69</v>
      </c>
      <c r="X26" s="66" t="s">
        <v>337</v>
      </c>
      <c r="Y26" s="66"/>
      <c r="Z26" s="20"/>
      <c r="AA26" s="20"/>
      <c r="AB26" s="20"/>
      <c r="AC26" s="20"/>
    </row>
    <row r="27" spans="1:29" ht="150" x14ac:dyDescent="0.2">
      <c r="A27" s="16">
        <v>1</v>
      </c>
      <c r="B27" s="65">
        <v>1</v>
      </c>
      <c r="C27" s="65" t="s">
        <v>926</v>
      </c>
      <c r="D27" s="94" t="s">
        <v>805</v>
      </c>
      <c r="E27" s="94" t="s">
        <v>51</v>
      </c>
      <c r="F27" s="94" t="s">
        <v>927</v>
      </c>
      <c r="G27" s="94" t="s">
        <v>928</v>
      </c>
      <c r="H27" s="94" t="s">
        <v>929</v>
      </c>
      <c r="I27" s="94" t="s">
        <v>930</v>
      </c>
      <c r="J27" s="94" t="s">
        <v>931</v>
      </c>
      <c r="K27" s="76" t="s">
        <v>88</v>
      </c>
      <c r="L27" s="76" t="s">
        <v>2713</v>
      </c>
      <c r="M27" s="200">
        <v>29521.360000000001</v>
      </c>
      <c r="N27" s="200">
        <v>32473.5</v>
      </c>
      <c r="O27" s="200">
        <v>35720.839999999997</v>
      </c>
      <c r="P27" s="200">
        <v>39292.93</v>
      </c>
      <c r="Q27" s="200">
        <v>43222.22</v>
      </c>
      <c r="R27" s="200">
        <v>47544.44</v>
      </c>
      <c r="S27" s="200">
        <v>52298.89</v>
      </c>
      <c r="T27" s="106">
        <f t="shared" si="1"/>
        <v>280074.18</v>
      </c>
      <c r="U27" s="65" t="s">
        <v>20</v>
      </c>
      <c r="V27" s="66" t="s">
        <v>892</v>
      </c>
      <c r="W27" s="65" t="s">
        <v>69</v>
      </c>
      <c r="X27" s="66" t="s">
        <v>337</v>
      </c>
      <c r="Y27" s="66" t="s">
        <v>62</v>
      </c>
      <c r="Z27" s="20"/>
      <c r="AA27" s="20"/>
      <c r="AB27" s="20"/>
      <c r="AC27" s="20"/>
    </row>
    <row r="28" spans="1:29" ht="150" x14ac:dyDescent="0.2">
      <c r="A28" s="16">
        <v>1</v>
      </c>
      <c r="B28" s="65">
        <v>1</v>
      </c>
      <c r="C28" s="65" t="s">
        <v>932</v>
      </c>
      <c r="D28" s="94" t="s">
        <v>805</v>
      </c>
      <c r="E28" s="94" t="s">
        <v>51</v>
      </c>
      <c r="F28" s="94" t="s">
        <v>933</v>
      </c>
      <c r="G28" s="94" t="s">
        <v>934</v>
      </c>
      <c r="H28" s="94" t="s">
        <v>929</v>
      </c>
      <c r="I28" s="94" t="s">
        <v>930</v>
      </c>
      <c r="J28" s="94" t="s">
        <v>931</v>
      </c>
      <c r="K28" s="76" t="s">
        <v>88</v>
      </c>
      <c r="L28" s="76" t="s">
        <v>2713</v>
      </c>
      <c r="M28" s="166">
        <v>60404.6</v>
      </c>
      <c r="N28" s="166">
        <v>66445.06</v>
      </c>
      <c r="O28" s="166">
        <v>73089.570000000007</v>
      </c>
      <c r="P28" s="166">
        <v>80398.53</v>
      </c>
      <c r="Q28" s="166">
        <v>88438.38</v>
      </c>
      <c r="R28" s="166">
        <v>97282.22</v>
      </c>
      <c r="S28" s="166">
        <v>107010.44</v>
      </c>
      <c r="T28" s="106">
        <f t="shared" si="1"/>
        <v>573068.80000000005</v>
      </c>
      <c r="U28" s="65" t="s">
        <v>20</v>
      </c>
      <c r="V28" s="66" t="s">
        <v>892</v>
      </c>
      <c r="W28" s="65" t="s">
        <v>69</v>
      </c>
      <c r="X28" s="66" t="s">
        <v>337</v>
      </c>
      <c r="Y28" s="66" t="s">
        <v>62</v>
      </c>
      <c r="Z28" s="20"/>
      <c r="AA28" s="20"/>
      <c r="AB28" s="20"/>
      <c r="AC28" s="20"/>
    </row>
    <row r="29" spans="1:29" ht="150" x14ac:dyDescent="0.2">
      <c r="A29" s="16">
        <v>1</v>
      </c>
      <c r="B29" s="65">
        <v>1</v>
      </c>
      <c r="C29" s="65" t="s">
        <v>935</v>
      </c>
      <c r="D29" s="94" t="s">
        <v>805</v>
      </c>
      <c r="E29" s="94" t="s">
        <v>51</v>
      </c>
      <c r="F29" s="94" t="s">
        <v>936</v>
      </c>
      <c r="G29" s="94" t="s">
        <v>937</v>
      </c>
      <c r="H29" s="94" t="s">
        <v>938</v>
      </c>
      <c r="I29" s="94" t="s">
        <v>930</v>
      </c>
      <c r="J29" s="94" t="s">
        <v>931</v>
      </c>
      <c r="K29" s="76" t="s">
        <v>88</v>
      </c>
      <c r="L29" s="76" t="s">
        <v>2713</v>
      </c>
      <c r="M29" s="166">
        <v>9241.83</v>
      </c>
      <c r="N29" s="166">
        <v>10166.02</v>
      </c>
      <c r="O29" s="166">
        <v>11182.62</v>
      </c>
      <c r="P29" s="166">
        <v>12300.88</v>
      </c>
      <c r="Q29" s="166">
        <v>13530.97</v>
      </c>
      <c r="R29" s="166">
        <v>14884.07</v>
      </c>
      <c r="S29" s="166">
        <v>16372.47</v>
      </c>
      <c r="T29" s="106">
        <f t="shared" si="1"/>
        <v>87678.86</v>
      </c>
      <c r="U29" s="65" t="s">
        <v>20</v>
      </c>
      <c r="V29" s="66" t="s">
        <v>892</v>
      </c>
      <c r="W29" s="65" t="s">
        <v>69</v>
      </c>
      <c r="X29" s="66" t="s">
        <v>337</v>
      </c>
      <c r="Y29" s="66" t="s">
        <v>62</v>
      </c>
      <c r="Z29" s="20"/>
      <c r="AA29" s="20"/>
      <c r="AB29" s="20"/>
      <c r="AC29" s="20"/>
    </row>
    <row r="30" spans="1:29" ht="150" x14ac:dyDescent="0.2">
      <c r="A30" s="16">
        <v>1</v>
      </c>
      <c r="B30" s="65">
        <v>1</v>
      </c>
      <c r="C30" s="65" t="s">
        <v>939</v>
      </c>
      <c r="D30" s="94" t="s">
        <v>805</v>
      </c>
      <c r="E30" s="94" t="s">
        <v>51</v>
      </c>
      <c r="F30" s="94" t="s">
        <v>940</v>
      </c>
      <c r="G30" s="94" t="s">
        <v>941</v>
      </c>
      <c r="H30" s="94" t="s">
        <v>942</v>
      </c>
      <c r="I30" s="94" t="s">
        <v>930</v>
      </c>
      <c r="J30" s="94" t="s">
        <v>931</v>
      </c>
      <c r="K30" s="76" t="s">
        <v>88</v>
      </c>
      <c r="L30" s="76" t="s">
        <v>2713</v>
      </c>
      <c r="M30" s="166">
        <v>41227.82</v>
      </c>
      <c r="N30" s="166">
        <v>45350.6</v>
      </c>
      <c r="O30" s="166">
        <v>49885.66</v>
      </c>
      <c r="P30" s="166">
        <v>54874.23</v>
      </c>
      <c r="Q30" s="166">
        <v>60361.65</v>
      </c>
      <c r="R30" s="166">
        <v>66397.820000000007</v>
      </c>
      <c r="S30" s="166">
        <v>73037.600000000006</v>
      </c>
      <c r="T30" s="106">
        <f t="shared" si="1"/>
        <v>391135.38</v>
      </c>
      <c r="U30" s="65" t="s">
        <v>20</v>
      </c>
      <c r="V30" s="66" t="s">
        <v>892</v>
      </c>
      <c r="W30" s="65" t="s">
        <v>69</v>
      </c>
      <c r="X30" s="66" t="s">
        <v>337</v>
      </c>
      <c r="Y30" s="66" t="s">
        <v>62</v>
      </c>
      <c r="Z30" s="20"/>
      <c r="AA30" s="20"/>
      <c r="AB30" s="20"/>
      <c r="AC30" s="20"/>
    </row>
    <row r="31" spans="1:29" ht="195" x14ac:dyDescent="0.2">
      <c r="A31" s="16">
        <v>1</v>
      </c>
      <c r="B31" s="65">
        <v>1</v>
      </c>
      <c r="C31" s="65" t="s">
        <v>943</v>
      </c>
      <c r="D31" s="94" t="s">
        <v>805</v>
      </c>
      <c r="E31" s="94" t="s">
        <v>51</v>
      </c>
      <c r="F31" s="94" t="s">
        <v>944</v>
      </c>
      <c r="G31" s="94" t="s">
        <v>945</v>
      </c>
      <c r="H31" s="94" t="s">
        <v>946</v>
      </c>
      <c r="I31" s="94" t="s">
        <v>946</v>
      </c>
      <c r="J31" s="94" t="s">
        <v>947</v>
      </c>
      <c r="K31" s="76" t="s">
        <v>88</v>
      </c>
      <c r="L31" s="76" t="s">
        <v>2710</v>
      </c>
      <c r="M31" s="136">
        <v>1500</v>
      </c>
      <c r="N31" s="136">
        <v>1500</v>
      </c>
      <c r="O31" s="136">
        <v>1500</v>
      </c>
      <c r="P31" s="136">
        <v>1500</v>
      </c>
      <c r="Q31" s="136">
        <v>1500</v>
      </c>
      <c r="R31" s="136">
        <v>1500</v>
      </c>
      <c r="S31" s="136">
        <v>1500</v>
      </c>
      <c r="T31" s="106">
        <f t="shared" si="1"/>
        <v>10500</v>
      </c>
      <c r="U31" s="65" t="s">
        <v>20</v>
      </c>
      <c r="V31" s="66" t="s">
        <v>892</v>
      </c>
      <c r="W31" s="65" t="s">
        <v>69</v>
      </c>
      <c r="X31" s="66" t="s">
        <v>337</v>
      </c>
      <c r="Y31" s="66" t="s">
        <v>62</v>
      </c>
      <c r="Z31" s="20"/>
      <c r="AA31" s="20"/>
      <c r="AB31" s="20"/>
      <c r="AC31" s="20"/>
    </row>
    <row r="32" spans="1:29" ht="90" x14ac:dyDescent="0.2">
      <c r="A32" s="16">
        <v>1</v>
      </c>
      <c r="B32" s="65">
        <v>1</v>
      </c>
      <c r="C32" s="65" t="s">
        <v>948</v>
      </c>
      <c r="D32" s="94" t="s">
        <v>805</v>
      </c>
      <c r="E32" s="94"/>
      <c r="F32" s="94" t="s">
        <v>949</v>
      </c>
      <c r="G32" s="94" t="s">
        <v>950</v>
      </c>
      <c r="H32" s="94" t="s">
        <v>951</v>
      </c>
      <c r="I32" s="94" t="s">
        <v>878</v>
      </c>
      <c r="J32" s="94" t="s">
        <v>872</v>
      </c>
      <c r="K32" s="76" t="s">
        <v>873</v>
      </c>
      <c r="L32" s="76" t="s">
        <v>2710</v>
      </c>
      <c r="M32" s="136">
        <v>60</v>
      </c>
      <c r="N32" s="136">
        <v>60</v>
      </c>
      <c r="O32" s="136">
        <v>60</v>
      </c>
      <c r="P32" s="136">
        <v>60</v>
      </c>
      <c r="Q32" s="136">
        <v>60</v>
      </c>
      <c r="R32" s="136">
        <v>60</v>
      </c>
      <c r="S32" s="136">
        <v>60</v>
      </c>
      <c r="T32" s="106">
        <f t="shared" si="1"/>
        <v>420</v>
      </c>
      <c r="U32" s="65" t="s">
        <v>20</v>
      </c>
      <c r="V32" s="66" t="s">
        <v>952</v>
      </c>
      <c r="W32" s="66"/>
      <c r="X32" s="66"/>
      <c r="Y32" s="66"/>
      <c r="Z32" s="20"/>
      <c r="AA32" s="20"/>
      <c r="AB32" s="20"/>
      <c r="AC32" s="20"/>
    </row>
    <row r="33" spans="1:29" ht="75" x14ac:dyDescent="0.2">
      <c r="A33" s="15"/>
      <c r="B33" s="65">
        <v>0</v>
      </c>
      <c r="C33" s="65" t="s">
        <v>953</v>
      </c>
      <c r="D33" s="94" t="s">
        <v>805</v>
      </c>
      <c r="E33" s="94" t="s">
        <v>83</v>
      </c>
      <c r="F33" s="94" t="s">
        <v>954</v>
      </c>
      <c r="G33" s="94" t="s">
        <v>955</v>
      </c>
      <c r="H33" s="94" t="s">
        <v>956</v>
      </c>
      <c r="I33" s="94" t="s">
        <v>957</v>
      </c>
      <c r="J33" s="94" t="s">
        <v>810</v>
      </c>
      <c r="K33" s="76" t="s">
        <v>88</v>
      </c>
      <c r="L33" s="76" t="s">
        <v>2715</v>
      </c>
      <c r="M33" s="146"/>
      <c r="N33" s="145">
        <v>440</v>
      </c>
      <c r="O33" s="145">
        <v>440</v>
      </c>
      <c r="P33" s="145">
        <v>440</v>
      </c>
      <c r="Q33" s="145">
        <v>440</v>
      </c>
      <c r="R33" s="145">
        <v>440</v>
      </c>
      <c r="S33" s="145">
        <v>440</v>
      </c>
      <c r="T33" s="106">
        <f t="shared" si="1"/>
        <v>2640</v>
      </c>
      <c r="U33" s="65" t="s">
        <v>20</v>
      </c>
      <c r="V33" s="66"/>
      <c r="W33" s="65" t="s">
        <v>60</v>
      </c>
      <c r="X33" s="66" t="s">
        <v>80</v>
      </c>
      <c r="Y33" s="66" t="s">
        <v>958</v>
      </c>
      <c r="Z33" s="20"/>
      <c r="AA33" s="20"/>
      <c r="AB33" s="20"/>
      <c r="AC33" s="20"/>
    </row>
    <row r="34" spans="1:29" ht="45" x14ac:dyDescent="0.2">
      <c r="A34" s="16">
        <v>1</v>
      </c>
      <c r="B34" s="65">
        <v>1</v>
      </c>
      <c r="C34" s="65" t="s">
        <v>959</v>
      </c>
      <c r="D34" s="94" t="s">
        <v>805</v>
      </c>
      <c r="E34" s="94" t="s">
        <v>83</v>
      </c>
      <c r="F34" s="94" t="s">
        <v>960</v>
      </c>
      <c r="G34" s="94" t="s">
        <v>961</v>
      </c>
      <c r="H34" s="94" t="s">
        <v>962</v>
      </c>
      <c r="I34" s="94" t="s">
        <v>963</v>
      </c>
      <c r="J34" s="94" t="s">
        <v>872</v>
      </c>
      <c r="K34" s="76" t="s">
        <v>873</v>
      </c>
      <c r="L34" s="76" t="s">
        <v>2716</v>
      </c>
      <c r="M34" s="136">
        <v>160</v>
      </c>
      <c r="N34" s="136">
        <v>160</v>
      </c>
      <c r="O34" s="136">
        <v>160</v>
      </c>
      <c r="P34" s="136">
        <v>160</v>
      </c>
      <c r="Q34" s="136">
        <v>160</v>
      </c>
      <c r="R34" s="136">
        <v>160</v>
      </c>
      <c r="S34" s="136">
        <v>160</v>
      </c>
      <c r="T34" s="106">
        <f t="shared" si="1"/>
        <v>1120</v>
      </c>
      <c r="U34" s="65" t="s">
        <v>20</v>
      </c>
      <c r="V34" s="66" t="s">
        <v>964</v>
      </c>
      <c r="W34" s="66"/>
      <c r="X34" s="66"/>
      <c r="Y34" s="66"/>
      <c r="Z34" s="20"/>
      <c r="AA34" s="20"/>
      <c r="AB34" s="20"/>
      <c r="AC34" s="20"/>
    </row>
    <row r="35" spans="1:29" ht="45" x14ac:dyDescent="0.2">
      <c r="A35" s="16">
        <v>1</v>
      </c>
      <c r="B35" s="65">
        <v>1</v>
      </c>
      <c r="C35" s="65" t="s">
        <v>965</v>
      </c>
      <c r="D35" s="94" t="s">
        <v>805</v>
      </c>
      <c r="E35" s="94" t="s">
        <v>83</v>
      </c>
      <c r="F35" s="94" t="s">
        <v>966</v>
      </c>
      <c r="G35" s="94" t="s">
        <v>967</v>
      </c>
      <c r="H35" s="94" t="s">
        <v>962</v>
      </c>
      <c r="I35" s="94" t="s">
        <v>963</v>
      </c>
      <c r="J35" s="94" t="s">
        <v>872</v>
      </c>
      <c r="K35" s="76" t="s">
        <v>873</v>
      </c>
      <c r="L35" s="76" t="s">
        <v>2717</v>
      </c>
      <c r="M35" s="136">
        <v>203</v>
      </c>
      <c r="N35" s="136">
        <v>203</v>
      </c>
      <c r="O35" s="136">
        <v>203</v>
      </c>
      <c r="P35" s="136">
        <v>203</v>
      </c>
      <c r="Q35" s="136">
        <v>203</v>
      </c>
      <c r="R35" s="136">
        <v>203</v>
      </c>
      <c r="S35" s="136">
        <v>203</v>
      </c>
      <c r="T35" s="106">
        <f t="shared" si="1"/>
        <v>1421</v>
      </c>
      <c r="U35" s="65" t="s">
        <v>20</v>
      </c>
      <c r="V35" s="66" t="s">
        <v>968</v>
      </c>
      <c r="W35" s="66"/>
      <c r="X35" s="66"/>
      <c r="Y35" s="66"/>
      <c r="Z35" s="20"/>
      <c r="AA35" s="20"/>
      <c r="AB35" s="20"/>
      <c r="AC35" s="20"/>
    </row>
    <row r="36" spans="1:29" ht="135" x14ac:dyDescent="0.2">
      <c r="A36" s="16">
        <v>1</v>
      </c>
      <c r="B36" s="65">
        <v>1</v>
      </c>
      <c r="C36" s="65" t="s">
        <v>969</v>
      </c>
      <c r="D36" s="94" t="s">
        <v>805</v>
      </c>
      <c r="E36" s="94" t="s">
        <v>258</v>
      </c>
      <c r="F36" s="94" t="s">
        <v>970</v>
      </c>
      <c r="G36" s="94" t="s">
        <v>971</v>
      </c>
      <c r="H36" s="94" t="s">
        <v>972</v>
      </c>
      <c r="I36" s="94" t="s">
        <v>972</v>
      </c>
      <c r="J36" s="94" t="s">
        <v>973</v>
      </c>
      <c r="K36" s="76" t="s">
        <v>88</v>
      </c>
      <c r="L36" s="76" t="s">
        <v>384</v>
      </c>
      <c r="M36" s="136">
        <v>300</v>
      </c>
      <c r="N36" s="145"/>
      <c r="O36" s="146"/>
      <c r="P36" s="146"/>
      <c r="Q36" s="146"/>
      <c r="R36" s="146"/>
      <c r="S36" s="146"/>
      <c r="T36" s="106">
        <f t="shared" si="1"/>
        <v>300</v>
      </c>
      <c r="U36" s="65" t="s">
        <v>20</v>
      </c>
      <c r="V36" s="66"/>
      <c r="W36" s="65" t="s">
        <v>69</v>
      </c>
      <c r="X36" s="66" t="s">
        <v>80</v>
      </c>
      <c r="Y36" s="66" t="s">
        <v>580</v>
      </c>
      <c r="Z36" s="20"/>
      <c r="AA36" s="20"/>
      <c r="AB36" s="20"/>
      <c r="AC36" s="20"/>
    </row>
    <row r="37" spans="1:29" ht="165" x14ac:dyDescent="0.2">
      <c r="A37" s="16">
        <v>1</v>
      </c>
      <c r="B37" s="65">
        <v>1</v>
      </c>
      <c r="C37" s="65" t="s">
        <v>974</v>
      </c>
      <c r="D37" s="94" t="s">
        <v>805</v>
      </c>
      <c r="E37" s="94" t="s">
        <v>258</v>
      </c>
      <c r="F37" s="94" t="s">
        <v>2983</v>
      </c>
      <c r="G37" s="94" t="s">
        <v>975</v>
      </c>
      <c r="H37" s="94" t="s">
        <v>972</v>
      </c>
      <c r="I37" s="94" t="s">
        <v>972</v>
      </c>
      <c r="J37" s="94" t="s">
        <v>976</v>
      </c>
      <c r="K37" s="76" t="s">
        <v>88</v>
      </c>
      <c r="L37" s="76" t="s">
        <v>2709</v>
      </c>
      <c r="M37" s="214"/>
      <c r="N37" s="214"/>
      <c r="O37" s="214"/>
      <c r="P37" s="214"/>
      <c r="Q37" s="214"/>
      <c r="R37" s="214"/>
      <c r="S37" s="214"/>
      <c r="T37" s="106">
        <f t="shared" si="1"/>
        <v>0</v>
      </c>
      <c r="U37" s="65" t="s">
        <v>20</v>
      </c>
      <c r="V37" s="66"/>
      <c r="W37" s="65" t="s">
        <v>60</v>
      </c>
      <c r="X37" s="66" t="s">
        <v>131</v>
      </c>
      <c r="Y37" s="66" t="s">
        <v>264</v>
      </c>
      <c r="Z37" s="20"/>
      <c r="AA37" s="20"/>
      <c r="AB37" s="20"/>
      <c r="AC37" s="20"/>
    </row>
    <row r="38" spans="1:29" ht="120" x14ac:dyDescent="0.2">
      <c r="A38" s="16">
        <v>1</v>
      </c>
      <c r="B38" s="65">
        <v>1</v>
      </c>
      <c r="C38" s="65" t="s">
        <v>978</v>
      </c>
      <c r="D38" s="94" t="s">
        <v>805</v>
      </c>
      <c r="E38" s="94" t="s">
        <v>258</v>
      </c>
      <c r="F38" s="94" t="s">
        <v>979</v>
      </c>
      <c r="G38" s="94" t="s">
        <v>980</v>
      </c>
      <c r="H38" s="94" t="s">
        <v>981</v>
      </c>
      <c r="I38" s="94" t="s">
        <v>982</v>
      </c>
      <c r="J38" s="94" t="s">
        <v>983</v>
      </c>
      <c r="K38" s="76" t="s">
        <v>885</v>
      </c>
      <c r="L38" s="76" t="s">
        <v>2718</v>
      </c>
      <c r="M38" s="136">
        <v>3500</v>
      </c>
      <c r="N38" s="148"/>
      <c r="O38" s="148"/>
      <c r="P38" s="148"/>
      <c r="Q38" s="148"/>
      <c r="R38" s="148"/>
      <c r="S38" s="148"/>
      <c r="T38" s="106">
        <f t="shared" si="1"/>
        <v>3500</v>
      </c>
      <c r="U38" s="65" t="s">
        <v>21</v>
      </c>
      <c r="V38" s="66" t="s">
        <v>984</v>
      </c>
      <c r="W38" s="65" t="s">
        <v>69</v>
      </c>
      <c r="X38" s="66" t="s">
        <v>80</v>
      </c>
      <c r="Y38" s="66" t="s">
        <v>264</v>
      </c>
      <c r="Z38" s="20"/>
      <c r="AA38" s="20"/>
      <c r="AB38" s="20"/>
      <c r="AC38" s="20"/>
    </row>
    <row r="39" spans="1:29" ht="90" x14ac:dyDescent="0.2">
      <c r="A39" s="16">
        <v>1</v>
      </c>
      <c r="B39" s="65">
        <v>1</v>
      </c>
      <c r="C39" s="65" t="s">
        <v>985</v>
      </c>
      <c r="D39" s="94" t="s">
        <v>805</v>
      </c>
      <c r="E39" s="94" t="s">
        <v>303</v>
      </c>
      <c r="F39" s="94" t="s">
        <v>986</v>
      </c>
      <c r="G39" s="94" t="s">
        <v>987</v>
      </c>
      <c r="H39" s="94" t="s">
        <v>988</v>
      </c>
      <c r="I39" s="94" t="s">
        <v>989</v>
      </c>
      <c r="J39" s="94" t="s">
        <v>990</v>
      </c>
      <c r="K39" s="76" t="s">
        <v>88</v>
      </c>
      <c r="L39" s="76" t="s">
        <v>632</v>
      </c>
      <c r="M39" s="136">
        <v>1500</v>
      </c>
      <c r="N39" s="136">
        <v>1500</v>
      </c>
      <c r="O39" s="136">
        <v>1500</v>
      </c>
      <c r="P39" s="136">
        <v>1500</v>
      </c>
      <c r="Q39" s="136">
        <v>1500</v>
      </c>
      <c r="R39" s="136">
        <v>1500</v>
      </c>
      <c r="S39" s="136">
        <v>1500</v>
      </c>
      <c r="T39" s="106">
        <f t="shared" si="1"/>
        <v>10500</v>
      </c>
      <c r="U39" s="65" t="s">
        <v>20</v>
      </c>
      <c r="V39" s="66"/>
      <c r="W39" s="65" t="s">
        <v>60</v>
      </c>
      <c r="X39" s="66" t="s">
        <v>70</v>
      </c>
      <c r="Y39" s="66" t="s">
        <v>62</v>
      </c>
      <c r="Z39" s="20"/>
      <c r="AA39" s="20"/>
      <c r="AB39" s="20"/>
      <c r="AC39" s="20"/>
    </row>
    <row r="40" spans="1:29" ht="240" x14ac:dyDescent="0.2">
      <c r="A40" s="16">
        <v>1</v>
      </c>
      <c r="B40" s="65">
        <v>1</v>
      </c>
      <c r="C40" s="65" t="s">
        <v>991</v>
      </c>
      <c r="D40" s="94" t="s">
        <v>805</v>
      </c>
      <c r="E40" s="94" t="s">
        <v>311</v>
      </c>
      <c r="F40" s="94" t="s">
        <v>992</v>
      </c>
      <c r="G40" s="94" t="s">
        <v>993</v>
      </c>
      <c r="H40" s="94" t="s">
        <v>994</v>
      </c>
      <c r="I40" s="94" t="s">
        <v>995</v>
      </c>
      <c r="J40" s="94" t="s">
        <v>996</v>
      </c>
      <c r="K40" s="76" t="s">
        <v>88</v>
      </c>
      <c r="L40" s="76" t="s">
        <v>632</v>
      </c>
      <c r="M40" s="136">
        <v>2000</v>
      </c>
      <c r="N40" s="136">
        <v>2000</v>
      </c>
      <c r="O40" s="136">
        <v>2000</v>
      </c>
      <c r="P40" s="136">
        <v>3000</v>
      </c>
      <c r="Q40" s="136">
        <v>3000</v>
      </c>
      <c r="R40" s="136">
        <v>3000</v>
      </c>
      <c r="S40" s="136">
        <v>3000</v>
      </c>
      <c r="T40" s="106">
        <f t="shared" si="1"/>
        <v>18000</v>
      </c>
      <c r="U40" s="65" t="s">
        <v>20</v>
      </c>
      <c r="V40" s="66" t="s">
        <v>997</v>
      </c>
      <c r="W40" s="65" t="s">
        <v>60</v>
      </c>
      <c r="X40" s="66" t="s">
        <v>322</v>
      </c>
      <c r="Y40" s="66" t="s">
        <v>329</v>
      </c>
      <c r="Z40" s="20"/>
      <c r="AA40" s="20"/>
      <c r="AB40" s="20"/>
      <c r="AC40" s="20"/>
    </row>
    <row r="41" spans="1:29" ht="15" x14ac:dyDescent="0.2">
      <c r="A41" s="3"/>
      <c r="B41" s="4"/>
      <c r="C41" s="4"/>
      <c r="D41" s="4"/>
      <c r="E41" s="4"/>
      <c r="F41" s="4"/>
      <c r="G41" s="4"/>
      <c r="H41" s="4"/>
      <c r="I41" s="4"/>
      <c r="J41" s="4"/>
      <c r="K41" s="3"/>
      <c r="L41" s="3"/>
      <c r="M41" s="24">
        <f t="shared" ref="M41:S41" si="2">SUM(M3:M40)</f>
        <v>2774708.7</v>
      </c>
      <c r="N41" s="24">
        <f t="shared" si="2"/>
        <v>922355.33</v>
      </c>
      <c r="O41" s="24">
        <f t="shared" si="2"/>
        <v>741443.40000000014</v>
      </c>
      <c r="P41" s="24">
        <f t="shared" si="2"/>
        <v>834030.60000000009</v>
      </c>
      <c r="Q41" s="24">
        <f t="shared" si="2"/>
        <v>893383.85</v>
      </c>
      <c r="R41" s="24">
        <f t="shared" si="2"/>
        <v>981700.93000000017</v>
      </c>
      <c r="S41" s="24">
        <f t="shared" si="2"/>
        <v>1078849.71</v>
      </c>
      <c r="T41" s="25"/>
      <c r="U41" s="25" t="s">
        <v>2831</v>
      </c>
      <c r="V41" s="26" t="s">
        <v>2832</v>
      </c>
      <c r="W41" s="1"/>
      <c r="X41" s="4"/>
      <c r="Y41" s="4"/>
      <c r="Z41" s="20"/>
      <c r="AA41" s="20"/>
      <c r="AB41" s="20"/>
      <c r="AC41" s="20"/>
    </row>
    <row r="42" spans="1:29" ht="15" x14ac:dyDescent="0.2">
      <c r="A42" s="3"/>
      <c r="B42" s="4"/>
      <c r="C42" s="4"/>
      <c r="D42" s="4"/>
      <c r="E42" s="4"/>
      <c r="F42" s="4"/>
      <c r="G42" s="4"/>
      <c r="H42" s="4"/>
      <c r="I42" s="4"/>
      <c r="J42" s="4"/>
      <c r="K42" s="3"/>
      <c r="L42" s="3"/>
      <c r="M42" s="32"/>
      <c r="N42" s="32"/>
      <c r="O42" s="32"/>
      <c r="P42" s="32"/>
      <c r="Q42" s="32"/>
      <c r="R42" s="32"/>
      <c r="T42" s="28" t="s">
        <v>20</v>
      </c>
      <c r="U42" s="29">
        <f t="shared" ref="U42:V42" si="3">COUNTIFS($U$3:$U$40, "High", A3:A40, 1)</f>
        <v>36</v>
      </c>
      <c r="V42" s="29">
        <f t="shared" si="3"/>
        <v>36</v>
      </c>
      <c r="W42" s="1"/>
      <c r="X42" s="4"/>
      <c r="Y42" s="4"/>
      <c r="Z42" s="20"/>
      <c r="AA42" s="20"/>
      <c r="AB42" s="20"/>
      <c r="AC42" s="20"/>
    </row>
    <row r="43" spans="1:29" ht="15" x14ac:dyDescent="0.2">
      <c r="A43" s="3"/>
      <c r="B43" s="4"/>
      <c r="C43" s="4"/>
      <c r="D43" s="4"/>
      <c r="E43" s="4"/>
      <c r="F43" s="4"/>
      <c r="G43" s="4"/>
      <c r="H43" s="4"/>
      <c r="I43" s="4"/>
      <c r="J43" s="4"/>
      <c r="K43" s="3"/>
      <c r="L43" s="3"/>
      <c r="M43" s="32"/>
      <c r="N43" s="32"/>
      <c r="O43" s="32"/>
      <c r="P43" s="32"/>
      <c r="Q43" s="32"/>
      <c r="R43" s="32"/>
      <c r="T43" s="28" t="s">
        <v>21</v>
      </c>
      <c r="U43" s="29">
        <f t="shared" ref="U43:V43" si="4">COUNTIFS($U$3:$U$40, "Medium", A3:A40, 1)</f>
        <v>1</v>
      </c>
      <c r="V43" s="29">
        <f t="shared" si="4"/>
        <v>1</v>
      </c>
      <c r="W43" s="1"/>
      <c r="X43" s="4"/>
      <c r="Y43" s="4"/>
      <c r="Z43" s="20"/>
      <c r="AA43" s="20"/>
      <c r="AB43" s="20"/>
      <c r="AC43" s="20"/>
    </row>
    <row r="44" spans="1:29" ht="15" x14ac:dyDescent="0.2">
      <c r="A44" s="3"/>
      <c r="B44" s="4"/>
      <c r="C44" s="4"/>
      <c r="D44" s="4"/>
      <c r="E44" s="4"/>
      <c r="F44" s="4"/>
      <c r="G44" s="4"/>
      <c r="H44" s="4"/>
      <c r="I44" s="4"/>
      <c r="J44" s="4"/>
      <c r="K44" s="3"/>
      <c r="L44" s="3"/>
      <c r="M44" s="32"/>
      <c r="N44" s="32"/>
      <c r="O44" s="32"/>
      <c r="P44" s="32"/>
      <c r="Q44" s="32"/>
      <c r="R44" s="32"/>
      <c r="T44" s="28" t="s">
        <v>22</v>
      </c>
      <c r="U44" s="29">
        <f t="shared" ref="U44:V44" si="5">COUNTIFS($U$3:$U$40, "Low", A3:A40, 1)</f>
        <v>0</v>
      </c>
      <c r="V44" s="29">
        <f t="shared" si="5"/>
        <v>0</v>
      </c>
      <c r="W44" s="1"/>
      <c r="X44" s="4"/>
      <c r="Y44" s="4"/>
      <c r="Z44" s="20"/>
      <c r="AA44" s="20"/>
      <c r="AB44" s="20"/>
      <c r="AC44" s="20"/>
    </row>
  </sheetData>
  <sheetProtection algorithmName="SHA-512" hashValue="Bjr1UrzvZn7b0oBGwHlj2BLTBwXMpn4tjmWO8MVIdjXDf2HjQ39t3BzUdzlDe0u5Lhn2yAGQqW7VvlK/IZmUYg==" saltValue="w4DcA6ISY405U12ns/RyiQ==" spinCount="100000" sheet="1" objects="1" scenarios="1" formatColumns="0" formatRows="0" autoFilter="0"/>
  <autoFilter ref="A1:Y44" xr:uid="{00000000-0009-0000-0000-00000E000000}"/>
  <mergeCells count="1">
    <mergeCell ref="M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Consolidated</vt:lpstr>
      <vt:lpstr>Chapter 1</vt:lpstr>
      <vt:lpstr>Chapter 2.1</vt:lpstr>
      <vt:lpstr>Chapter 2.2</vt:lpstr>
      <vt:lpstr>Chapter 2.3</vt:lpstr>
      <vt:lpstr>Chapter 3.1</vt:lpstr>
      <vt:lpstr>Chapter 3.2</vt:lpstr>
      <vt:lpstr>Chapter 4</vt:lpstr>
      <vt:lpstr>Chapter 5</vt:lpstr>
      <vt:lpstr>Chapter 6</vt:lpstr>
      <vt:lpstr>Chapter 7</vt:lpstr>
      <vt:lpstr>Chapter 8.1</vt:lpstr>
      <vt:lpstr>Chapter 8.2</vt:lpstr>
      <vt:lpstr>Chapter 9</vt:lpstr>
      <vt:lpstr>Chapter 10</vt:lpstr>
      <vt:lpstr>Chapter 11.1</vt:lpstr>
      <vt:lpstr>Chapter 11.2</vt:lpstr>
      <vt:lpstr>Chapter 11.3</vt:lpstr>
      <vt:lpstr>Chapter 12.1</vt:lpstr>
      <vt:lpstr>Chapter 12.2</vt:lpstr>
      <vt:lpstr>Chapter 13</vt:lpstr>
      <vt:lpstr>Chapter 14</vt:lpstr>
      <vt:lpstr>Chapter 15</vt:lpstr>
      <vt:lpstr>Chapter 16</vt:lpstr>
      <vt:lpstr>Chapter 17</vt:lpstr>
      <vt:lpstr>Chapter 18</vt:lpstr>
      <vt:lpstr>Chapter 19</vt:lpstr>
      <vt:lpstr>Chapter 20</vt:lpstr>
      <vt:lpstr>Chapter 21</vt:lpstr>
      <vt:lpstr>Chapter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Lotis Ira</dc:creator>
  <cp:lastModifiedBy>Emalyn Pineda</cp:lastModifiedBy>
  <dcterms:created xsi:type="dcterms:W3CDTF">2023-12-07T05:32:39Z</dcterms:created>
  <dcterms:modified xsi:type="dcterms:W3CDTF">2024-02-13T02:44:55Z</dcterms:modified>
</cp:coreProperties>
</file>