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9F657854-1DB8-455B-824F-37656D7844E1}" xr6:coauthVersionLast="47" xr6:coauthVersionMax="47" xr10:uidLastSave="{00000000-0000-0000-0000-000000000000}"/>
  <bookViews>
    <workbookView xWindow="0" yWindow="0" windowWidth="14400" windowHeight="15600" xr2:uid="{D9F1DE6D-96EB-4F94-AB3E-43487C2B3507}"/>
  </bookViews>
  <sheets>
    <sheet name="1-3_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_xlnm.Print_Area" localSheetId="0">'1-3_FS'!$A$1:$J$63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F61" i="1"/>
  <c r="D61" i="1"/>
  <c r="C61" i="1"/>
  <c r="B61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E61" i="1" s="1"/>
  <c r="D48" i="1"/>
  <c r="C48" i="1"/>
  <c r="B48" i="1"/>
  <c r="F40" i="1"/>
  <c r="E40" i="1"/>
  <c r="D40" i="1"/>
  <c r="C40" i="1"/>
  <c r="B40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F27" i="1"/>
  <c r="E27" i="1"/>
  <c r="D27" i="1"/>
  <c r="C27" i="1"/>
  <c r="B27" i="1"/>
  <c r="H19" i="1"/>
  <c r="H56" i="1" s="1"/>
  <c r="J15" i="1"/>
  <c r="I15" i="1"/>
  <c r="I36" i="1" s="1"/>
  <c r="J9" i="1"/>
  <c r="J19" i="1" s="1"/>
  <c r="I9" i="1"/>
  <c r="H9" i="1"/>
  <c r="H51" i="1" s="1"/>
  <c r="J6" i="1"/>
  <c r="I6" i="1"/>
  <c r="H6" i="1"/>
  <c r="H48" i="1" s="1"/>
  <c r="J53" i="1" l="1"/>
  <c r="J49" i="1"/>
  <c r="J51" i="1"/>
  <c r="J58" i="1"/>
  <c r="J54" i="1"/>
  <c r="J50" i="1"/>
  <c r="J59" i="1"/>
  <c r="J56" i="1"/>
  <c r="J48" i="1"/>
  <c r="J55" i="1"/>
  <c r="J52" i="1"/>
  <c r="J57" i="1"/>
  <c r="G27" i="1"/>
  <c r="G30" i="1"/>
  <c r="G40" i="1"/>
  <c r="H55" i="1"/>
  <c r="H59" i="1"/>
  <c r="H27" i="1"/>
  <c r="H30" i="1"/>
  <c r="H36" i="1"/>
  <c r="I19" i="1"/>
  <c r="I40" i="1" s="1"/>
  <c r="H49" i="1"/>
  <c r="H53" i="1"/>
  <c r="H57" i="1"/>
  <c r="H61" i="1" s="1"/>
  <c r="H52" i="1"/>
  <c r="J61" i="1" l="1"/>
  <c r="I56" i="1"/>
  <c r="I52" i="1"/>
  <c r="I50" i="1"/>
  <c r="I58" i="1"/>
  <c r="I59" i="1"/>
  <c r="I55" i="1"/>
  <c r="H40" i="1"/>
  <c r="I53" i="1"/>
  <c r="I49" i="1"/>
  <c r="I54" i="1"/>
  <c r="I57" i="1"/>
  <c r="I48" i="1"/>
  <c r="I61" i="1" s="1"/>
  <c r="I51" i="1"/>
</calcChain>
</file>

<file path=xl/sharedStrings.xml><?xml version="1.0" encoding="utf-8"?>
<sst xmlns="http://schemas.openxmlformats.org/spreadsheetml/2006/main" count="66" uniqueCount="33">
  <si>
    <t>Table 1</t>
  </si>
  <si>
    <t>CURRENT HEALTH EXPENDITURE BY REVENUES OF HEALTH FINANCING SCHEME, 2014-2022</t>
  </si>
  <si>
    <t>Levels (in million PhP)</t>
  </si>
  <si>
    <t>Type of Revenues of Health Financing Scheme</t>
  </si>
  <si>
    <t>2018</t>
  </si>
  <si>
    <t>2021</t>
  </si>
  <si>
    <t>2022</t>
  </si>
  <si>
    <t>Transfers from government domestic revenue (allocated to health purposes)</t>
  </si>
  <si>
    <t>Internal transfers and grants</t>
  </si>
  <si>
    <t>Transfers distributed by government
from foreign origin</t>
  </si>
  <si>
    <t>Social insurance contributions</t>
  </si>
  <si>
    <t>Social insurance contributions from employees</t>
  </si>
  <si>
    <t>Social insurance contributions from employers</t>
  </si>
  <si>
    <t>Social insurance contributions from 
self-employed</t>
  </si>
  <si>
    <t>Other social insurance contributions</t>
  </si>
  <si>
    <t>Voluntary prepayment</t>
  </si>
  <si>
    <t>Other domestic revenues</t>
  </si>
  <si>
    <t>Revenues from households</t>
  </si>
  <si>
    <t>Revenues from corporations</t>
  </si>
  <si>
    <t>TOTAL CURRENT HEALTH EXPENDITURE</t>
  </si>
  <si>
    <t>Table 2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</si>
  <si>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</si>
  <si>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</si>
  <si>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</si>
  <si>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</si>
  <si>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</si>
  <si>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</si>
  <si>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</si>
  <si>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</si>
  <si>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</si>
  <si>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Table 3</t>
  </si>
  <si>
    <t>Percent share to total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</si>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</sst>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&quot;-&quot;??_-;_-@"/>
    <numFmt numFmtId="165" formatCode="0.0"/>
  </numFmts>
  <fonts count="5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 indent="1"/>
    </xf>
    <xf numFmtId="164" fontId="1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left" wrapText="1" indent="3"/>
    </xf>
    <xf numFmtId="164" fontId="1" fillId="0" borderId="0" xfId="0" applyNumberFormat="1" applyFont="1" applyAlignment="1">
      <alignment vertical="center"/>
    </xf>
    <xf numFmtId="0" fontId="3" fillId="2" borderId="0" xfId="0" applyFont="1" applyFill="1"/>
    <xf numFmtId="0" fontId="2" fillId="0" borderId="0" xfId="0" applyFont="1" applyAlignment="1">
      <alignment horizontal="left" vertical="top" wrapText="1" indent="3"/>
    </xf>
    <xf numFmtId="0" fontId="1" fillId="2" borderId="0" xfId="0" applyFont="1" applyFill="1" applyAlignment="1">
      <alignment vertical="top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43" fontId="1" fillId="2" borderId="0" xfId="0" applyNumberFormat="1" applyFont="1" applyFill="1"/>
    <xf numFmtId="0" fontId="1" fillId="2" borderId="3" xfId="0" applyFont="1" applyFill="1" applyBorder="1"/>
    <xf numFmtId="0" fontId="1" fillId="2" borderId="3" xfId="0" applyFont="1" applyFill="1" applyBorder="1" applyAlignment="1">
      <alignment vertical="center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E930B-EA24-4F23-A3E5-774557C3820B}">
  <sheetPr>
    <pageSetUpPr fitToPage="1"/>
  </sheetPr>
  <dimension ref="A1:W63"/>
  <sheetViews>
    <sheetView showGridLines="0" tabSelected="1" view="pageBreakPreview" zoomScaleNormal="150" zoomScaleSheetLayoutView="100" workbookViewId="0">
      <selection activeCell="A45" sqref="A45"/>
    </sheetView>
  </sheetViews>
  <sheetFormatPr defaultColWidth="14.42578125" defaultRowHeight="15" x14ac:dyDescent="0.25"/>
  <cols>
    <col min="1" max="1" width="64.42578125" customWidth="1"/>
    <col min="2" max="10" width="13.7109375" customWidth="1"/>
    <col min="11" max="23" width="8.85546875" customWidth="1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 t="s">
        <v>2</v>
      </c>
      <c r="B3" s="2"/>
      <c r="C3" s="2"/>
      <c r="D3" s="2"/>
      <c r="E3" s="2"/>
      <c r="F3" s="2"/>
      <c r="G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3" t="s">
        <v>3</v>
      </c>
      <c r="B4" s="3">
        <v>2014</v>
      </c>
      <c r="C4" s="3">
        <v>2015</v>
      </c>
      <c r="D4" s="3">
        <v>2016</v>
      </c>
      <c r="E4" s="3">
        <v>2017</v>
      </c>
      <c r="F4" s="4" t="s">
        <v>4</v>
      </c>
      <c r="G4" s="3">
        <v>2019</v>
      </c>
      <c r="H4" s="3">
        <v>2020</v>
      </c>
      <c r="I4" s="4" t="s">
        <v>5</v>
      </c>
      <c r="J4" s="4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 x14ac:dyDescent="0.25">
      <c r="A6" s="5" t="s">
        <v>7</v>
      </c>
      <c r="B6" s="6">
        <v>118983.5452936816</v>
      </c>
      <c r="C6" s="6">
        <v>153724.70121441808</v>
      </c>
      <c r="D6" s="6">
        <v>169839.75044320567</v>
      </c>
      <c r="E6" s="6">
        <v>197516.6792462634</v>
      </c>
      <c r="F6" s="6">
        <v>234070.12142766363</v>
      </c>
      <c r="G6" s="6">
        <v>277990.10039920034</v>
      </c>
      <c r="H6" s="6">
        <f>H7</f>
        <v>364139.7275669612</v>
      </c>
      <c r="I6" s="6">
        <f>I7</f>
        <v>372682.47457803041</v>
      </c>
      <c r="J6" s="6">
        <f>J7</f>
        <v>392133.59823061118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 x14ac:dyDescent="0.25">
      <c r="A7" s="7" t="s">
        <v>8</v>
      </c>
      <c r="B7" s="6">
        <v>118983.5452936816</v>
      </c>
      <c r="C7" s="6">
        <v>153724.70121441808</v>
      </c>
      <c r="D7" s="6">
        <v>169839.75044320567</v>
      </c>
      <c r="E7" s="6">
        <v>197516.6792462634</v>
      </c>
      <c r="F7" s="6">
        <v>234070.12142766363</v>
      </c>
      <c r="G7" s="6">
        <v>277990.10039920034</v>
      </c>
      <c r="H7" s="8">
        <v>364139.7275669612</v>
      </c>
      <c r="I7" s="6">
        <v>372682.47457803041</v>
      </c>
      <c r="J7" s="6">
        <v>392133.59823061118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6.25" x14ac:dyDescent="0.25">
      <c r="A8" s="5" t="s">
        <v>9</v>
      </c>
      <c r="B8" s="6">
        <v>7278.2616885233001</v>
      </c>
      <c r="C8" s="6">
        <v>7832.3696160829404</v>
      </c>
      <c r="D8" s="6">
        <v>13559.6570836131</v>
      </c>
      <c r="E8" s="6">
        <v>14386.103835865701</v>
      </c>
      <c r="F8" s="6">
        <v>2249.6163015867801</v>
      </c>
      <c r="G8" s="6">
        <v>3300.790643711141</v>
      </c>
      <c r="H8" s="6">
        <v>6831.0457421156034</v>
      </c>
      <c r="I8" s="6">
        <v>62520.729204797339</v>
      </c>
      <c r="J8" s="6">
        <v>15719.56022729848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25">
      <c r="A9" s="5" t="s">
        <v>10</v>
      </c>
      <c r="B9" s="6">
        <v>47854.539079976705</v>
      </c>
      <c r="C9" s="6">
        <v>51060.035039929571</v>
      </c>
      <c r="D9" s="6">
        <v>53171.313005311669</v>
      </c>
      <c r="E9" s="6">
        <v>47971.854731240259</v>
      </c>
      <c r="F9" s="6">
        <v>46543.08688001796</v>
      </c>
      <c r="G9" s="6">
        <v>52205.019368834954</v>
      </c>
      <c r="H9" s="6">
        <f>SUM(H10:H13)</f>
        <v>54717.094198931511</v>
      </c>
      <c r="I9" s="6">
        <f>SUM(I10:I13)</f>
        <v>75505.191404837446</v>
      </c>
      <c r="J9" s="6">
        <f>SUM(J10:J13)</f>
        <v>78043.721064884579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x14ac:dyDescent="0.25">
      <c r="A10" s="10" t="s">
        <v>11</v>
      </c>
      <c r="B10" s="6">
        <v>14607.8456614427</v>
      </c>
      <c r="C10" s="6">
        <v>14141.986896459499</v>
      </c>
      <c r="D10" s="6">
        <v>13755.635093503401</v>
      </c>
      <c r="E10" s="6">
        <v>16699.506145437601</v>
      </c>
      <c r="F10" s="6">
        <v>15270.352322480101</v>
      </c>
      <c r="G10" s="6">
        <v>17274.524777174443</v>
      </c>
      <c r="H10" s="8">
        <v>11911.227462906429</v>
      </c>
      <c r="I10" s="6">
        <v>24967.14072413274</v>
      </c>
      <c r="J10" s="6">
        <v>22288.635845622524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5">
      <c r="A11" s="10" t="s">
        <v>12</v>
      </c>
      <c r="B11" s="6">
        <v>13334.875588958701</v>
      </c>
      <c r="C11" s="6">
        <v>12475.681262043199</v>
      </c>
      <c r="D11" s="6">
        <v>12452.160851791701</v>
      </c>
      <c r="E11" s="6">
        <v>12175.4659427151</v>
      </c>
      <c r="F11" s="6">
        <v>12229.663316934999</v>
      </c>
      <c r="G11" s="6">
        <v>14184.510700050389</v>
      </c>
      <c r="H11" s="6">
        <v>10200.503004585453</v>
      </c>
      <c r="I11" s="6">
        <v>23558.229459039543</v>
      </c>
      <c r="J11" s="6">
        <v>20445.328374310709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5.5" x14ac:dyDescent="0.25">
      <c r="A12" s="10" t="s">
        <v>13</v>
      </c>
      <c r="B12" s="6">
        <v>19274.6964926078</v>
      </c>
      <c r="C12" s="6">
        <v>19412.674427636</v>
      </c>
      <c r="D12" s="6">
        <v>19460.291166991501</v>
      </c>
      <c r="E12" s="6">
        <v>17019.0093752965</v>
      </c>
      <c r="F12" s="6">
        <v>18678.5184080947</v>
      </c>
      <c r="G12" s="6">
        <v>20724.646858017331</v>
      </c>
      <c r="H12" s="6">
        <v>32582.858711310753</v>
      </c>
      <c r="I12" s="6">
        <v>26951.143641287988</v>
      </c>
      <c r="J12" s="6">
        <v>35274.124887559243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5">
      <c r="A13" s="7" t="s">
        <v>14</v>
      </c>
      <c r="B13" s="6">
        <v>637.12133696750698</v>
      </c>
      <c r="C13" s="6">
        <v>5029.6924537908699</v>
      </c>
      <c r="D13" s="6">
        <v>7503.22589302506</v>
      </c>
      <c r="E13" s="6">
        <v>2077.8732677910598</v>
      </c>
      <c r="F13" s="6">
        <v>364.55283250816103</v>
      </c>
      <c r="G13" s="6">
        <v>21.337033592792572</v>
      </c>
      <c r="H13" s="6">
        <v>22.50502012887279</v>
      </c>
      <c r="I13" s="6">
        <v>28.677580377178838</v>
      </c>
      <c r="J13" s="6">
        <v>35.631957392103367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5" t="s">
        <v>15</v>
      </c>
      <c r="B14" s="6">
        <v>49418.325030419248</v>
      </c>
      <c r="C14" s="6">
        <v>42407.312872031798</v>
      </c>
      <c r="D14" s="6">
        <v>48189.829522239423</v>
      </c>
      <c r="E14" s="6">
        <v>56425.880927441103</v>
      </c>
      <c r="F14" s="6">
        <v>62902.041290670997</v>
      </c>
      <c r="G14" s="6">
        <v>70141.486364954995</v>
      </c>
      <c r="H14" s="6">
        <v>75778.69668226823</v>
      </c>
      <c r="I14" s="6">
        <v>104397.99009377086</v>
      </c>
      <c r="J14" s="6">
        <v>111954.11105393611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x14ac:dyDescent="0.25">
      <c r="A15" s="5" t="s">
        <v>16</v>
      </c>
      <c r="B15" s="6">
        <v>265532.2337393288</v>
      </c>
      <c r="C15" s="6">
        <v>288557.21573817503</v>
      </c>
      <c r="D15" s="6">
        <v>313701.42669128231</v>
      </c>
      <c r="E15" s="6">
        <v>339413.67702923651</v>
      </c>
      <c r="F15" s="6">
        <v>376407.7033516948</v>
      </c>
      <c r="G15" s="6">
        <v>409566.61293596297</v>
      </c>
      <c r="H15" s="6">
        <v>425218.95724447252</v>
      </c>
      <c r="I15" s="6">
        <f>SUM(I16:I17)</f>
        <v>524538.64865316229</v>
      </c>
      <c r="J15" s="6">
        <f>SUM(J16:J17)</f>
        <v>524509.33227169386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5">
      <c r="A16" s="7" t="s">
        <v>17</v>
      </c>
      <c r="B16" s="6">
        <v>256156.99253015401</v>
      </c>
      <c r="C16" s="6">
        <v>278197.45739604603</v>
      </c>
      <c r="D16" s="6">
        <v>302175.908856261</v>
      </c>
      <c r="E16" s="6">
        <v>328827.95931001299</v>
      </c>
      <c r="F16" s="6">
        <v>364241.10486324201</v>
      </c>
      <c r="G16" s="6">
        <v>396736.84676788672</v>
      </c>
      <c r="H16" s="6">
        <v>412973.35310099798</v>
      </c>
      <c r="I16" s="6">
        <v>508422.18257955264</v>
      </c>
      <c r="J16" s="6">
        <v>515672.5143311182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7" t="s">
        <v>18</v>
      </c>
      <c r="B17" s="6">
        <v>9375.2412091747901</v>
      </c>
      <c r="C17" s="6">
        <v>10359.758342129</v>
      </c>
      <c r="D17" s="6">
        <v>11525.517835021299</v>
      </c>
      <c r="E17" s="6">
        <v>10585.717719223499</v>
      </c>
      <c r="F17" s="6">
        <v>12166.598488452801</v>
      </c>
      <c r="G17" s="6">
        <v>12829.766168076263</v>
      </c>
      <c r="H17" s="6">
        <v>12245.604143474553</v>
      </c>
      <c r="I17" s="6">
        <v>16116.466073609688</v>
      </c>
      <c r="J17" s="6">
        <v>8836.81794057562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6"/>
      <c r="C18" s="6"/>
      <c r="D18" s="6"/>
      <c r="E18" s="6"/>
      <c r="F18" s="6"/>
      <c r="G18" s="6"/>
      <c r="H18" s="6"/>
      <c r="I18" s="6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2" t="s">
        <v>19</v>
      </c>
      <c r="B19" s="13">
        <v>489066.90483192966</v>
      </c>
      <c r="C19" s="13">
        <v>543581.63448063738</v>
      </c>
      <c r="D19" s="13">
        <v>598461.97674565215</v>
      </c>
      <c r="E19" s="13">
        <v>655714.19971935137</v>
      </c>
      <c r="F19" s="13">
        <v>722172.56925163418</v>
      </c>
      <c r="G19" s="13">
        <v>813204.00971266441</v>
      </c>
      <c r="H19" s="13">
        <f>SUM(H6,H8:H9,H14:H15)</f>
        <v>926685.52143474901</v>
      </c>
      <c r="I19" s="13">
        <f>SUM(I6,I8:I9,I14:I15)</f>
        <v>1139645.0339345983</v>
      </c>
      <c r="J19" s="13">
        <f>SUM(J6,J8:J9,J14:J15)</f>
        <v>1122360.3228484243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1"/>
      <c r="G20" s="1"/>
      <c r="H20" s="14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1"/>
      <c r="G21" s="1"/>
      <c r="H21" s="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 t="s">
        <v>20</v>
      </c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 t="s">
        <v>1</v>
      </c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 t="s">
        <v>21</v>
      </c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3" t="s">
        <v>3</v>
      </c>
      <c r="B25" s="4" t="s">
        <v>22</v>
      </c>
      <c r="C25" s="4" t="s">
        <v>23</v>
      </c>
      <c r="D25" s="4" t="s">
        <v>24</v>
      </c>
      <c r="E25" s="4" t="s">
        <v>25</v>
      </c>
      <c r="F25" s="3" t="s">
        <v>26</v>
      </c>
      <c r="G25" s="3" t="s">
        <v>27</v>
      </c>
      <c r="H25" s="3" t="s">
        <v>28</v>
      </c>
      <c r="I25" s="3" t="s">
        <v>29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16"/>
      <c r="B26" s="17"/>
      <c r="C26" s="17"/>
      <c r="D26" s="17"/>
      <c r="E26" s="17"/>
      <c r="F26" s="17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 x14ac:dyDescent="0.25">
      <c r="A27" s="5" t="s">
        <v>7</v>
      </c>
      <c r="B27" s="18">
        <f t="shared" ref="B27:I38" si="0">C6/B6*100-100</f>
        <v>29.198286061309147</v>
      </c>
      <c r="C27" s="18">
        <f t="shared" si="0"/>
        <v>10.483057765914936</v>
      </c>
      <c r="D27" s="18">
        <f t="shared" si="0"/>
        <v>16.295907601626453</v>
      </c>
      <c r="E27" s="18">
        <f t="shared" si="0"/>
        <v>18.506509081101697</v>
      </c>
      <c r="F27" s="18">
        <f t="shared" si="0"/>
        <v>18.763599003433512</v>
      </c>
      <c r="G27" s="18">
        <f t="shared" si="0"/>
        <v>30.990178083337469</v>
      </c>
      <c r="H27" s="18">
        <f t="shared" si="0"/>
        <v>2.346007964620739</v>
      </c>
      <c r="I27" s="18">
        <f>J6/I6*100-100</f>
        <v>5.2192214497352722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7" t="s">
        <v>8</v>
      </c>
      <c r="B28" s="18">
        <f t="shared" si="0"/>
        <v>29.198286061309147</v>
      </c>
      <c r="C28" s="18">
        <f t="shared" si="0"/>
        <v>10.483057765914936</v>
      </c>
      <c r="D28" s="18">
        <f t="shared" si="0"/>
        <v>16.295907601626453</v>
      </c>
      <c r="E28" s="18">
        <f t="shared" si="0"/>
        <v>18.506509081101697</v>
      </c>
      <c r="F28" s="18">
        <f t="shared" si="0"/>
        <v>18.763599003433512</v>
      </c>
      <c r="G28" s="18">
        <f t="shared" si="0"/>
        <v>30.990178083337469</v>
      </c>
      <c r="H28" s="18">
        <f t="shared" si="0"/>
        <v>2.346007964620739</v>
      </c>
      <c r="I28" s="18">
        <f t="shared" si="0"/>
        <v>5.2192214497352722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6.25" x14ac:dyDescent="0.25">
      <c r="A29" s="5" t="s">
        <v>9</v>
      </c>
      <c r="B29" s="18">
        <f t="shared" si="0"/>
        <v>7.6131905017015669</v>
      </c>
      <c r="C29" s="18">
        <f t="shared" si="0"/>
        <v>73.123304290565926</v>
      </c>
      <c r="D29" s="18">
        <f t="shared" si="0"/>
        <v>6.0948941935365468</v>
      </c>
      <c r="E29" s="18">
        <f t="shared" si="0"/>
        <v>-84.362574278253803</v>
      </c>
      <c r="F29" s="18">
        <f t="shared" si="0"/>
        <v>46.726828098769943</v>
      </c>
      <c r="G29" s="18">
        <f t="shared" si="0"/>
        <v>106.95180274854783</v>
      </c>
      <c r="H29" s="18">
        <f t="shared" si="0"/>
        <v>815.24389625056756</v>
      </c>
      <c r="I29" s="18">
        <f t="shared" si="0"/>
        <v>-74.857042732488978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5" t="s">
        <v>10</v>
      </c>
      <c r="B30" s="18">
        <f t="shared" si="0"/>
        <v>6.6984157022089335</v>
      </c>
      <c r="C30" s="18">
        <f t="shared" si="0"/>
        <v>4.1348932951789976</v>
      </c>
      <c r="D30" s="18">
        <f t="shared" si="0"/>
        <v>-9.7786907642322092</v>
      </c>
      <c r="E30" s="18">
        <f t="shared" si="0"/>
        <v>-2.9783460723519966</v>
      </c>
      <c r="F30" s="18">
        <f t="shared" si="0"/>
        <v>12.164926884657916</v>
      </c>
      <c r="G30" s="18">
        <f t="shared" si="0"/>
        <v>4.8119411896937265</v>
      </c>
      <c r="H30" s="18">
        <f t="shared" si="0"/>
        <v>37.991961214767656</v>
      </c>
      <c r="I30" s="18">
        <f t="shared" si="0"/>
        <v>3.3620597641243819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0" t="s">
        <v>11</v>
      </c>
      <c r="B31" s="18">
        <f t="shared" si="0"/>
        <v>-3.189099719288734</v>
      </c>
      <c r="C31" s="18">
        <f t="shared" si="0"/>
        <v>-2.7319485287659546</v>
      </c>
      <c r="D31" s="18">
        <f t="shared" si="0"/>
        <v>21.401200540166627</v>
      </c>
      <c r="E31" s="18">
        <f t="shared" si="0"/>
        <v>-8.5580604031691934</v>
      </c>
      <c r="F31" s="18">
        <f t="shared" si="0"/>
        <v>13.124598649527684</v>
      </c>
      <c r="G31" s="18">
        <f t="shared" si="0"/>
        <v>-31.047437677444918</v>
      </c>
      <c r="H31" s="18">
        <f t="shared" si="0"/>
        <v>109.61014137195036</v>
      </c>
      <c r="I31" s="18">
        <f t="shared" si="0"/>
        <v>-10.728120244546972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5">
      <c r="A32" s="10" t="s">
        <v>12</v>
      </c>
      <c r="B32" s="18">
        <f t="shared" si="0"/>
        <v>-6.4432121708500603</v>
      </c>
      <c r="C32" s="18">
        <f t="shared" si="0"/>
        <v>-0.18853006707584541</v>
      </c>
      <c r="D32" s="18">
        <f t="shared" si="0"/>
        <v>-2.2220634022470733</v>
      </c>
      <c r="E32" s="18">
        <f t="shared" si="0"/>
        <v>0.44513593545327979</v>
      </c>
      <c r="F32" s="18">
        <f t="shared" si="0"/>
        <v>15.984474244752263</v>
      </c>
      <c r="G32" s="18">
        <f t="shared" si="0"/>
        <v>-28.087029434513965</v>
      </c>
      <c r="H32" s="18">
        <f t="shared" si="0"/>
        <v>130.95164472231775</v>
      </c>
      <c r="I32" s="18">
        <f t="shared" si="0"/>
        <v>-13.213646170401745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25.5" x14ac:dyDescent="0.25">
      <c r="A33" s="10" t="s">
        <v>13</v>
      </c>
      <c r="B33" s="18">
        <f t="shared" si="0"/>
        <v>0.71585010472729493</v>
      </c>
      <c r="C33" s="18">
        <f t="shared" si="0"/>
        <v>0.24528685902089364</v>
      </c>
      <c r="D33" s="18">
        <f t="shared" si="0"/>
        <v>-12.544939696667527</v>
      </c>
      <c r="E33" s="18">
        <f t="shared" si="0"/>
        <v>9.7509143816972994</v>
      </c>
      <c r="F33" s="18">
        <f t="shared" si="0"/>
        <v>10.954447270485332</v>
      </c>
      <c r="G33" s="18">
        <f t="shared" si="0"/>
        <v>57.217919970038338</v>
      </c>
      <c r="H33" s="18">
        <f t="shared" si="0"/>
        <v>-17.284287790462599</v>
      </c>
      <c r="I33" s="18">
        <f t="shared" si="0"/>
        <v>30.88173680882619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5">
      <c r="A34" s="7" t="s">
        <v>14</v>
      </c>
      <c r="B34" s="18">
        <f t="shared" si="0"/>
        <v>689.44027800584911</v>
      </c>
      <c r="C34" s="18">
        <f t="shared" si="0"/>
        <v>49.178621992481709</v>
      </c>
      <c r="D34" s="18">
        <f t="shared" si="0"/>
        <v>-72.306934411735696</v>
      </c>
      <c r="E34" s="18">
        <f t="shared" si="0"/>
        <v>-82.455482817019487</v>
      </c>
      <c r="F34" s="18">
        <f t="shared" si="0"/>
        <v>-94.147066847350601</v>
      </c>
      <c r="G34" s="18">
        <f t="shared" si="0"/>
        <v>5.4739874266062571</v>
      </c>
      <c r="H34" s="18">
        <f t="shared" si="0"/>
        <v>27.427481570598417</v>
      </c>
      <c r="I34" s="18">
        <f t="shared" si="0"/>
        <v>24.250222380890648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5" t="s">
        <v>15</v>
      </c>
      <c r="B35" s="18">
        <f t="shared" si="0"/>
        <v>-14.187069582127378</v>
      </c>
      <c r="C35" s="18">
        <f t="shared" si="0"/>
        <v>13.635659179012194</v>
      </c>
      <c r="D35" s="18">
        <f t="shared" si="0"/>
        <v>17.090849847063211</v>
      </c>
      <c r="E35" s="18">
        <f t="shared" si="0"/>
        <v>11.477287118578943</v>
      </c>
      <c r="F35" s="18">
        <f t="shared" si="0"/>
        <v>11.509078124874279</v>
      </c>
      <c r="G35" s="18">
        <f t="shared" si="0"/>
        <v>8.0369131158443281</v>
      </c>
      <c r="H35" s="18">
        <f t="shared" si="0"/>
        <v>37.766938024152353</v>
      </c>
      <c r="I35" s="18">
        <f t="shared" si="0"/>
        <v>7.2378030969545364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5" t="s">
        <v>16</v>
      </c>
      <c r="B36" s="18">
        <f t="shared" si="0"/>
        <v>8.6712568468993112</v>
      </c>
      <c r="C36" s="18">
        <f t="shared" si="0"/>
        <v>8.713769603294935</v>
      </c>
      <c r="D36" s="18">
        <f t="shared" si="0"/>
        <v>8.1964084796011889</v>
      </c>
      <c r="E36" s="18">
        <f t="shared" si="0"/>
        <v>10.899391752935088</v>
      </c>
      <c r="F36" s="18">
        <f t="shared" si="0"/>
        <v>8.8093068470722216</v>
      </c>
      <c r="G36" s="18">
        <f t="shared" si="0"/>
        <v>3.8216846330090988</v>
      </c>
      <c r="H36" s="18">
        <f>I15/H15*100-100</f>
        <v>23.357305622568376</v>
      </c>
      <c r="I36" s="18">
        <f>J15/I15*100-100</f>
        <v>-5.5889840612621811E-3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7" t="s">
        <v>17</v>
      </c>
      <c r="B37" s="18">
        <f t="shared" si="0"/>
        <v>8.6042799957129859</v>
      </c>
      <c r="C37" s="18">
        <f t="shared" si="0"/>
        <v>8.6192202059125407</v>
      </c>
      <c r="D37" s="18">
        <f t="shared" si="0"/>
        <v>8.8200447728047777</v>
      </c>
      <c r="E37" s="18">
        <f t="shared" si="0"/>
        <v>10.76950561854207</v>
      </c>
      <c r="F37" s="18">
        <f t="shared" si="0"/>
        <v>8.9214922398298739</v>
      </c>
      <c r="G37" s="18">
        <f t="shared" si="0"/>
        <v>4.0925128244038547</v>
      </c>
      <c r="H37" s="18">
        <f>I16/H16*100-100</f>
        <v>23.112587957996269</v>
      </c>
      <c r="I37" s="18">
        <f>J16/I16*100-100</f>
        <v>1.4260455188599224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7" t="s">
        <v>18</v>
      </c>
      <c r="B38" s="18">
        <f t="shared" si="0"/>
        <v>10.501245898513446</v>
      </c>
      <c r="C38" s="18">
        <f t="shared" si="0"/>
        <v>11.252767240251345</v>
      </c>
      <c r="D38" s="18">
        <f t="shared" si="0"/>
        <v>-8.1540814846699021</v>
      </c>
      <c r="E38" s="18">
        <f t="shared" si="0"/>
        <v>14.934091491580645</v>
      </c>
      <c r="F38" s="18">
        <f t="shared" si="0"/>
        <v>5.4507238013391373</v>
      </c>
      <c r="G38" s="18">
        <f t="shared" si="0"/>
        <v>-4.5531774854576383</v>
      </c>
      <c r="H38" s="18">
        <f t="shared" si="0"/>
        <v>31.610216080664713</v>
      </c>
      <c r="I38" s="18">
        <f t="shared" si="0"/>
        <v>-45.169009755521472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8"/>
      <c r="C39" s="19"/>
      <c r="D39" s="19"/>
      <c r="E39" s="19"/>
      <c r="F39" s="19"/>
      <c r="G39" s="19"/>
      <c r="H39" s="19"/>
      <c r="I39" s="1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2" t="s">
        <v>19</v>
      </c>
      <c r="B40" s="20">
        <f t="shared" ref="B40:I40" si="1">C19/B19*100-100</f>
        <v>11.146681386556295</v>
      </c>
      <c r="C40" s="20">
        <f t="shared" si="1"/>
        <v>10.096062630491545</v>
      </c>
      <c r="D40" s="20">
        <f t="shared" si="1"/>
        <v>9.5665598147151059</v>
      </c>
      <c r="E40" s="20">
        <f t="shared" si="1"/>
        <v>10.135264656572531</v>
      </c>
      <c r="F40" s="20">
        <f t="shared" si="1"/>
        <v>12.605219906837959</v>
      </c>
      <c r="G40" s="20">
        <f t="shared" si="1"/>
        <v>13.954863769324248</v>
      </c>
      <c r="H40" s="20">
        <f t="shared" si="1"/>
        <v>22.980774769215429</v>
      </c>
      <c r="I40" s="20">
        <f t="shared" si="1"/>
        <v>-1.5166749796205323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 t="s">
        <v>30</v>
      </c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 t="s">
        <v>1</v>
      </c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 t="s">
        <v>31</v>
      </c>
      <c r="B45" s="2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3" t="s">
        <v>3</v>
      </c>
      <c r="B46" s="3">
        <v>2014</v>
      </c>
      <c r="C46" s="3">
        <v>2015</v>
      </c>
      <c r="D46" s="3">
        <v>2016</v>
      </c>
      <c r="E46" s="3">
        <v>2017</v>
      </c>
      <c r="F46" s="4" t="s">
        <v>4</v>
      </c>
      <c r="G46" s="3">
        <v>2019</v>
      </c>
      <c r="H46" s="3">
        <v>2020</v>
      </c>
      <c r="I46" s="4" t="s">
        <v>5</v>
      </c>
      <c r="J46" s="4" t="s">
        <v>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1"/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 x14ac:dyDescent="0.25">
      <c r="A48" s="5" t="s">
        <v>7</v>
      </c>
      <c r="B48" s="19">
        <f t="shared" ref="B48:J59" si="2">B6/B$19*100</f>
        <v>24.328684709215992</v>
      </c>
      <c r="C48" s="19">
        <f t="shared" si="2"/>
        <v>28.279965963400077</v>
      </c>
      <c r="D48" s="19">
        <f t="shared" si="2"/>
        <v>28.379371963908074</v>
      </c>
      <c r="E48" s="19">
        <f t="shared" si="2"/>
        <v>30.12237333441939</v>
      </c>
      <c r="F48" s="19">
        <f t="shared" si="2"/>
        <v>32.411937450106073</v>
      </c>
      <c r="G48" s="19">
        <f t="shared" si="2"/>
        <v>34.184546199842849</v>
      </c>
      <c r="H48" s="19">
        <f t="shared" si="2"/>
        <v>39.294854526612077</v>
      </c>
      <c r="I48" s="19">
        <f t="shared" si="2"/>
        <v>32.701627566554883</v>
      </c>
      <c r="J48" s="19">
        <f>J6/J$19*100</f>
        <v>34.938298356397723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7" t="s">
        <v>8</v>
      </c>
      <c r="B49" s="19">
        <f t="shared" si="2"/>
        <v>24.328684709215992</v>
      </c>
      <c r="C49" s="19">
        <f t="shared" si="2"/>
        <v>28.279965963400077</v>
      </c>
      <c r="D49" s="19">
        <f t="shared" si="2"/>
        <v>28.379371963908074</v>
      </c>
      <c r="E49" s="19">
        <f t="shared" si="2"/>
        <v>30.12237333441939</v>
      </c>
      <c r="F49" s="19">
        <f t="shared" si="2"/>
        <v>32.411937450106073</v>
      </c>
      <c r="G49" s="19">
        <f t="shared" si="2"/>
        <v>34.184546199842849</v>
      </c>
      <c r="H49" s="19">
        <f t="shared" si="2"/>
        <v>39.294854526612077</v>
      </c>
      <c r="I49" s="19">
        <f t="shared" si="2"/>
        <v>32.701627566554883</v>
      </c>
      <c r="J49" s="19">
        <f t="shared" si="2"/>
        <v>34.938298356397723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6.25" x14ac:dyDescent="0.25">
      <c r="A50" s="5" t="s">
        <v>9</v>
      </c>
      <c r="B50" s="19">
        <f t="shared" si="2"/>
        <v>1.4881934591391972</v>
      </c>
      <c r="C50" s="19">
        <f t="shared" si="2"/>
        <v>1.4408819428872617</v>
      </c>
      <c r="D50" s="19">
        <f t="shared" si="2"/>
        <v>2.2657508096585373</v>
      </c>
      <c r="E50" s="19">
        <f t="shared" si="2"/>
        <v>2.193959478386013</v>
      </c>
      <c r="F50" s="19">
        <f t="shared" si="2"/>
        <v>0.31150675023810309</v>
      </c>
      <c r="G50" s="19">
        <f t="shared" si="2"/>
        <v>0.40589945503065517</v>
      </c>
      <c r="H50" s="19">
        <f t="shared" si="2"/>
        <v>0.73714821092050486</v>
      </c>
      <c r="I50" s="19">
        <f t="shared" si="2"/>
        <v>5.4859826826030167</v>
      </c>
      <c r="J50" s="19">
        <f t="shared" si="2"/>
        <v>1.4005805361511714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5" t="s">
        <v>10</v>
      </c>
      <c r="B51" s="19">
        <f t="shared" si="2"/>
        <v>9.7848655484922187</v>
      </c>
      <c r="C51" s="19">
        <f t="shared" si="2"/>
        <v>9.3932597794100694</v>
      </c>
      <c r="D51" s="19">
        <f t="shared" si="2"/>
        <v>8.8846601908527951</v>
      </c>
      <c r="E51" s="19">
        <f t="shared" si="2"/>
        <v>7.3159700905931917</v>
      </c>
      <c r="F51" s="19">
        <f t="shared" si="2"/>
        <v>6.4448705007238321</v>
      </c>
      <c r="G51" s="19">
        <f t="shared" si="2"/>
        <v>6.4196706786137163</v>
      </c>
      <c r="H51" s="19">
        <f t="shared" si="2"/>
        <v>5.9046022553816631</v>
      </c>
      <c r="I51" s="19">
        <f t="shared" si="2"/>
        <v>6.6253253562784815</v>
      </c>
      <c r="J51" s="19">
        <f t="shared" si="2"/>
        <v>6.9535352841784706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0" t="s">
        <v>11</v>
      </c>
      <c r="B52" s="19">
        <f t="shared" si="2"/>
        <v>2.9868808371858164</v>
      </c>
      <c r="C52" s="19">
        <f t="shared" si="2"/>
        <v>2.6016307394144023</v>
      </c>
      <c r="D52" s="19">
        <f t="shared" si="2"/>
        <v>2.2984977539098663</v>
      </c>
      <c r="E52" s="19">
        <f t="shared" si="2"/>
        <v>2.5467659770956717</v>
      </c>
      <c r="F52" s="19">
        <f t="shared" si="2"/>
        <v>2.1145018479868756</v>
      </c>
      <c r="G52" s="19">
        <f t="shared" si="2"/>
        <v>2.1242547467612933</v>
      </c>
      <c r="H52" s="19">
        <f t="shared" si="2"/>
        <v>1.2853581055701362</v>
      </c>
      <c r="I52" s="19">
        <f t="shared" si="2"/>
        <v>2.1907822155758674</v>
      </c>
      <c r="J52" s="19">
        <f t="shared" si="2"/>
        <v>1.9858716841536659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5">
      <c r="A53" s="10" t="s">
        <v>12</v>
      </c>
      <c r="B53" s="19">
        <f t="shared" si="2"/>
        <v>2.7265953711468778</v>
      </c>
      <c r="C53" s="19">
        <f t="shared" si="2"/>
        <v>2.2950888092389348</v>
      </c>
      <c r="D53" s="19">
        <f t="shared" si="2"/>
        <v>2.0806937342126082</v>
      </c>
      <c r="E53" s="19">
        <f t="shared" si="2"/>
        <v>1.8568251149549995</v>
      </c>
      <c r="F53" s="19">
        <f t="shared" si="2"/>
        <v>1.693454423173153</v>
      </c>
      <c r="G53" s="19">
        <f t="shared" si="2"/>
        <v>1.7442745646399738</v>
      </c>
      <c r="H53" s="19">
        <f t="shared" si="2"/>
        <v>1.1007513086847882</v>
      </c>
      <c r="I53" s="19">
        <f t="shared" si="2"/>
        <v>2.0671550138471888</v>
      </c>
      <c r="J53" s="19">
        <f t="shared" si="2"/>
        <v>1.8216367736898225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25.5" x14ac:dyDescent="0.25">
      <c r="A54" s="10" t="s">
        <v>13</v>
      </c>
      <c r="B54" s="19">
        <f t="shared" si="2"/>
        <v>3.9411165020932359</v>
      </c>
      <c r="C54" s="19">
        <f t="shared" si="2"/>
        <v>3.5712528158137191</v>
      </c>
      <c r="D54" s="19">
        <f t="shared" si="2"/>
        <v>3.2517172223394528</v>
      </c>
      <c r="E54" s="19">
        <f t="shared" si="2"/>
        <v>2.5954919662530891</v>
      </c>
      <c r="F54" s="19">
        <f t="shared" si="2"/>
        <v>2.5864342130095981</v>
      </c>
      <c r="G54" s="19">
        <f t="shared" si="2"/>
        <v>2.5485175442433108</v>
      </c>
      <c r="H54" s="19">
        <f t="shared" si="2"/>
        <v>3.516064291245649</v>
      </c>
      <c r="I54" s="19">
        <f t="shared" si="2"/>
        <v>2.3648717661006939</v>
      </c>
      <c r="J54" s="19">
        <f>J12/J$19*100</f>
        <v>3.1428520921015348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5">
      <c r="A55" s="7" t="s">
        <v>14</v>
      </c>
      <c r="B55" s="19">
        <f t="shared" si="2"/>
        <v>0.13027283806628809</v>
      </c>
      <c r="C55" s="19">
        <f t="shared" si="2"/>
        <v>0.92528741494301348</v>
      </c>
      <c r="D55" s="19">
        <f t="shared" si="2"/>
        <v>1.2537514803908669</v>
      </c>
      <c r="E55" s="19">
        <f t="shared" si="2"/>
        <v>0.31688703228943327</v>
      </c>
      <c r="F55" s="19">
        <f t="shared" si="2"/>
        <v>5.0480016554206183E-2</v>
      </c>
      <c r="G55" s="19">
        <f t="shared" si="2"/>
        <v>2.623822969138058E-3</v>
      </c>
      <c r="H55" s="19">
        <f t="shared" si="2"/>
        <v>2.4285498810890228E-3</v>
      </c>
      <c r="I55" s="19">
        <f t="shared" si="2"/>
        <v>2.516360754731686E-3</v>
      </c>
      <c r="J55" s="19">
        <f t="shared" si="2"/>
        <v>3.174734233447728E-3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5" t="s">
        <v>15</v>
      </c>
      <c r="B56" s="19">
        <f t="shared" si="2"/>
        <v>10.104614428449644</v>
      </c>
      <c r="C56" s="19">
        <f t="shared" si="2"/>
        <v>7.8014616723667771</v>
      </c>
      <c r="D56" s="19">
        <f t="shared" si="2"/>
        <v>8.052279241579992</v>
      </c>
      <c r="E56" s="19">
        <f t="shared" si="2"/>
        <v>8.6052553004939707</v>
      </c>
      <c r="F56" s="19">
        <f t="shared" si="2"/>
        <v>8.7101122320187958</v>
      </c>
      <c r="G56" s="19">
        <f t="shared" si="2"/>
        <v>8.6253247066180379</v>
      </c>
      <c r="H56" s="19">
        <f t="shared" si="2"/>
        <v>8.1773908116038321</v>
      </c>
      <c r="I56" s="19">
        <f t="shared" si="2"/>
        <v>9.1605707904801896</v>
      </c>
      <c r="J56" s="19">
        <f t="shared" si="2"/>
        <v>9.9748813972512096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5" t="s">
        <v>16</v>
      </c>
      <c r="B57" s="19">
        <f t="shared" si="2"/>
        <v>54.293641854702948</v>
      </c>
      <c r="C57" s="19">
        <f t="shared" si="2"/>
        <v>53.084430641935818</v>
      </c>
      <c r="D57" s="19">
        <f t="shared" si="2"/>
        <v>52.417937794000601</v>
      </c>
      <c r="E57" s="19">
        <f t="shared" si="2"/>
        <v>51.762441193816919</v>
      </c>
      <c r="F57" s="19">
        <f t="shared" si="2"/>
        <v>52.121573066913193</v>
      </c>
      <c r="G57" s="19">
        <f t="shared" si="2"/>
        <v>50.364558959894737</v>
      </c>
      <c r="H57" s="19">
        <f t="shared" si="2"/>
        <v>45.886004195481931</v>
      </c>
      <c r="I57" s="19">
        <f>I15/I$19*100</f>
        <v>46.026493604083427</v>
      </c>
      <c r="J57" s="19">
        <f t="shared" si="2"/>
        <v>46.732704426021414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7" t="s">
        <v>17</v>
      </c>
      <c r="B58" s="19">
        <f t="shared" si="2"/>
        <v>52.376676892128629</v>
      </c>
      <c r="C58" s="19">
        <f t="shared" si="2"/>
        <v>51.178597610614375</v>
      </c>
      <c r="D58" s="19">
        <f t="shared" si="2"/>
        <v>50.492081468475071</v>
      </c>
      <c r="E58" s="19">
        <f t="shared" si="2"/>
        <v>50.148061373499743</v>
      </c>
      <c r="F58" s="19">
        <f t="shared" si="2"/>
        <v>50.436851297286765</v>
      </c>
      <c r="G58" s="19">
        <f t="shared" si="2"/>
        <v>48.786877835005853</v>
      </c>
      <c r="H58" s="19">
        <f t="shared" si="2"/>
        <v>44.564563009639812</v>
      </c>
      <c r="I58" s="19">
        <f>I16/I$19*100</f>
        <v>44.612328175926564</v>
      </c>
      <c r="J58" s="19">
        <f t="shared" si="2"/>
        <v>45.945362093912884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7" t="s">
        <v>18</v>
      </c>
      <c r="B59" s="19">
        <f t="shared" si="2"/>
        <v>1.9169649625743208</v>
      </c>
      <c r="C59" s="19">
        <f t="shared" si="2"/>
        <v>1.9058330313214471</v>
      </c>
      <c r="D59" s="19">
        <f t="shared" si="2"/>
        <v>1.925856325525535</v>
      </c>
      <c r="E59" s="19">
        <f t="shared" si="2"/>
        <v>1.61437982031718</v>
      </c>
      <c r="F59" s="19">
        <f t="shared" si="2"/>
        <v>1.6847217696264318</v>
      </c>
      <c r="G59" s="19">
        <f t="shared" si="2"/>
        <v>1.5776811248888829</v>
      </c>
      <c r="H59" s="19">
        <f t="shared" si="2"/>
        <v>1.3214411858421169</v>
      </c>
      <c r="I59" s="19">
        <f t="shared" si="2"/>
        <v>1.4141654281568672</v>
      </c>
      <c r="J59" s="19">
        <f t="shared" si="2"/>
        <v>0.78734233210853088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9"/>
      <c r="C60" s="19"/>
      <c r="D60" s="19"/>
      <c r="E60" s="19"/>
      <c r="F60" s="19"/>
      <c r="G60" s="19"/>
      <c r="H60" s="19"/>
      <c r="I60" s="19"/>
      <c r="J60" s="1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2" t="s">
        <v>19</v>
      </c>
      <c r="B61" s="20">
        <f t="shared" ref="B61:J61" si="3">SUM(B48,B50,B51,B56:B57)</f>
        <v>100</v>
      </c>
      <c r="C61" s="20">
        <f t="shared" si="3"/>
        <v>100</v>
      </c>
      <c r="D61" s="20">
        <f t="shared" si="3"/>
        <v>100</v>
      </c>
      <c r="E61" s="20">
        <f t="shared" si="3"/>
        <v>99.999999397709473</v>
      </c>
      <c r="F61" s="20">
        <f t="shared" si="3"/>
        <v>100</v>
      </c>
      <c r="G61" s="20">
        <f t="shared" si="3"/>
        <v>100</v>
      </c>
      <c r="H61" s="20">
        <f t="shared" si="3"/>
        <v>100</v>
      </c>
      <c r="I61" s="20">
        <f t="shared" si="3"/>
        <v>100</v>
      </c>
      <c r="J61" s="20">
        <f t="shared" si="3"/>
        <v>100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21" t="s">
        <v>32</v>
      </c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</sheetData>
  <pageMargins left="0.70866141732283472" right="0.70866141732283472" top="0.74803149606299213" bottom="0.74803149606299213" header="0" footer="0"/>
  <pageSetup paperSize="9" scale="46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1-3_FS</vt:lpstr>
      <vt:lpstr>'1-3_FS'!Print_Area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C. Palencia</dc:creator>
  <cp:lastModifiedBy>USER</cp:lastModifiedBy>
  <dcterms:created xsi:type="dcterms:W3CDTF">2023-08-30T06:28:39Z</dcterms:created>
  <dcterms:modified xsi:type="dcterms:W3CDTF">2023-08-30T06:31:01Z</dcterms:modified>
</cp:coreProperties>
</file>