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Shared drives\11 Digital\2024 Estimation\4 Web materials\Revised\As of 16 April\"/>
    </mc:Choice>
  </mc:AlternateContent>
  <xr:revisionPtr revIDLastSave="0" documentId="13_ncr:1_{5783618A-70E3-47C9-B83C-4E668DD40B92}" xr6:coauthVersionLast="47" xr6:coauthVersionMax="47" xr10:uidLastSave="{00000000-0000-0000-0000-000000000000}"/>
  <bookViews>
    <workbookView xWindow="-27885" yWindow="750" windowWidth="26325" windowHeight="13935" xr2:uid="{4515A300-CD7D-4F5B-9E18-EACFF2F00C81}"/>
  </bookViews>
  <sheets>
    <sheet name="SUMMARY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7" i="1" l="1"/>
  <c r="A106" i="1"/>
  <c r="A105" i="1"/>
  <c r="A104" i="1"/>
  <c r="A103" i="1"/>
  <c r="A102" i="1"/>
  <c r="A101" i="1"/>
  <c r="A100" i="1"/>
  <c r="A99" i="1"/>
  <c r="F98" i="1"/>
  <c r="G98" i="1" s="1"/>
  <c r="E98" i="1"/>
  <c r="D98" i="1"/>
  <c r="C98" i="1"/>
  <c r="A90" i="1"/>
  <c r="A89" i="1"/>
  <c r="A88" i="1"/>
  <c r="A87" i="1"/>
  <c r="A86" i="1"/>
  <c r="A85" i="1"/>
  <c r="A84" i="1"/>
  <c r="A83" i="1"/>
  <c r="A82" i="1"/>
  <c r="A73" i="1"/>
  <c r="A72" i="1"/>
  <c r="F88" i="1"/>
  <c r="A71" i="1"/>
  <c r="D87" i="1"/>
  <c r="A70" i="1"/>
  <c r="F86" i="1"/>
  <c r="A69" i="1"/>
  <c r="F85" i="1"/>
  <c r="A68" i="1"/>
  <c r="A67" i="1"/>
  <c r="B83" i="1"/>
  <c r="A66" i="1"/>
  <c r="F82" i="1"/>
  <c r="A65" i="1"/>
  <c r="C64" i="1"/>
  <c r="D64" i="1" s="1"/>
  <c r="E64" i="1" s="1"/>
  <c r="F64" i="1" s="1"/>
  <c r="G64" i="1" s="1"/>
  <c r="C55" i="1"/>
  <c r="D55" i="1" s="1"/>
  <c r="E55" i="1" s="1"/>
  <c r="F55" i="1" s="1"/>
  <c r="G55" i="1" s="1"/>
  <c r="A48" i="1"/>
  <c r="A47" i="1"/>
  <c r="A46" i="1"/>
  <c r="A45" i="1"/>
  <c r="A44" i="1"/>
  <c r="A43" i="1"/>
  <c r="A42" i="1"/>
  <c r="A41" i="1"/>
  <c r="A40" i="1"/>
  <c r="C39" i="1"/>
  <c r="D39" i="1" s="1"/>
  <c r="E39" i="1" s="1"/>
  <c r="F39" i="1" s="1"/>
  <c r="G39" i="1" s="1"/>
  <c r="A31" i="1"/>
  <c r="E30" i="1"/>
  <c r="D30" i="1"/>
  <c r="A30" i="1"/>
  <c r="A29" i="1"/>
  <c r="A28" i="1"/>
  <c r="A27" i="1"/>
  <c r="F26" i="1"/>
  <c r="E26" i="1"/>
  <c r="D26" i="1"/>
  <c r="A26" i="1"/>
  <c r="A25" i="1"/>
  <c r="F24" i="1"/>
  <c r="E24" i="1"/>
  <c r="A24" i="1"/>
  <c r="A23" i="1"/>
  <c r="F30" i="1"/>
  <c r="C30" i="1"/>
  <c r="F28" i="1"/>
  <c r="E28" i="1"/>
  <c r="D28" i="1"/>
  <c r="C28" i="1"/>
  <c r="C26" i="1"/>
  <c r="D8" i="1"/>
  <c r="D24" i="1"/>
  <c r="C24" i="1"/>
  <c r="E27" i="1" l="1"/>
  <c r="C23" i="1"/>
  <c r="C83" i="1"/>
  <c r="E87" i="1"/>
  <c r="D83" i="1"/>
  <c r="F87" i="1"/>
  <c r="E83" i="1"/>
  <c r="C27" i="1"/>
  <c r="C29" i="1"/>
  <c r="C31" i="1"/>
  <c r="B26" i="1"/>
  <c r="B30" i="1"/>
  <c r="F83" i="1"/>
  <c r="D74" i="1"/>
  <c r="D108" i="1" s="1"/>
  <c r="D88" i="1"/>
  <c r="B85" i="1"/>
  <c r="E88" i="1"/>
  <c r="C85" i="1"/>
  <c r="B24" i="1"/>
  <c r="B28" i="1"/>
  <c r="D85" i="1"/>
  <c r="B87" i="1"/>
  <c r="E85" i="1"/>
  <c r="D67" i="1"/>
  <c r="D103" i="1"/>
  <c r="D102" i="1"/>
  <c r="D100" i="1"/>
  <c r="D105" i="1"/>
  <c r="E74" i="1"/>
  <c r="E106" i="1" s="1"/>
  <c r="C25" i="1"/>
  <c r="D107" i="1"/>
  <c r="D101" i="1"/>
  <c r="E67" i="1"/>
  <c r="B27" i="1"/>
  <c r="B29" i="1"/>
  <c r="B31" i="1"/>
  <c r="D27" i="1"/>
  <c r="D31" i="1"/>
  <c r="B82" i="1"/>
  <c r="B86" i="1"/>
  <c r="B88" i="1"/>
  <c r="B90" i="1"/>
  <c r="E31" i="1"/>
  <c r="C82" i="1"/>
  <c r="C86" i="1"/>
  <c r="C88" i="1"/>
  <c r="C90" i="1"/>
  <c r="C8" i="1"/>
  <c r="C15" i="1" s="1"/>
  <c r="G67" i="1"/>
  <c r="G74" i="1" s="1"/>
  <c r="F27" i="1"/>
  <c r="F31" i="1"/>
  <c r="D82" i="1"/>
  <c r="D86" i="1"/>
  <c r="D90" i="1"/>
  <c r="B8" i="1"/>
  <c r="E82" i="1"/>
  <c r="E86" i="1"/>
  <c r="E90" i="1"/>
  <c r="F90" i="1"/>
  <c r="B67" i="1"/>
  <c r="B74" i="1" s="1"/>
  <c r="D104" i="1"/>
  <c r="C67" i="1"/>
  <c r="C74" i="1" s="1"/>
  <c r="B89" i="1"/>
  <c r="D99" i="1"/>
  <c r="C87" i="1"/>
  <c r="C89" i="1"/>
  <c r="D89" i="1"/>
  <c r="F67" i="1"/>
  <c r="E89" i="1"/>
  <c r="F89" i="1"/>
  <c r="D15" i="1"/>
  <c r="D41" i="1" s="1"/>
  <c r="C45" i="1" l="1"/>
  <c r="C44" i="1"/>
  <c r="C43" i="1"/>
  <c r="C40" i="1"/>
  <c r="C46" i="1"/>
  <c r="C102" i="1"/>
  <c r="C91" i="1"/>
  <c r="E99" i="1"/>
  <c r="D106" i="1"/>
  <c r="D48" i="1"/>
  <c r="E104" i="1"/>
  <c r="B108" i="1"/>
  <c r="B99" i="1"/>
  <c r="B104" i="1"/>
  <c r="B102" i="1"/>
  <c r="B107" i="1"/>
  <c r="B103" i="1"/>
  <c r="B106" i="1"/>
  <c r="B105" i="1"/>
  <c r="B100" i="1"/>
  <c r="G108" i="1"/>
  <c r="G100" i="1"/>
  <c r="G105" i="1"/>
  <c r="G103" i="1"/>
  <c r="G107" i="1"/>
  <c r="G104" i="1"/>
  <c r="G99" i="1"/>
  <c r="G106" i="1"/>
  <c r="G102" i="1"/>
  <c r="E101" i="1"/>
  <c r="D84" i="1"/>
  <c r="E107" i="1"/>
  <c r="D49" i="1"/>
  <c r="D56" i="1"/>
  <c r="D58" i="1" s="1"/>
  <c r="D47" i="1"/>
  <c r="D16" i="1"/>
  <c r="D40" i="1"/>
  <c r="D44" i="1"/>
  <c r="C32" i="1"/>
  <c r="C106" i="1"/>
  <c r="C49" i="1"/>
  <c r="C47" i="1"/>
  <c r="C56" i="1"/>
  <c r="C58" i="1" s="1"/>
  <c r="C16" i="1"/>
  <c r="C107" i="1"/>
  <c r="E103" i="1"/>
  <c r="C101" i="1"/>
  <c r="B84" i="1"/>
  <c r="D46" i="1"/>
  <c r="C100" i="1"/>
  <c r="G101" i="1"/>
  <c r="F84" i="1"/>
  <c r="E84" i="1"/>
  <c r="D42" i="1"/>
  <c r="E100" i="1"/>
  <c r="B25" i="1"/>
  <c r="C42" i="1"/>
  <c r="C41" i="1"/>
  <c r="D43" i="1"/>
  <c r="C48" i="1"/>
  <c r="B101" i="1"/>
  <c r="C108" i="1"/>
  <c r="B91" i="1"/>
  <c r="C104" i="1"/>
  <c r="D45" i="1"/>
  <c r="C103" i="1"/>
  <c r="E108" i="1"/>
  <c r="D91" i="1"/>
  <c r="E102" i="1"/>
  <c r="E105" i="1"/>
  <c r="F74" i="1"/>
  <c r="F91" i="1" s="1"/>
  <c r="C99" i="1"/>
  <c r="C84" i="1"/>
  <c r="C105" i="1"/>
  <c r="F108" i="1" l="1"/>
  <c r="E91" i="1"/>
  <c r="F100" i="1"/>
  <c r="F103" i="1"/>
  <c r="F104" i="1"/>
  <c r="F102" i="1"/>
  <c r="F99" i="1"/>
  <c r="F107" i="1"/>
  <c r="F105" i="1"/>
  <c r="F106" i="1"/>
  <c r="F101" i="1"/>
  <c r="E29" i="1" l="1"/>
  <c r="F8" i="1"/>
  <c r="F29" i="1"/>
  <c r="G8" i="1"/>
  <c r="D29" i="1"/>
  <c r="E8" i="1"/>
  <c r="D25" i="1" l="1"/>
  <c r="F25" i="1"/>
  <c r="E25" i="1"/>
  <c r="B23" i="1" l="1"/>
  <c r="B15" i="1"/>
  <c r="B40" i="1" s="1"/>
  <c r="B42" i="1" l="1"/>
  <c r="B44" i="1"/>
  <c r="B56" i="1"/>
  <c r="B58" i="1" s="1"/>
  <c r="B48" i="1"/>
  <c r="B49" i="1"/>
  <c r="B43" i="1"/>
  <c r="B45" i="1"/>
  <c r="B32" i="1"/>
  <c r="B16" i="1"/>
  <c r="B47" i="1"/>
  <c r="B41" i="1"/>
  <c r="B46" i="1"/>
  <c r="D23" i="1" l="1"/>
  <c r="E15" i="1"/>
  <c r="E40" i="1" s="1"/>
  <c r="F15" i="1" l="1"/>
  <c r="E23" i="1"/>
  <c r="F40" i="1"/>
  <c r="F23" i="1"/>
  <c r="G15" i="1"/>
  <c r="G40" i="1"/>
  <c r="E16" i="1"/>
  <c r="E49" i="1"/>
  <c r="E44" i="1"/>
  <c r="E41" i="1"/>
  <c r="E45" i="1"/>
  <c r="E47" i="1"/>
  <c r="D32" i="1"/>
  <c r="E48" i="1"/>
  <c r="E43" i="1"/>
  <c r="E56" i="1"/>
  <c r="E58" i="1" s="1"/>
  <c r="E46" i="1"/>
  <c r="E42" i="1"/>
  <c r="G41" i="1" l="1"/>
  <c r="G56" i="1"/>
  <c r="G58" i="1" s="1"/>
  <c r="G47" i="1"/>
  <c r="G44" i="1"/>
  <c r="G16" i="1"/>
  <c r="G48" i="1"/>
  <c r="F32" i="1"/>
  <c r="G43" i="1"/>
  <c r="G45" i="1"/>
  <c r="G49" i="1"/>
  <c r="G46" i="1"/>
  <c r="G42" i="1"/>
  <c r="F41" i="1"/>
  <c r="F43" i="1"/>
  <c r="F45" i="1"/>
  <c r="F47" i="1"/>
  <c r="F48" i="1"/>
  <c r="F16" i="1"/>
  <c r="F44" i="1"/>
  <c r="F49" i="1"/>
  <c r="F56" i="1"/>
  <c r="F58" i="1" s="1"/>
  <c r="E32" i="1"/>
  <c r="F46" i="1"/>
  <c r="F42" i="1"/>
</calcChain>
</file>

<file path=xl/sharedStrings.xml><?xml version="1.0" encoding="utf-8"?>
<sst xmlns="http://schemas.openxmlformats.org/spreadsheetml/2006/main" count="61" uniqueCount="35">
  <si>
    <t>Table 1</t>
  </si>
  <si>
    <t>Gross Value Added of Digital Economy by Sub-component at Current Prices, 2018-2023</t>
  </si>
  <si>
    <t>Levels (in million PhP)</t>
  </si>
  <si>
    <t>Sub-components</t>
  </si>
  <si>
    <t>E-commerce</t>
  </si>
  <si>
    <t>Digital media/content</t>
  </si>
  <si>
    <t>Digital-enabling infrastructure</t>
  </si>
  <si>
    <t>Computer, electronic and optical products</t>
  </si>
  <si>
    <t>Wholesale trade, except of motor vehicles and motorcycles</t>
  </si>
  <si>
    <t>Telecommunication services</t>
  </si>
  <si>
    <t>Professional and Business services</t>
  </si>
  <si>
    <t>Repair of computers and communication equipment</t>
  </si>
  <si>
    <t>Government digital services</t>
  </si>
  <si>
    <t>DIGITAL ECONOMY</t>
  </si>
  <si>
    <t>Source: Philippine Statistics Authority</t>
  </si>
  <si>
    <t>Table 2</t>
  </si>
  <si>
    <t>Growth rates (in percent)</t>
  </si>
  <si>
    <t>2018-2019</t>
  </si>
  <si>
    <t>2019-2020</t>
  </si>
  <si>
    <t>2020-2021</t>
  </si>
  <si>
    <t>2021-2022</t>
  </si>
  <si>
    <t>2022-2023</t>
  </si>
  <si>
    <t>Table 3</t>
  </si>
  <si>
    <t>Percent share to total (in percent)</t>
  </si>
  <si>
    <t>Table 4</t>
  </si>
  <si>
    <t>Digital Economy and Gross Domestic Product (GDP) at Current Prices, 2018-2023</t>
  </si>
  <si>
    <t>Digital Economy</t>
  </si>
  <si>
    <t>Gross Domestic Product (GDP)</t>
  </si>
  <si>
    <t>Share of Digital Economy to GDP (in percent)</t>
  </si>
  <si>
    <t>Table 5</t>
  </si>
  <si>
    <t>Employment in Digital Economy by Sub-component, 2018-2021</t>
  </si>
  <si>
    <t>Levels (in thousand persons)</t>
  </si>
  <si>
    <t>Table 6</t>
  </si>
  <si>
    <t>Employment in Digital Economy by Sub-component, 2018-2023</t>
  </si>
  <si>
    <t>Table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</si>
</sst>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(* #,##0.0_);_(* \(#,##0.0\);_(* &quot;-&quot;??_);_(@_)"/>
    <numFmt numFmtId="166" formatCode="_-* #,##0.0_-;\-* #,##0.0_-;_-* &quot;-&quot;??_-;_-@_-"/>
    <numFmt numFmtId="168" formatCode="0.0%"/>
    <numFmt numFmtId="169" formatCode="_-* #,##0.000000_-;\-* #,##0.000000_-;_-* &quot;-&quot;??_-;_-@_-"/>
    <numFmt numFmtId="170" formatCode="_(* #,##0_);_(* \(#,##0\);_(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7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 applyFont="1"/>
    <xf numFmtId="0" fontId="3" fillId="0" borderId="0" xfId="2" applyFont="1"/>
    <xf numFmtId="0" fontId="3" fillId="0" borderId="2" xfId="2" applyFont="1" applyBorder="1"/>
    <xf numFmtId="0" fontId="3" fillId="0" borderId="3" xfId="2" applyFont="1" applyBorder="1"/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164" fontId="3" fillId="0" borderId="7" xfId="3" applyNumberFormat="1" applyFont="1" applyBorder="1"/>
    <xf numFmtId="43" fontId="0" fillId="0" borderId="0" xfId="4" applyFont="1"/>
    <xf numFmtId="164" fontId="2" fillId="0" borderId="7" xfId="3" applyNumberFormat="1" applyFont="1" applyBorder="1"/>
    <xf numFmtId="43" fontId="0" fillId="0" borderId="0" xfId="0" applyNumberFormat="1"/>
    <xf numFmtId="164" fontId="2" fillId="0" borderId="7" xfId="3" quotePrefix="1" applyNumberFormat="1" applyFont="1" applyBorder="1" applyAlignment="1">
      <alignment horizontal="left"/>
    </xf>
    <xf numFmtId="164" fontId="2" fillId="0" borderId="7" xfId="3" applyNumberFormat="1" applyFont="1" applyBorder="1" applyAlignment="1">
      <alignment horizontal="left" indent="2"/>
    </xf>
    <xf numFmtId="164" fontId="2" fillId="0" borderId="7" xfId="3" applyNumberFormat="1" applyFont="1" applyBorder="1" applyAlignment="1">
      <alignment horizontal="left"/>
    </xf>
    <xf numFmtId="0" fontId="3" fillId="0" borderId="9" xfId="2" applyFont="1" applyBorder="1"/>
    <xf numFmtId="0" fontId="4" fillId="0" borderId="0" xfId="2" applyFont="1"/>
    <xf numFmtId="43" fontId="5" fillId="0" borderId="0" xfId="2" applyNumberFormat="1" applyFont="1"/>
    <xf numFmtId="43" fontId="6" fillId="0" borderId="0" xfId="3" applyFont="1" applyBorder="1"/>
    <xf numFmtId="43" fontId="7" fillId="0" borderId="0" xfId="3" applyFont="1" applyBorder="1"/>
    <xf numFmtId="0" fontId="8" fillId="0" borderId="0" xfId="2" applyFont="1"/>
    <xf numFmtId="165" fontId="3" fillId="0" borderId="12" xfId="3" applyNumberFormat="1" applyFont="1" applyBorder="1"/>
    <xf numFmtId="165" fontId="3" fillId="0" borderId="8" xfId="3" applyNumberFormat="1" applyFont="1" applyBorder="1"/>
    <xf numFmtId="165" fontId="3" fillId="0" borderId="0" xfId="3" applyNumberFormat="1" applyFont="1" applyBorder="1"/>
    <xf numFmtId="164" fontId="2" fillId="0" borderId="13" xfId="3" applyNumberFormat="1" applyFont="1" applyBorder="1" applyAlignment="1">
      <alignment horizontal="left"/>
    </xf>
    <xf numFmtId="165" fontId="3" fillId="0" borderId="14" xfId="3" applyNumberFormat="1" applyFont="1" applyBorder="1"/>
    <xf numFmtId="165" fontId="3" fillId="0" borderId="15" xfId="3" applyNumberFormat="1" applyFont="1" applyBorder="1"/>
    <xf numFmtId="165" fontId="3" fillId="0" borderId="16" xfId="3" applyNumberFormat="1" applyFont="1" applyBorder="1"/>
    <xf numFmtId="165" fontId="3" fillId="0" borderId="10" xfId="3" applyNumberFormat="1" applyFont="1" applyBorder="1"/>
    <xf numFmtId="165" fontId="3" fillId="0" borderId="11" xfId="3" applyNumberFormat="1" applyFont="1" applyBorder="1"/>
    <xf numFmtId="166" fontId="3" fillId="0" borderId="0" xfId="3" applyNumberFormat="1" applyFont="1" applyBorder="1"/>
    <xf numFmtId="166" fontId="3" fillId="0" borderId="8" xfId="3" applyNumberFormat="1" applyFont="1" applyBorder="1"/>
    <xf numFmtId="166" fontId="3" fillId="0" borderId="10" xfId="3" applyNumberFormat="1" applyFont="1" applyBorder="1"/>
    <xf numFmtId="166" fontId="3" fillId="0" borderId="11" xfId="3" applyNumberFormat="1" applyFont="1" applyBorder="1"/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164" fontId="2" fillId="0" borderId="13" xfId="3" applyNumberFormat="1" applyFont="1" applyBorder="1"/>
    <xf numFmtId="168" fontId="3" fillId="0" borderId="0" xfId="1" applyNumberFormat="1" applyFont="1"/>
    <xf numFmtId="169" fontId="0" fillId="0" borderId="0" xfId="0" applyNumberFormat="1"/>
    <xf numFmtId="170" fontId="6" fillId="0" borderId="0" xfId="3" applyNumberFormat="1" applyFont="1" applyBorder="1"/>
    <xf numFmtId="0" fontId="9" fillId="0" borderId="0" xfId="2" applyFont="1"/>
    <xf numFmtId="0" fontId="3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164" fontId="3" fillId="0" borderId="0" xfId="3" applyNumberFormat="1" applyFont="1" applyBorder="1"/>
    <xf numFmtId="164" fontId="3" fillId="0" borderId="8" xfId="3" applyNumberFormat="1" applyFont="1" applyBorder="1"/>
    <xf numFmtId="164" fontId="3" fillId="0" borderId="10" xfId="3" applyNumberFormat="1" applyFont="1" applyBorder="1"/>
    <xf numFmtId="164" fontId="3" fillId="0" borderId="11" xfId="3" applyNumberFormat="1" applyFont="1" applyBorder="1"/>
    <xf numFmtId="170" fontId="3" fillId="0" borderId="12" xfId="3" applyNumberFormat="1" applyFont="1" applyBorder="1"/>
    <xf numFmtId="170" fontId="3" fillId="0" borderId="0" xfId="3" applyNumberFormat="1" applyFont="1" applyBorder="1"/>
    <xf numFmtId="170" fontId="3" fillId="0" borderId="20" xfId="3" applyNumberFormat="1" applyFont="1" applyBorder="1"/>
    <xf numFmtId="170" fontId="3" fillId="0" borderId="15" xfId="3" applyNumberFormat="1" applyFont="1" applyBorder="1"/>
    <xf numFmtId="170" fontId="3" fillId="0" borderId="16" xfId="3" applyNumberFormat="1" applyFont="1" applyBorder="1"/>
  </cellXfs>
  <cellStyles count="5">
    <cellStyle name="Comma 3" xfId="4" xr:uid="{FDA2F59B-4D1E-4C74-8E7C-E2A3AE5F10C5}"/>
    <cellStyle name="Comma 7" xfId="3" xr:uid="{C75CDBB5-952B-4861-A26F-4AD6247C572D}"/>
    <cellStyle name="Normal" xfId="0" builtinId="0"/>
    <cellStyle name="Normal 9" xfId="2" xr:uid="{F124CB8C-A7FC-42B1-A070-AD71D9D51AA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C122-0C78-4601-8A32-742388CA55FE}">
  <sheetPr>
    <pageSetUpPr fitToPage="1"/>
  </sheetPr>
  <dimension ref="A1:P109"/>
  <sheetViews>
    <sheetView tabSelected="1" view="pageBreakPreview" zoomScaleNormal="100" zoomScaleSheetLayoutView="100" workbookViewId="0">
      <selection activeCell="A16" sqref="A16"/>
    </sheetView>
  </sheetViews>
  <sheetFormatPr defaultRowHeight="15" x14ac:dyDescent="0.25"/>
  <cols>
    <col min="1" max="1" width="91.42578125" bestFit="1" customWidth="1"/>
    <col min="2" max="7" width="22" customWidth="1"/>
    <col min="9" max="12" width="10.140625" customWidth="1"/>
    <col min="13" max="13" width="25.5703125" customWidth="1"/>
    <col min="14" max="19" width="10.140625" customWidth="1"/>
  </cols>
  <sheetData>
    <row r="1" spans="1:16" ht="15.75" x14ac:dyDescent="0.25">
      <c r="A1" s="1" t="s">
        <v>0</v>
      </c>
      <c r="B1" s="2"/>
      <c r="C1" s="2"/>
      <c r="D1" s="2"/>
      <c r="E1" s="2"/>
      <c r="F1" s="2"/>
      <c r="G1" s="2"/>
    </row>
    <row r="2" spans="1:16" ht="15.75" x14ac:dyDescent="0.25">
      <c r="A2" s="1" t="s">
        <v>1</v>
      </c>
      <c r="B2" s="2"/>
      <c r="C2" s="2"/>
      <c r="D2" s="2"/>
      <c r="E2" s="2"/>
      <c r="F2" s="2"/>
      <c r="G2" s="2"/>
    </row>
    <row r="3" spans="1:16" ht="16.5" thickBot="1" x14ac:dyDescent="0.3">
      <c r="A3" s="1" t="s">
        <v>2</v>
      </c>
      <c r="B3" s="2"/>
      <c r="C3" s="2"/>
      <c r="D3" s="2"/>
      <c r="E3" s="2"/>
      <c r="F3" s="2"/>
      <c r="G3" s="2"/>
    </row>
    <row r="4" spans="1:16" ht="15.75" x14ac:dyDescent="0.25">
      <c r="A4" s="41" t="s">
        <v>3</v>
      </c>
      <c r="B4" s="3"/>
      <c r="C4" s="3"/>
      <c r="D4" s="3"/>
      <c r="E4" s="3"/>
      <c r="F4" s="3"/>
      <c r="G4" s="4"/>
    </row>
    <row r="5" spans="1:16" ht="16.5" thickBot="1" x14ac:dyDescent="0.3">
      <c r="A5" s="42"/>
      <c r="B5" s="5">
        <v>2018</v>
      </c>
      <c r="C5" s="5">
        <v>2019</v>
      </c>
      <c r="D5" s="5">
        <v>2020</v>
      </c>
      <c r="E5" s="5">
        <v>2021</v>
      </c>
      <c r="F5" s="5">
        <v>2022</v>
      </c>
      <c r="G5" s="6">
        <v>2023</v>
      </c>
    </row>
    <row r="6" spans="1:16" ht="16.5" thickTop="1" x14ac:dyDescent="0.25">
      <c r="A6" s="7" t="s">
        <v>4</v>
      </c>
      <c r="B6" s="43">
        <v>155253.82770581072</v>
      </c>
      <c r="C6" s="43">
        <v>205360.07642030838</v>
      </c>
      <c r="D6" s="43">
        <v>136729.66936524189</v>
      </c>
      <c r="E6" s="43">
        <v>191681.18168077411</v>
      </c>
      <c r="F6" s="43">
        <v>241854.62751164078</v>
      </c>
      <c r="G6" s="44">
        <v>286667.33814485918</v>
      </c>
      <c r="J6" s="8"/>
      <c r="K6" s="8"/>
    </row>
    <row r="7" spans="1:16" ht="15.75" x14ac:dyDescent="0.25">
      <c r="A7" s="9" t="s">
        <v>5</v>
      </c>
      <c r="B7" s="43">
        <v>49498.456011420792</v>
      </c>
      <c r="C7" s="43">
        <v>52314.838524440624</v>
      </c>
      <c r="D7" s="43">
        <v>46656.540434222399</v>
      </c>
      <c r="E7" s="43">
        <v>51365.438394829478</v>
      </c>
      <c r="F7" s="43">
        <v>57439.89224176963</v>
      </c>
      <c r="G7" s="44">
        <v>60213.425792034606</v>
      </c>
      <c r="K7" s="10"/>
      <c r="L7" s="10"/>
      <c r="N7" s="10"/>
      <c r="O7" s="10"/>
      <c r="P7" s="10"/>
    </row>
    <row r="8" spans="1:16" ht="15.75" x14ac:dyDescent="0.25">
      <c r="A8" s="11" t="s">
        <v>6</v>
      </c>
      <c r="B8" s="43">
        <f>SUM(B9:B13)</f>
        <v>1385639.8663290753</v>
      </c>
      <c r="C8" s="43">
        <f t="shared" ref="C8:G8" si="0">SUM(C9:C13)</f>
        <v>1458867.6777580881</v>
      </c>
      <c r="D8" s="43">
        <f t="shared" si="0"/>
        <v>1383415.4865760326</v>
      </c>
      <c r="E8" s="43">
        <f t="shared" si="0"/>
        <v>1491619.9883578653</v>
      </c>
      <c r="F8" s="43">
        <f t="shared" si="0"/>
        <v>1598709.9481595859</v>
      </c>
      <c r="G8" s="44">
        <f t="shared" si="0"/>
        <v>1697042.7849483679</v>
      </c>
    </row>
    <row r="9" spans="1:16" ht="15.75" x14ac:dyDescent="0.25">
      <c r="A9" s="12" t="s">
        <v>7</v>
      </c>
      <c r="B9" s="43">
        <v>393480.06313818647</v>
      </c>
      <c r="C9" s="43">
        <v>390335.06144527817</v>
      </c>
      <c r="D9" s="43">
        <v>318483.17448821879</v>
      </c>
      <c r="E9" s="43">
        <v>349202.53907956014</v>
      </c>
      <c r="F9" s="43">
        <v>347999.85532816936</v>
      </c>
      <c r="G9" s="44">
        <v>349250.96202443284</v>
      </c>
    </row>
    <row r="10" spans="1:16" ht="15.75" x14ac:dyDescent="0.25">
      <c r="A10" s="12" t="s">
        <v>8</v>
      </c>
      <c r="B10" s="43">
        <v>36169.876352756357</v>
      </c>
      <c r="C10" s="43">
        <v>40259.371943943355</v>
      </c>
      <c r="D10" s="43">
        <v>37560.40219753053</v>
      </c>
      <c r="E10" s="43">
        <v>37579.712586169655</v>
      </c>
      <c r="F10" s="43">
        <v>40935.066031544047</v>
      </c>
      <c r="G10" s="44">
        <v>43765.540545527634</v>
      </c>
    </row>
    <row r="11" spans="1:16" ht="15.75" x14ac:dyDescent="0.25">
      <c r="A11" s="12" t="s">
        <v>9</v>
      </c>
      <c r="B11" s="43">
        <v>464647.1444636216</v>
      </c>
      <c r="C11" s="43">
        <v>510518.85183390096</v>
      </c>
      <c r="D11" s="43">
        <v>546382.83482312958</v>
      </c>
      <c r="E11" s="43">
        <v>588668.12233441533</v>
      </c>
      <c r="F11" s="43">
        <v>638581.76057378459</v>
      </c>
      <c r="G11" s="44">
        <v>673203.09124732611</v>
      </c>
    </row>
    <row r="12" spans="1:16" ht="15.75" x14ac:dyDescent="0.25">
      <c r="A12" s="12" t="s">
        <v>10</v>
      </c>
      <c r="B12" s="43">
        <v>480440.59230851918</v>
      </c>
      <c r="C12" s="43">
        <v>506084.36747573788</v>
      </c>
      <c r="D12" s="43">
        <v>471979.59755359415</v>
      </c>
      <c r="E12" s="43">
        <v>507217.89188432932</v>
      </c>
      <c r="F12" s="43">
        <v>560488.7583192382</v>
      </c>
      <c r="G12" s="44">
        <v>617085.73713749216</v>
      </c>
    </row>
    <row r="13" spans="1:16" ht="15.75" x14ac:dyDescent="0.25">
      <c r="A13" s="12" t="s">
        <v>11</v>
      </c>
      <c r="B13" s="43">
        <v>10902.190065991555</v>
      </c>
      <c r="C13" s="43">
        <v>11670.025059227823</v>
      </c>
      <c r="D13" s="43">
        <v>9009.4775135593482</v>
      </c>
      <c r="E13" s="43">
        <v>8951.7224733908461</v>
      </c>
      <c r="F13" s="43">
        <v>10704.507906849762</v>
      </c>
      <c r="G13" s="44">
        <v>13737.453993588815</v>
      </c>
    </row>
    <row r="14" spans="1:16" ht="16.5" thickBot="1" x14ac:dyDescent="0.3">
      <c r="A14" s="13" t="s">
        <v>12</v>
      </c>
      <c r="B14" s="43">
        <v>2949.7658501184192</v>
      </c>
      <c r="C14" s="43">
        <v>3584.7254781511688</v>
      </c>
      <c r="D14" s="43">
        <v>3741.6931244725461</v>
      </c>
      <c r="E14" s="43">
        <v>4139.8937348216587</v>
      </c>
      <c r="F14" s="43">
        <v>4412.1576518427055</v>
      </c>
      <c r="G14" s="44">
        <v>4164.4210376702804</v>
      </c>
    </row>
    <row r="15" spans="1:16" ht="16.5" thickBot="1" x14ac:dyDescent="0.3">
      <c r="A15" s="14" t="s">
        <v>13</v>
      </c>
      <c r="B15" s="45">
        <f>SUM(B6:B8,B14)</f>
        <v>1593341.9158964253</v>
      </c>
      <c r="C15" s="45">
        <f t="shared" ref="C15:G15" si="1">SUM(C6:C8,C14)</f>
        <v>1720127.3181809883</v>
      </c>
      <c r="D15" s="45">
        <f t="shared" si="1"/>
        <v>1570543.3894999695</v>
      </c>
      <c r="E15" s="45">
        <f t="shared" si="1"/>
        <v>1738806.5021682903</v>
      </c>
      <c r="F15" s="45">
        <f t="shared" si="1"/>
        <v>1902416.6255648392</v>
      </c>
      <c r="G15" s="46">
        <f t="shared" si="1"/>
        <v>2048087.9699229319</v>
      </c>
    </row>
    <row r="16" spans="1:16" ht="15.75" x14ac:dyDescent="0.25">
      <c r="A16" s="15" t="s">
        <v>14</v>
      </c>
      <c r="B16" s="16">
        <f>B15/1000000</f>
        <v>1.5933419158964253</v>
      </c>
      <c r="C16" s="17">
        <f t="shared" ref="C16:G16" si="2">C15/1000000</f>
        <v>1.7201273181809884</v>
      </c>
      <c r="D16" s="17">
        <f t="shared" si="2"/>
        <v>1.5705433894999696</v>
      </c>
      <c r="E16" s="17">
        <f t="shared" si="2"/>
        <v>1.7388065021682904</v>
      </c>
      <c r="F16" s="17">
        <f t="shared" si="2"/>
        <v>1.9024166255648391</v>
      </c>
      <c r="G16" s="17">
        <f t="shared" si="2"/>
        <v>2.048087969922932</v>
      </c>
    </row>
    <row r="17" spans="1:7" ht="15.75" x14ac:dyDescent="0.25">
      <c r="A17" s="1"/>
      <c r="B17" s="17"/>
      <c r="C17" s="17"/>
      <c r="D17" s="17"/>
      <c r="E17" s="17"/>
      <c r="F17" s="17"/>
      <c r="G17" s="17"/>
    </row>
    <row r="18" spans="1:7" ht="15.75" x14ac:dyDescent="0.25">
      <c r="A18" s="1" t="s">
        <v>15</v>
      </c>
      <c r="B18" s="18"/>
      <c r="C18" s="18"/>
      <c r="D18" s="18"/>
      <c r="E18" s="18"/>
      <c r="F18" s="18"/>
      <c r="G18" s="18"/>
    </row>
    <row r="19" spans="1:7" ht="15.75" x14ac:dyDescent="0.25">
      <c r="A19" s="1" t="s">
        <v>1</v>
      </c>
      <c r="B19" s="18"/>
      <c r="C19" s="18"/>
      <c r="D19" s="18"/>
      <c r="E19" s="18"/>
      <c r="F19" s="18"/>
      <c r="G19" s="18"/>
    </row>
    <row r="20" spans="1:7" ht="16.5" thickBot="1" x14ac:dyDescent="0.3">
      <c r="A20" s="2" t="s">
        <v>16</v>
      </c>
      <c r="B20" s="18"/>
      <c r="C20" s="18"/>
      <c r="D20" s="18"/>
      <c r="E20" s="18"/>
      <c r="F20" s="18"/>
      <c r="G20" s="18"/>
    </row>
    <row r="21" spans="1:7" ht="15.75" x14ac:dyDescent="0.25">
      <c r="A21" s="41" t="s">
        <v>3</v>
      </c>
      <c r="B21" s="3"/>
      <c r="C21" s="3"/>
      <c r="D21" s="3"/>
      <c r="E21" s="3"/>
      <c r="F21" s="4"/>
      <c r="G21" s="19"/>
    </row>
    <row r="22" spans="1:7" ht="16.5" thickBot="1" x14ac:dyDescent="0.3">
      <c r="A22" s="42"/>
      <c r="B22" s="5" t="s">
        <v>17</v>
      </c>
      <c r="C22" s="5" t="s">
        <v>18</v>
      </c>
      <c r="D22" s="5" t="s">
        <v>19</v>
      </c>
      <c r="E22" s="5" t="s">
        <v>20</v>
      </c>
      <c r="F22" s="6" t="s">
        <v>21</v>
      </c>
      <c r="G22" s="2"/>
    </row>
    <row r="23" spans="1:7" ht="16.5" thickTop="1" x14ac:dyDescent="0.25">
      <c r="A23" s="7" t="str">
        <f>A6</f>
        <v>E-commerce</v>
      </c>
      <c r="B23" s="20">
        <f t="shared" ref="B23:F32" si="3">(C6/B6-1)*100</f>
        <v>32.273760624725867</v>
      </c>
      <c r="C23" s="20">
        <f t="shared" si="3"/>
        <v>-33.419546900927976</v>
      </c>
      <c r="D23" s="20">
        <f t="shared" si="3"/>
        <v>40.18989628998655</v>
      </c>
      <c r="E23" s="20">
        <f t="shared" si="3"/>
        <v>26.175467717235556</v>
      </c>
      <c r="F23" s="21">
        <f t="shared" si="3"/>
        <v>18.528779496295368</v>
      </c>
      <c r="G23" s="2"/>
    </row>
    <row r="24" spans="1:7" ht="15.75" x14ac:dyDescent="0.25">
      <c r="A24" s="9" t="str">
        <f t="shared" ref="A24:A31" si="4">A7</f>
        <v>Digital media/content</v>
      </c>
      <c r="B24" s="22">
        <f t="shared" si="3"/>
        <v>5.6898391181535057</v>
      </c>
      <c r="C24" s="22">
        <f t="shared" si="3"/>
        <v>-10.81585693430892</v>
      </c>
      <c r="D24" s="22">
        <f t="shared" si="3"/>
        <v>10.092685648748013</v>
      </c>
      <c r="E24" s="22">
        <f t="shared" si="3"/>
        <v>11.825955422102696</v>
      </c>
      <c r="F24" s="21">
        <f t="shared" si="3"/>
        <v>4.8285841808179741</v>
      </c>
      <c r="G24" s="2"/>
    </row>
    <row r="25" spans="1:7" ht="15.75" x14ac:dyDescent="0.25">
      <c r="A25" s="11" t="str">
        <f t="shared" si="4"/>
        <v>Digital-enabling infrastructure</v>
      </c>
      <c r="B25" s="22">
        <f t="shared" si="3"/>
        <v>5.2847650539250557</v>
      </c>
      <c r="C25" s="22">
        <f t="shared" si="3"/>
        <v>-5.1719694892415795</v>
      </c>
      <c r="D25" s="22">
        <f t="shared" si="3"/>
        <v>7.8215476718162202</v>
      </c>
      <c r="E25" s="22">
        <f t="shared" si="3"/>
        <v>7.1794398464462006</v>
      </c>
      <c r="F25" s="21">
        <f t="shared" si="3"/>
        <v>6.1507615500848933</v>
      </c>
      <c r="G25" s="2"/>
    </row>
    <row r="26" spans="1:7" ht="15.75" x14ac:dyDescent="0.25">
      <c r="A26" s="12" t="str">
        <f t="shared" si="4"/>
        <v>Computer, electronic and optical products</v>
      </c>
      <c r="B26" s="22">
        <f t="shared" si="3"/>
        <v>-0.79927853722128184</v>
      </c>
      <c r="C26" s="22">
        <f t="shared" si="3"/>
        <v>-18.407746076157306</v>
      </c>
      <c r="D26" s="22">
        <f t="shared" si="3"/>
        <v>9.6455219779523205</v>
      </c>
      <c r="E26" s="22">
        <f t="shared" si="3"/>
        <v>-0.34440865022369316</v>
      </c>
      <c r="F26" s="21">
        <f t="shared" si="3"/>
        <v>0.35951356792480738</v>
      </c>
      <c r="G26" s="2"/>
    </row>
    <row r="27" spans="1:7" ht="15.75" x14ac:dyDescent="0.25">
      <c r="A27" s="12" t="str">
        <f t="shared" si="4"/>
        <v>Wholesale trade, except of motor vehicles and motorcycles</v>
      </c>
      <c r="B27" s="22">
        <f t="shared" si="3"/>
        <v>11.306357675384637</v>
      </c>
      <c r="C27" s="22">
        <f t="shared" si="3"/>
        <v>-6.7039539269783894</v>
      </c>
      <c r="D27" s="22">
        <f t="shared" si="3"/>
        <v>5.1411559805925044E-2</v>
      </c>
      <c r="E27" s="22">
        <f t="shared" si="3"/>
        <v>8.9286298762413896</v>
      </c>
      <c r="F27" s="21">
        <f t="shared" si="3"/>
        <v>6.9145473267405055</v>
      </c>
      <c r="G27" s="2"/>
    </row>
    <row r="28" spans="1:7" ht="15.75" x14ac:dyDescent="0.25">
      <c r="A28" s="12" t="str">
        <f t="shared" si="4"/>
        <v>Telecommunication services</v>
      </c>
      <c r="B28" s="22">
        <f t="shared" si="3"/>
        <v>9.8723747507869941</v>
      </c>
      <c r="C28" s="22">
        <f t="shared" si="3"/>
        <v>7.0250065909215564</v>
      </c>
      <c r="D28" s="22">
        <f t="shared" si="3"/>
        <v>7.7391317618852318</v>
      </c>
      <c r="E28" s="22">
        <f t="shared" si="3"/>
        <v>8.479079526411649</v>
      </c>
      <c r="F28" s="21">
        <f t="shared" si="3"/>
        <v>5.4215971722138212</v>
      </c>
      <c r="G28" s="2"/>
    </row>
    <row r="29" spans="1:7" ht="15.75" x14ac:dyDescent="0.25">
      <c r="A29" s="12" t="str">
        <f t="shared" si="4"/>
        <v>Professional and Business services</v>
      </c>
      <c r="B29" s="22">
        <f t="shared" si="3"/>
        <v>5.3375538157590441</v>
      </c>
      <c r="C29" s="22">
        <f t="shared" si="3"/>
        <v>-6.7389494941826555</v>
      </c>
      <c r="D29" s="22">
        <f t="shared" si="3"/>
        <v>7.466063048781213</v>
      </c>
      <c r="E29" s="22">
        <f t="shared" si="3"/>
        <v>10.502560593240528</v>
      </c>
      <c r="F29" s="21">
        <f t="shared" si="3"/>
        <v>10.097790183691412</v>
      </c>
      <c r="G29" s="2"/>
    </row>
    <row r="30" spans="1:7" ht="15.75" x14ac:dyDescent="0.25">
      <c r="A30" s="12" t="str">
        <f t="shared" si="4"/>
        <v>Repair of computers and communication equipment</v>
      </c>
      <c r="B30" s="22">
        <f t="shared" si="3"/>
        <v>7.0429426435286935</v>
      </c>
      <c r="C30" s="22">
        <f t="shared" si="3"/>
        <v>-22.79813052813201</v>
      </c>
      <c r="D30" s="22">
        <f t="shared" si="3"/>
        <v>-0.64104760882726097</v>
      </c>
      <c r="E30" s="22">
        <f t="shared" si="3"/>
        <v>19.580426433785235</v>
      </c>
      <c r="F30" s="21">
        <f t="shared" si="3"/>
        <v>28.333353696700868</v>
      </c>
      <c r="G30" s="2"/>
    </row>
    <row r="31" spans="1:7" ht="16.5" thickBot="1" x14ac:dyDescent="0.3">
      <c r="A31" s="23" t="str">
        <f t="shared" si="4"/>
        <v>Government digital services</v>
      </c>
      <c r="B31" s="24">
        <f t="shared" si="3"/>
        <v>21.525763748578864</v>
      </c>
      <c r="C31" s="25">
        <f t="shared" si="3"/>
        <v>4.3787912708544097</v>
      </c>
      <c r="D31" s="25">
        <f t="shared" si="3"/>
        <v>10.64225731780839</v>
      </c>
      <c r="E31" s="25">
        <f t="shared" si="3"/>
        <v>6.5765919238691684</v>
      </c>
      <c r="F31" s="26">
        <f t="shared" si="3"/>
        <v>-5.6148631513418312</v>
      </c>
      <c r="G31" s="2"/>
    </row>
    <row r="32" spans="1:7" ht="16.5" thickBot="1" x14ac:dyDescent="0.3">
      <c r="A32" s="14" t="s">
        <v>13</v>
      </c>
      <c r="B32" s="27">
        <f t="shared" si="3"/>
        <v>7.9571999593842868</v>
      </c>
      <c r="C32" s="27">
        <f t="shared" si="3"/>
        <v>-8.6960963354271836</v>
      </c>
      <c r="D32" s="27">
        <f t="shared" si="3"/>
        <v>10.713687618773292</v>
      </c>
      <c r="E32" s="27">
        <f t="shared" si="3"/>
        <v>9.4093346897729635</v>
      </c>
      <c r="F32" s="28">
        <f>(G15/F15-1)*100</f>
        <v>7.6571736390729894</v>
      </c>
      <c r="G32" s="19"/>
    </row>
    <row r="33" spans="1:7" ht="15.75" x14ac:dyDescent="0.25">
      <c r="A33" s="15" t="s">
        <v>14</v>
      </c>
      <c r="B33" s="29"/>
      <c r="C33" s="29"/>
      <c r="D33" s="29"/>
      <c r="E33" s="29"/>
      <c r="F33" s="29"/>
      <c r="G33" s="29"/>
    </row>
    <row r="34" spans="1:7" ht="15.75" x14ac:dyDescent="0.25">
      <c r="A34" s="1"/>
      <c r="B34" s="29"/>
      <c r="C34" s="29"/>
      <c r="D34" s="29"/>
      <c r="E34" s="29"/>
    </row>
    <row r="35" spans="1:7" ht="15.75" x14ac:dyDescent="0.25">
      <c r="A35" s="1" t="s">
        <v>22</v>
      </c>
      <c r="B35" s="29"/>
      <c r="C35" s="29"/>
      <c r="D35" s="29"/>
      <c r="E35" s="29"/>
    </row>
    <row r="36" spans="1:7" ht="15.75" x14ac:dyDescent="0.25">
      <c r="A36" s="1" t="s">
        <v>1</v>
      </c>
      <c r="B36" s="2"/>
      <c r="C36" s="2"/>
      <c r="D36" s="2"/>
      <c r="E36" s="2"/>
      <c r="F36" s="2"/>
      <c r="G36" s="2"/>
    </row>
    <row r="37" spans="1:7" ht="16.5" thickBot="1" x14ac:dyDescent="0.3">
      <c r="A37" s="2" t="s">
        <v>23</v>
      </c>
      <c r="B37" s="2"/>
      <c r="C37" s="2"/>
      <c r="D37" s="2"/>
      <c r="E37" s="2"/>
      <c r="F37" s="2"/>
      <c r="G37" s="2"/>
    </row>
    <row r="38" spans="1:7" ht="15.75" x14ac:dyDescent="0.25">
      <c r="A38" s="41" t="s">
        <v>3</v>
      </c>
      <c r="B38" s="3"/>
      <c r="C38" s="3"/>
      <c r="D38" s="3"/>
      <c r="E38" s="3"/>
      <c r="F38" s="3"/>
      <c r="G38" s="4"/>
    </row>
    <row r="39" spans="1:7" ht="16.5" thickBot="1" x14ac:dyDescent="0.3">
      <c r="A39" s="42"/>
      <c r="B39" s="5">
        <v>2018</v>
      </c>
      <c r="C39" s="5">
        <f>B39+1</f>
        <v>2019</v>
      </c>
      <c r="D39" s="5">
        <f t="shared" ref="D39:G39" si="5">C39+1</f>
        <v>2020</v>
      </c>
      <c r="E39" s="5">
        <f t="shared" si="5"/>
        <v>2021</v>
      </c>
      <c r="F39" s="5">
        <f t="shared" si="5"/>
        <v>2022</v>
      </c>
      <c r="G39" s="6">
        <f t="shared" si="5"/>
        <v>2023</v>
      </c>
    </row>
    <row r="40" spans="1:7" ht="16.5" thickTop="1" x14ac:dyDescent="0.25">
      <c r="A40" s="7" t="str">
        <f t="shared" ref="A40:A48" si="6">A6</f>
        <v>E-commerce</v>
      </c>
      <c r="B40" s="29">
        <f t="shared" ref="B40:G49" si="7">B6/B$15*100</f>
        <v>9.7439115959278482</v>
      </c>
      <c r="C40" s="29">
        <f t="shared" si="7"/>
        <v>11.938655601230375</v>
      </c>
      <c r="D40" s="29">
        <f t="shared" si="7"/>
        <v>8.7058829625059868</v>
      </c>
      <c r="E40" s="29">
        <f t="shared" si="7"/>
        <v>11.023721238777737</v>
      </c>
      <c r="F40" s="29">
        <f t="shared" si="7"/>
        <v>12.713021125949878</v>
      </c>
      <c r="G40" s="30">
        <f t="shared" si="7"/>
        <v>13.996827399735484</v>
      </c>
    </row>
    <row r="41" spans="1:7" ht="15.75" x14ac:dyDescent="0.25">
      <c r="A41" s="9" t="str">
        <f t="shared" si="6"/>
        <v>Digital media/content</v>
      </c>
      <c r="B41" s="29">
        <f t="shared" si="7"/>
        <v>3.1065809238798954</v>
      </c>
      <c r="C41" s="29">
        <f t="shared" si="7"/>
        <v>3.0413352530069035</v>
      </c>
      <c r="D41" s="29">
        <f t="shared" si="7"/>
        <v>2.9707259758723974</v>
      </c>
      <c r="E41" s="29">
        <f t="shared" si="7"/>
        <v>2.9540629351671286</v>
      </c>
      <c r="F41" s="29">
        <f t="shared" si="7"/>
        <v>3.0193119356657938</v>
      </c>
      <c r="G41" s="30">
        <f t="shared" si="7"/>
        <v>2.9399823970598491</v>
      </c>
    </row>
    <row r="42" spans="1:7" ht="15.75" x14ac:dyDescent="0.25">
      <c r="A42" s="11" t="str">
        <f t="shared" si="6"/>
        <v>Digital-enabling infrastructure</v>
      </c>
      <c r="B42" s="29">
        <f t="shared" si="7"/>
        <v>86.964376729492159</v>
      </c>
      <c r="C42" s="29">
        <f t="shared" si="7"/>
        <v>84.811610299917874</v>
      </c>
      <c r="D42" s="29">
        <f t="shared" si="7"/>
        <v>88.085149116223093</v>
      </c>
      <c r="E42" s="29">
        <f t="shared" si="7"/>
        <v>85.784127589689618</v>
      </c>
      <c r="F42" s="29">
        <f t="shared" si="7"/>
        <v>84.035743100432541</v>
      </c>
      <c r="G42" s="30">
        <f t="shared" si="7"/>
        <v>82.859858066166296</v>
      </c>
    </row>
    <row r="43" spans="1:7" ht="15.75" x14ac:dyDescent="0.25">
      <c r="A43" s="12" t="str">
        <f t="shared" si="6"/>
        <v>Computer, electronic and optical products</v>
      </c>
      <c r="B43" s="29">
        <f t="shared" si="7"/>
        <v>24.695268429991177</v>
      </c>
      <c r="C43" s="29">
        <f t="shared" si="7"/>
        <v>22.692219193289269</v>
      </c>
      <c r="D43" s="29">
        <f t="shared" si="7"/>
        <v>20.278533953119094</v>
      </c>
      <c r="E43" s="29">
        <f t="shared" si="7"/>
        <v>20.082886660712671</v>
      </c>
      <c r="F43" s="29">
        <f t="shared" si="7"/>
        <v>18.292515459112227</v>
      </c>
      <c r="G43" s="30">
        <f t="shared" si="7"/>
        <v>17.052537154328139</v>
      </c>
    </row>
    <row r="44" spans="1:7" ht="15.75" x14ac:dyDescent="0.25">
      <c r="A44" s="12" t="str">
        <f t="shared" si="6"/>
        <v>Wholesale trade, except of motor vehicles and motorcycles</v>
      </c>
      <c r="B44" s="29">
        <f t="shared" si="7"/>
        <v>2.2700636939188867</v>
      </c>
      <c r="C44" s="29">
        <f t="shared" si="7"/>
        <v>2.3404879114714081</v>
      </c>
      <c r="D44" s="29">
        <f t="shared" si="7"/>
        <v>2.3915545694976963</v>
      </c>
      <c r="E44" s="29">
        <f t="shared" si="7"/>
        <v>2.1612360282359067</v>
      </c>
      <c r="F44" s="29">
        <f t="shared" si="7"/>
        <v>2.151740343385097</v>
      </c>
      <c r="G44" s="30">
        <f t="shared" si="7"/>
        <v>2.1368974960179323</v>
      </c>
    </row>
    <row r="45" spans="1:7" ht="15.75" x14ac:dyDescent="0.25">
      <c r="A45" s="12" t="str">
        <f t="shared" si="6"/>
        <v>Telecommunication services</v>
      </c>
      <c r="B45" s="29">
        <f t="shared" si="7"/>
        <v>29.161797592088568</v>
      </c>
      <c r="C45" s="29">
        <f t="shared" si="7"/>
        <v>29.679131680425137</v>
      </c>
      <c r="D45" s="29">
        <f t="shared" si="7"/>
        <v>34.789413554316845</v>
      </c>
      <c r="E45" s="29">
        <f t="shared" si="7"/>
        <v>33.854722857336142</v>
      </c>
      <c r="F45" s="29">
        <f t="shared" si="7"/>
        <v>33.566872366045779</v>
      </c>
      <c r="G45" s="30">
        <f t="shared" si="7"/>
        <v>32.869832796911467</v>
      </c>
    </row>
    <row r="46" spans="1:7" ht="15.75" x14ac:dyDescent="0.25">
      <c r="A46" s="12" t="str">
        <f t="shared" si="6"/>
        <v>Professional and Business services</v>
      </c>
      <c r="B46" s="29">
        <f t="shared" si="7"/>
        <v>30.153012828901822</v>
      </c>
      <c r="C46" s="29">
        <f t="shared" si="7"/>
        <v>29.421331905298459</v>
      </c>
      <c r="D46" s="29">
        <f t="shared" si="7"/>
        <v>30.051993514414349</v>
      </c>
      <c r="E46" s="29">
        <f t="shared" si="7"/>
        <v>29.170462110178963</v>
      </c>
      <c r="F46" s="29">
        <f t="shared" si="7"/>
        <v>29.461935455532807</v>
      </c>
      <c r="G46" s="30">
        <f t="shared" si="7"/>
        <v>30.129845309364946</v>
      </c>
    </row>
    <row r="47" spans="1:7" ht="15.75" x14ac:dyDescent="0.25">
      <c r="A47" s="12" t="str">
        <f t="shared" si="6"/>
        <v>Repair of computers and communication equipment</v>
      </c>
      <c r="B47" s="29">
        <f t="shared" si="7"/>
        <v>0.68423418459169238</v>
      </c>
      <c r="C47" s="29">
        <f t="shared" si="7"/>
        <v>0.67843960943360393</v>
      </c>
      <c r="D47" s="29">
        <f t="shared" si="7"/>
        <v>0.5736535248750938</v>
      </c>
      <c r="E47" s="29">
        <f t="shared" si="7"/>
        <v>0.51481993322592567</v>
      </c>
      <c r="F47" s="29">
        <f t="shared" si="7"/>
        <v>0.56267947635663285</v>
      </c>
      <c r="G47" s="30">
        <f t="shared" si="7"/>
        <v>0.67074530954379596</v>
      </c>
    </row>
    <row r="48" spans="1:7" ht="16.5" thickBot="1" x14ac:dyDescent="0.3">
      <c r="A48" s="13" t="str">
        <f t="shared" si="6"/>
        <v>Government digital services</v>
      </c>
      <c r="B48" s="29">
        <f t="shared" si="7"/>
        <v>0.18513075070010068</v>
      </c>
      <c r="C48" s="29">
        <f t="shared" si="7"/>
        <v>0.20839884584485108</v>
      </c>
      <c r="D48" s="29">
        <f t="shared" si="7"/>
        <v>0.23824194539851765</v>
      </c>
      <c r="E48" s="29">
        <f t="shared" si="7"/>
        <v>0.23808823636553086</v>
      </c>
      <c r="F48" s="29">
        <f t="shared" si="7"/>
        <v>0.23192383795177929</v>
      </c>
      <c r="G48" s="30">
        <f t="shared" si="7"/>
        <v>0.20333213703838046</v>
      </c>
    </row>
    <row r="49" spans="1:7" ht="16.5" thickBot="1" x14ac:dyDescent="0.3">
      <c r="A49" s="14" t="s">
        <v>13</v>
      </c>
      <c r="B49" s="31">
        <f t="shared" si="7"/>
        <v>100</v>
      </c>
      <c r="C49" s="31">
        <f t="shared" si="7"/>
        <v>100</v>
      </c>
      <c r="D49" s="31">
        <f t="shared" si="7"/>
        <v>100</v>
      </c>
      <c r="E49" s="31">
        <f t="shared" si="7"/>
        <v>100</v>
      </c>
      <c r="F49" s="31">
        <f t="shared" si="7"/>
        <v>100</v>
      </c>
      <c r="G49" s="32">
        <f t="shared" si="7"/>
        <v>100</v>
      </c>
    </row>
    <row r="50" spans="1:7" ht="15.75" x14ac:dyDescent="0.25">
      <c r="A50" s="15" t="s">
        <v>14</v>
      </c>
      <c r="B50" s="2"/>
      <c r="C50" s="2"/>
      <c r="D50" s="2"/>
      <c r="E50" s="2"/>
      <c r="F50" s="2"/>
      <c r="G50" s="2"/>
    </row>
    <row r="51" spans="1:7" ht="15.75" x14ac:dyDescent="0.25">
      <c r="A51" s="1"/>
      <c r="B51" s="2"/>
      <c r="C51" s="2"/>
      <c r="D51" s="2"/>
      <c r="E51" s="2"/>
      <c r="F51" s="2"/>
      <c r="G51" s="2"/>
    </row>
    <row r="52" spans="1:7" ht="15.75" x14ac:dyDescent="0.25">
      <c r="A52" s="1" t="s">
        <v>24</v>
      </c>
      <c r="B52" s="2"/>
      <c r="C52" s="2"/>
      <c r="D52" s="2"/>
      <c r="E52" s="2"/>
      <c r="F52" s="2"/>
      <c r="G52" s="2"/>
    </row>
    <row r="53" spans="1:7" ht="15.75" x14ac:dyDescent="0.25">
      <c r="A53" s="1" t="s">
        <v>25</v>
      </c>
      <c r="B53" s="2"/>
      <c r="C53" s="2"/>
      <c r="D53" s="2"/>
      <c r="E53" s="2"/>
      <c r="F53" s="2"/>
      <c r="G53" s="2"/>
    </row>
    <row r="54" spans="1:7" ht="16.5" thickBot="1" x14ac:dyDescent="0.3">
      <c r="A54" s="2" t="s">
        <v>2</v>
      </c>
      <c r="B54" s="2"/>
      <c r="C54" s="2"/>
      <c r="D54" s="2"/>
      <c r="E54" s="2"/>
      <c r="F54" s="2"/>
      <c r="G54" s="2"/>
    </row>
    <row r="55" spans="1:7" ht="16.5" thickBot="1" x14ac:dyDescent="0.3">
      <c r="A55" s="33"/>
      <c r="B55" s="34">
        <v>2018</v>
      </c>
      <c r="C55" s="34">
        <f>B55+1</f>
        <v>2019</v>
      </c>
      <c r="D55" s="34">
        <f t="shared" ref="D55:G55" si="8">C55+1</f>
        <v>2020</v>
      </c>
      <c r="E55" s="34">
        <f t="shared" si="8"/>
        <v>2021</v>
      </c>
      <c r="F55" s="34">
        <f t="shared" si="8"/>
        <v>2022</v>
      </c>
      <c r="G55" s="35">
        <f t="shared" si="8"/>
        <v>2023</v>
      </c>
    </row>
    <row r="56" spans="1:7" ht="16.5" thickTop="1" x14ac:dyDescent="0.25">
      <c r="A56" s="7" t="s">
        <v>26</v>
      </c>
      <c r="B56" s="47">
        <f>B15</f>
        <v>1593341.9158964253</v>
      </c>
      <c r="C56" s="47">
        <f t="shared" ref="C56:G56" si="9">C15</f>
        <v>1720127.3181809883</v>
      </c>
      <c r="D56" s="47">
        <f>D15</f>
        <v>1570543.3894999695</v>
      </c>
      <c r="E56" s="48">
        <f t="shared" si="9"/>
        <v>1738806.5021682903</v>
      </c>
      <c r="F56" s="47">
        <f t="shared" si="9"/>
        <v>1902416.6255648392</v>
      </c>
      <c r="G56" s="49">
        <f t="shared" si="9"/>
        <v>2048087.9699229319</v>
      </c>
    </row>
    <row r="57" spans="1:7" ht="16.5" thickBot="1" x14ac:dyDescent="0.3">
      <c r="A57" s="36" t="s">
        <v>27</v>
      </c>
      <c r="B57" s="50">
        <v>18265190.258161746</v>
      </c>
      <c r="C57" s="50">
        <v>19517863.171682019</v>
      </c>
      <c r="D57" s="50">
        <v>17951573.570012722</v>
      </c>
      <c r="E57" s="50">
        <v>19410614.486183222</v>
      </c>
      <c r="F57" s="50">
        <v>22028276.337656274</v>
      </c>
      <c r="G57" s="51">
        <v>24318611.399068885</v>
      </c>
    </row>
    <row r="58" spans="1:7" ht="16.5" thickBot="1" x14ac:dyDescent="0.3">
      <c r="A58" s="14" t="s">
        <v>28</v>
      </c>
      <c r="B58" s="27">
        <f>B56/B57*100</f>
        <v>8.723379791702115</v>
      </c>
      <c r="C58" s="27">
        <f t="shared" ref="C58:G58" si="10">C56/C57*100</f>
        <v>8.8130924120662861</v>
      </c>
      <c r="D58" s="27">
        <f t="shared" si="10"/>
        <v>8.7487783919037057</v>
      </c>
      <c r="E58" s="27">
        <f t="shared" si="10"/>
        <v>8.9580188376107301</v>
      </c>
      <c r="F58" s="27">
        <f t="shared" si="10"/>
        <v>8.6362482311552906</v>
      </c>
      <c r="G58" s="28">
        <f t="shared" si="10"/>
        <v>8.4218952156180649</v>
      </c>
    </row>
    <row r="59" spans="1:7" ht="15.75" x14ac:dyDescent="0.25">
      <c r="A59" s="1"/>
      <c r="B59" s="2"/>
      <c r="C59" s="37"/>
      <c r="D59" s="37"/>
      <c r="E59" s="37"/>
      <c r="F59" s="37"/>
      <c r="G59" s="37"/>
    </row>
    <row r="60" spans="1:7" ht="15.75" x14ac:dyDescent="0.25">
      <c r="A60" s="1" t="s">
        <v>29</v>
      </c>
    </row>
    <row r="61" spans="1:7" ht="15.75" x14ac:dyDescent="0.25">
      <c r="A61" s="2" t="s">
        <v>30</v>
      </c>
    </row>
    <row r="62" spans="1:7" ht="16.5" thickBot="1" x14ac:dyDescent="0.3">
      <c r="A62" s="2" t="s">
        <v>31</v>
      </c>
      <c r="B62" s="2"/>
      <c r="C62" s="2"/>
      <c r="D62" s="2"/>
      <c r="E62" s="2"/>
      <c r="F62" s="2"/>
      <c r="G62" s="2"/>
    </row>
    <row r="63" spans="1:7" ht="15.75" x14ac:dyDescent="0.25">
      <c r="A63" s="41" t="s">
        <v>3</v>
      </c>
      <c r="B63" s="3"/>
      <c r="C63" s="3"/>
      <c r="D63" s="3"/>
      <c r="E63" s="3"/>
      <c r="F63" s="3"/>
      <c r="G63" s="4"/>
    </row>
    <row r="64" spans="1:7" ht="16.5" thickBot="1" x14ac:dyDescent="0.3">
      <c r="A64" s="42"/>
      <c r="B64" s="5">
        <v>2018</v>
      </c>
      <c r="C64" s="5">
        <f>B64+1</f>
        <v>2019</v>
      </c>
      <c r="D64" s="5">
        <f t="shared" ref="D64:G64" si="11">C64+1</f>
        <v>2020</v>
      </c>
      <c r="E64" s="5">
        <f t="shared" si="11"/>
        <v>2021</v>
      </c>
      <c r="F64" s="5">
        <f t="shared" si="11"/>
        <v>2022</v>
      </c>
      <c r="G64" s="6">
        <f t="shared" si="11"/>
        <v>2023</v>
      </c>
    </row>
    <row r="65" spans="1:13" ht="16.5" thickTop="1" x14ac:dyDescent="0.25">
      <c r="A65" s="7" t="str">
        <f t="shared" ref="A65:A73" si="12">A6</f>
        <v>E-commerce</v>
      </c>
      <c r="B65" s="43">
        <v>4478.3940000000002</v>
      </c>
      <c r="C65" s="43">
        <v>4999.2370000000001</v>
      </c>
      <c r="D65" s="43">
        <v>5438.1319999999996</v>
      </c>
      <c r="E65" s="43">
        <v>7427.9380000000001</v>
      </c>
      <c r="F65" s="43">
        <v>8173.79</v>
      </c>
      <c r="G65" s="44">
        <v>8453.3770000000004</v>
      </c>
      <c r="I65" s="10"/>
      <c r="J65" s="10"/>
      <c r="K65" s="10"/>
      <c r="M65" s="38"/>
    </row>
    <row r="66" spans="1:13" ht="15.75" x14ac:dyDescent="0.25">
      <c r="A66" s="9" t="str">
        <f t="shared" si="12"/>
        <v>Digital media/content</v>
      </c>
      <c r="B66" s="43">
        <v>93.564000000000007</v>
      </c>
      <c r="C66" s="43">
        <v>98.459000000000003</v>
      </c>
      <c r="D66" s="43">
        <v>81.7</v>
      </c>
      <c r="E66" s="43">
        <v>103.46000000000001</v>
      </c>
      <c r="F66" s="43">
        <v>109.28800000000001</v>
      </c>
      <c r="G66" s="44">
        <v>103.68100000000001</v>
      </c>
      <c r="I66" s="10"/>
      <c r="J66" s="10"/>
      <c r="K66" s="10"/>
    </row>
    <row r="67" spans="1:13" ht="15.75" x14ac:dyDescent="0.25">
      <c r="A67" s="11" t="str">
        <f t="shared" si="12"/>
        <v>Digital-enabling infrastructure</v>
      </c>
      <c r="B67" s="43">
        <f>SUM(B68:B72)</f>
        <v>1191.4839999999999</v>
      </c>
      <c r="C67" s="43">
        <f t="shared" ref="C67:G67" si="13">SUM(C68:C72)</f>
        <v>1216.9759999999999</v>
      </c>
      <c r="D67" s="43">
        <f t="shared" si="13"/>
        <v>1086.1760000000002</v>
      </c>
      <c r="E67" s="43">
        <f t="shared" si="13"/>
        <v>1247.165</v>
      </c>
      <c r="F67" s="43">
        <f t="shared" si="13"/>
        <v>1245</v>
      </c>
      <c r="G67" s="44">
        <f t="shared" si="13"/>
        <v>1120.6399999999999</v>
      </c>
      <c r="I67" s="10"/>
      <c r="J67" s="10"/>
      <c r="K67" s="10"/>
    </row>
    <row r="68" spans="1:13" ht="15.75" x14ac:dyDescent="0.25">
      <c r="A68" s="12" t="str">
        <f t="shared" si="12"/>
        <v>Computer, electronic and optical products</v>
      </c>
      <c r="B68" s="43">
        <v>509.69899999999996</v>
      </c>
      <c r="C68" s="43">
        <v>513.78199999999993</v>
      </c>
      <c r="D68" s="43">
        <v>430.899</v>
      </c>
      <c r="E68" s="43">
        <v>467.50399999999996</v>
      </c>
      <c r="F68" s="43">
        <v>456.49599999999998</v>
      </c>
      <c r="G68" s="44">
        <v>378.57599999999996</v>
      </c>
      <c r="I68" s="10"/>
      <c r="J68" s="10"/>
      <c r="K68" s="10"/>
    </row>
    <row r="69" spans="1:13" ht="15.75" x14ac:dyDescent="0.25">
      <c r="A69" s="12" t="str">
        <f t="shared" si="12"/>
        <v>Wholesale trade, except of motor vehicles and motorcycles</v>
      </c>
      <c r="B69" s="43">
        <v>74.192999999999998</v>
      </c>
      <c r="C69" s="43">
        <v>77.762</v>
      </c>
      <c r="D69" s="43">
        <v>67.77000000000001</v>
      </c>
      <c r="E69" s="43">
        <v>81.542000000000002</v>
      </c>
      <c r="F69" s="43">
        <v>69.885000000000005</v>
      </c>
      <c r="G69" s="44">
        <v>51.848999999999997</v>
      </c>
      <c r="I69" s="10"/>
      <c r="J69" s="10"/>
      <c r="K69" s="10"/>
    </row>
    <row r="70" spans="1:13" ht="15.75" x14ac:dyDescent="0.25">
      <c r="A70" s="12" t="str">
        <f t="shared" si="12"/>
        <v>Telecommunication services</v>
      </c>
      <c r="B70" s="43">
        <v>318.00299999999999</v>
      </c>
      <c r="C70" s="43">
        <v>334.64</v>
      </c>
      <c r="D70" s="43">
        <v>267.59999999999997</v>
      </c>
      <c r="E70" s="43">
        <v>338.87199999999996</v>
      </c>
      <c r="F70" s="43">
        <v>374.04899999999998</v>
      </c>
      <c r="G70" s="44">
        <v>371.21299999999997</v>
      </c>
      <c r="I70" s="10"/>
      <c r="J70" s="10"/>
      <c r="K70" s="10"/>
    </row>
    <row r="71" spans="1:13" ht="15.75" x14ac:dyDescent="0.25">
      <c r="A71" s="12" t="str">
        <f t="shared" si="12"/>
        <v>Professional and Business services</v>
      </c>
      <c r="B71" s="43">
        <v>120.76700000000001</v>
      </c>
      <c r="C71" s="43">
        <v>129.93600000000001</v>
      </c>
      <c r="D71" s="43">
        <v>107.16600000000001</v>
      </c>
      <c r="E71" s="43">
        <v>122.521</v>
      </c>
      <c r="F71" s="43">
        <v>145.69499999999999</v>
      </c>
      <c r="G71" s="44">
        <v>165.779</v>
      </c>
      <c r="I71" s="10"/>
      <c r="J71" s="10"/>
      <c r="K71" s="10"/>
    </row>
    <row r="72" spans="1:13" ht="15.75" x14ac:dyDescent="0.25">
      <c r="A72" s="12" t="str">
        <f t="shared" si="12"/>
        <v>Repair of computers and communication equipment</v>
      </c>
      <c r="B72" s="43">
        <v>168.822</v>
      </c>
      <c r="C72" s="43">
        <v>160.85599999999999</v>
      </c>
      <c r="D72" s="43">
        <v>212.74100000000001</v>
      </c>
      <c r="E72" s="43">
        <v>236.726</v>
      </c>
      <c r="F72" s="43">
        <v>198.875</v>
      </c>
      <c r="G72" s="44">
        <v>153.22300000000001</v>
      </c>
      <c r="I72" s="10"/>
      <c r="J72" s="10"/>
      <c r="K72" s="10"/>
    </row>
    <row r="73" spans="1:13" ht="16.5" thickBot="1" x14ac:dyDescent="0.3">
      <c r="A73" s="13" t="str">
        <f t="shared" si="12"/>
        <v>Government digital services</v>
      </c>
      <c r="B73" s="43">
        <v>4.0049999999999999</v>
      </c>
      <c r="C73" s="43">
        <v>5.5107253839685306</v>
      </c>
      <c r="D73" s="43">
        <v>5.2341176125334679</v>
      </c>
      <c r="E73" s="43">
        <v>5.6416148967775479</v>
      </c>
      <c r="F73" s="43">
        <v>5.6448407750953811</v>
      </c>
      <c r="G73" s="44">
        <v>5.3606329167980205</v>
      </c>
      <c r="I73" s="10"/>
      <c r="J73" s="10"/>
      <c r="K73" s="10"/>
    </row>
    <row r="74" spans="1:13" ht="16.5" thickBot="1" x14ac:dyDescent="0.3">
      <c r="A74" s="14" t="s">
        <v>13</v>
      </c>
      <c r="B74" s="45">
        <f>SUM(B65:B67,B73)</f>
        <v>5767.447000000001</v>
      </c>
      <c r="C74" s="45">
        <f t="shared" ref="C74:G74" si="14">SUM(C65:C67,C73)</f>
        <v>6320.1827253839683</v>
      </c>
      <c r="D74" s="45">
        <f t="shared" si="14"/>
        <v>6611.2421176125335</v>
      </c>
      <c r="E74" s="45">
        <f t="shared" si="14"/>
        <v>8784.2046148967784</v>
      </c>
      <c r="F74" s="45">
        <f t="shared" si="14"/>
        <v>9533.7228407750954</v>
      </c>
      <c r="G74" s="46">
        <f t="shared" si="14"/>
        <v>9683.0586329167982</v>
      </c>
      <c r="I74" s="10"/>
      <c r="J74" s="10"/>
      <c r="K74" s="10"/>
    </row>
    <row r="75" spans="1:13" ht="15.75" x14ac:dyDescent="0.25">
      <c r="A75" s="15" t="s">
        <v>14</v>
      </c>
      <c r="B75" s="2"/>
      <c r="C75" s="2"/>
      <c r="D75" s="2"/>
      <c r="E75" s="2"/>
      <c r="F75" s="2"/>
      <c r="G75" s="2"/>
    </row>
    <row r="76" spans="1:13" ht="15.75" x14ac:dyDescent="0.25">
      <c r="A76" s="2"/>
      <c r="B76" s="39"/>
      <c r="C76" s="39"/>
      <c r="D76" s="39"/>
      <c r="E76" s="39"/>
      <c r="F76" s="39"/>
      <c r="G76" s="39"/>
    </row>
    <row r="77" spans="1:13" ht="15.75" x14ac:dyDescent="0.25">
      <c r="A77" s="1" t="s">
        <v>32</v>
      </c>
      <c r="B77" s="2"/>
      <c r="C77" s="2"/>
      <c r="D77" s="2"/>
      <c r="E77" s="2"/>
      <c r="F77" s="2"/>
      <c r="G77" s="2"/>
    </row>
    <row r="78" spans="1:13" ht="15.75" x14ac:dyDescent="0.25">
      <c r="A78" s="2" t="s">
        <v>33</v>
      </c>
      <c r="B78" s="2"/>
      <c r="C78" s="2"/>
      <c r="D78" s="2"/>
      <c r="E78" s="2"/>
      <c r="F78" s="2"/>
      <c r="G78" s="2"/>
    </row>
    <row r="79" spans="1:13" ht="16.5" thickBot="1" x14ac:dyDescent="0.3">
      <c r="A79" s="2" t="s">
        <v>16</v>
      </c>
      <c r="B79" s="2"/>
      <c r="C79" s="2"/>
      <c r="D79" s="2"/>
      <c r="E79" s="2"/>
      <c r="F79" s="2"/>
      <c r="G79" s="2"/>
    </row>
    <row r="80" spans="1:13" ht="15.75" x14ac:dyDescent="0.25">
      <c r="A80" s="41" t="s">
        <v>3</v>
      </c>
      <c r="B80" s="3"/>
      <c r="C80" s="3"/>
      <c r="D80" s="3"/>
      <c r="E80" s="3"/>
      <c r="F80" s="4"/>
      <c r="G80" s="19"/>
    </row>
    <row r="81" spans="1:7" ht="16.5" thickBot="1" x14ac:dyDescent="0.3">
      <c r="A81" s="42"/>
      <c r="B81" s="5" t="s">
        <v>17</v>
      </c>
      <c r="C81" s="5" t="s">
        <v>18</v>
      </c>
      <c r="D81" s="5" t="s">
        <v>19</v>
      </c>
      <c r="E81" s="5" t="s">
        <v>20</v>
      </c>
      <c r="F81" s="6" t="s">
        <v>21</v>
      </c>
      <c r="G81" s="2"/>
    </row>
    <row r="82" spans="1:7" ht="16.5" thickTop="1" x14ac:dyDescent="0.25">
      <c r="A82" s="7" t="str">
        <f t="shared" ref="A82:A90" si="15">A6</f>
        <v>E-commerce</v>
      </c>
      <c r="B82" s="20">
        <f>(C65/B65-1)*100</f>
        <v>11.630129014999579</v>
      </c>
      <c r="C82" s="20">
        <f t="shared" ref="B82:F91" si="16">(D65/C65-1)*100</f>
        <v>8.7792397119800469</v>
      </c>
      <c r="D82" s="20">
        <f t="shared" si="16"/>
        <v>36.589880495729062</v>
      </c>
      <c r="E82" s="20">
        <f t="shared" si="16"/>
        <v>10.041171587592679</v>
      </c>
      <c r="F82" s="21">
        <f t="shared" si="16"/>
        <v>3.4205307452234601</v>
      </c>
      <c r="G82" s="2"/>
    </row>
    <row r="83" spans="1:7" ht="15.75" x14ac:dyDescent="0.25">
      <c r="A83" s="9" t="str">
        <f t="shared" si="15"/>
        <v>Digital media/content</v>
      </c>
      <c r="B83" s="22">
        <f t="shared" si="16"/>
        <v>5.2317130520285637</v>
      </c>
      <c r="C83" s="22">
        <f t="shared" si="16"/>
        <v>-17.021298205344358</v>
      </c>
      <c r="D83" s="22">
        <f t="shared" si="16"/>
        <v>26.634026927784582</v>
      </c>
      <c r="E83" s="22">
        <f t="shared" si="16"/>
        <v>5.6330949159095312</v>
      </c>
      <c r="F83" s="21">
        <f t="shared" si="16"/>
        <v>-5.1304809311177753</v>
      </c>
      <c r="G83" s="2"/>
    </row>
    <row r="84" spans="1:7" ht="15.75" x14ac:dyDescent="0.25">
      <c r="A84" s="11" t="str">
        <f t="shared" si="15"/>
        <v>Digital-enabling infrastructure</v>
      </c>
      <c r="B84" s="22">
        <f t="shared" si="16"/>
        <v>2.1395167706826035</v>
      </c>
      <c r="C84" s="22">
        <f t="shared" si="16"/>
        <v>-10.747952301442243</v>
      </c>
      <c r="D84" s="22">
        <f t="shared" si="16"/>
        <v>14.82163111687238</v>
      </c>
      <c r="E84" s="22">
        <f t="shared" si="16"/>
        <v>-0.17359371053549122</v>
      </c>
      <c r="F84" s="21">
        <f t="shared" si="16"/>
        <v>-9.9887550200803314</v>
      </c>
      <c r="G84" s="40"/>
    </row>
    <row r="85" spans="1:7" ht="15.75" x14ac:dyDescent="0.25">
      <c r="A85" s="12" t="str">
        <f t="shared" si="15"/>
        <v>Computer, electronic and optical products</v>
      </c>
      <c r="B85" s="22">
        <f t="shared" si="16"/>
        <v>0.80106101836574517</v>
      </c>
      <c r="C85" s="22">
        <f t="shared" si="16"/>
        <v>-16.131939227143022</v>
      </c>
      <c r="D85" s="22">
        <f t="shared" si="16"/>
        <v>8.4950301578792242</v>
      </c>
      <c r="E85" s="22">
        <f t="shared" si="16"/>
        <v>-2.3546322598309244</v>
      </c>
      <c r="F85" s="21">
        <f t="shared" si="16"/>
        <v>-17.069152851284574</v>
      </c>
      <c r="G85" s="2"/>
    </row>
    <row r="86" spans="1:7" ht="15.75" x14ac:dyDescent="0.25">
      <c r="A86" s="12" t="str">
        <f t="shared" si="15"/>
        <v>Wholesale trade, except of motor vehicles and motorcycles</v>
      </c>
      <c r="B86" s="22">
        <f t="shared" si="16"/>
        <v>4.8104268596767863</v>
      </c>
      <c r="C86" s="22">
        <f t="shared" si="16"/>
        <v>-12.849463748360368</v>
      </c>
      <c r="D86" s="22">
        <f t="shared" si="16"/>
        <v>20.32167625793122</v>
      </c>
      <c r="E86" s="22">
        <f t="shared" si="16"/>
        <v>-14.29570037526673</v>
      </c>
      <c r="F86" s="21">
        <f t="shared" si="16"/>
        <v>-25.808113329040573</v>
      </c>
      <c r="G86" s="2"/>
    </row>
    <row r="87" spans="1:7" ht="15.75" x14ac:dyDescent="0.25">
      <c r="A87" s="12" t="str">
        <f t="shared" si="15"/>
        <v>Telecommunication services</v>
      </c>
      <c r="B87" s="22">
        <f t="shared" si="16"/>
        <v>5.2317116505190109</v>
      </c>
      <c r="C87" s="22">
        <f t="shared" si="16"/>
        <v>-20.033468802295008</v>
      </c>
      <c r="D87" s="22">
        <f t="shared" si="16"/>
        <v>26.633781763826605</v>
      </c>
      <c r="E87" s="22">
        <f t="shared" si="16"/>
        <v>10.380615689699946</v>
      </c>
      <c r="F87" s="21">
        <f t="shared" si="16"/>
        <v>-0.75818943507401926</v>
      </c>
      <c r="G87" s="2"/>
    </row>
    <row r="88" spans="1:7" ht="15.75" x14ac:dyDescent="0.25">
      <c r="A88" s="12" t="str">
        <f t="shared" si="15"/>
        <v>Professional and Business services</v>
      </c>
      <c r="B88" s="22">
        <f t="shared" si="16"/>
        <v>7.5923058451398129</v>
      </c>
      <c r="C88" s="22">
        <f t="shared" si="16"/>
        <v>-17.524011821204276</v>
      </c>
      <c r="D88" s="22">
        <f t="shared" si="16"/>
        <v>14.328238433831618</v>
      </c>
      <c r="E88" s="22">
        <f t="shared" si="16"/>
        <v>18.914308567510862</v>
      </c>
      <c r="F88" s="21">
        <f t="shared" si="16"/>
        <v>13.784961735131617</v>
      </c>
      <c r="G88" s="2"/>
    </row>
    <row r="89" spans="1:7" ht="15.75" x14ac:dyDescent="0.25">
      <c r="A89" s="12" t="str">
        <f t="shared" si="15"/>
        <v>Repair of computers and communication equipment</v>
      </c>
      <c r="B89" s="22">
        <f t="shared" si="16"/>
        <v>-4.7185793320775771</v>
      </c>
      <c r="C89" s="22">
        <f t="shared" si="16"/>
        <v>32.255557765952169</v>
      </c>
      <c r="D89" s="22">
        <f t="shared" si="16"/>
        <v>11.274272472160973</v>
      </c>
      <c r="E89" s="22">
        <f t="shared" si="16"/>
        <v>-15.989371678649578</v>
      </c>
      <c r="F89" s="21">
        <f t="shared" si="16"/>
        <v>-22.95512256442488</v>
      </c>
      <c r="G89" s="2"/>
    </row>
    <row r="90" spans="1:7" ht="16.5" thickBot="1" x14ac:dyDescent="0.3">
      <c r="A90" s="23" t="str">
        <f t="shared" si="15"/>
        <v>Government digital services</v>
      </c>
      <c r="B90" s="24">
        <f>(C73/B73-1)*100</f>
        <v>37.596139424932097</v>
      </c>
      <c r="C90" s="25">
        <f t="shared" si="16"/>
        <v>-5.0194439418039805</v>
      </c>
      <c r="D90" s="25">
        <f t="shared" si="16"/>
        <v>7.7854055718637127</v>
      </c>
      <c r="E90" s="25">
        <f t="shared" si="16"/>
        <v>5.718005175567864E-2</v>
      </c>
      <c r="F90" s="26">
        <f t="shared" si="16"/>
        <v>-5.0348250663023952</v>
      </c>
      <c r="G90" s="2"/>
    </row>
    <row r="91" spans="1:7" ht="16.5" thickBot="1" x14ac:dyDescent="0.3">
      <c r="A91" s="14" t="s">
        <v>13</v>
      </c>
      <c r="B91" s="27">
        <f>(C74/B74-1)*100</f>
        <v>9.5837157304430765</v>
      </c>
      <c r="C91" s="27">
        <f t="shared" si="16"/>
        <v>4.6052369824621353</v>
      </c>
      <c r="D91" s="27">
        <f t="shared" si="16"/>
        <v>32.86768898533321</v>
      </c>
      <c r="E91" s="27">
        <f t="shared" si="16"/>
        <v>8.5325679300233936</v>
      </c>
      <c r="F91" s="28">
        <f t="shared" si="16"/>
        <v>1.566395359250472</v>
      </c>
      <c r="G91" s="2"/>
    </row>
    <row r="92" spans="1:7" ht="15.75" x14ac:dyDescent="0.25">
      <c r="A92" s="15" t="s">
        <v>14</v>
      </c>
      <c r="B92" s="2"/>
      <c r="C92" s="2"/>
      <c r="D92" s="2"/>
      <c r="E92" s="2"/>
      <c r="F92" s="2"/>
      <c r="G92" s="2"/>
    </row>
    <row r="93" spans="1:7" ht="15.75" x14ac:dyDescent="0.25">
      <c r="A93" s="2"/>
      <c r="B93" s="2"/>
      <c r="C93" s="2"/>
      <c r="D93" s="2"/>
      <c r="E93" s="2"/>
      <c r="F93" s="2"/>
      <c r="G93" s="2"/>
    </row>
    <row r="94" spans="1:7" ht="15.75" x14ac:dyDescent="0.25">
      <c r="A94" s="1" t="s">
        <v>34</v>
      </c>
      <c r="B94" s="29"/>
      <c r="C94" s="29"/>
      <c r="D94" s="29"/>
      <c r="E94" s="29"/>
      <c r="F94" s="29"/>
      <c r="G94" s="29"/>
    </row>
    <row r="95" spans="1:7" ht="15.75" x14ac:dyDescent="0.25">
      <c r="A95" s="2" t="s">
        <v>33</v>
      </c>
      <c r="B95" s="2"/>
      <c r="C95" s="2"/>
      <c r="D95" s="2"/>
      <c r="E95" s="2"/>
      <c r="F95" s="2"/>
      <c r="G95" s="2"/>
    </row>
    <row r="96" spans="1:7" ht="16.5" thickBot="1" x14ac:dyDescent="0.3">
      <c r="A96" s="2" t="s">
        <v>23</v>
      </c>
      <c r="B96" s="2"/>
      <c r="C96" s="2"/>
      <c r="D96" s="2"/>
      <c r="E96" s="2"/>
      <c r="F96" s="2"/>
      <c r="G96" s="2"/>
    </row>
    <row r="97" spans="1:11" ht="15.75" x14ac:dyDescent="0.25">
      <c r="A97" s="41" t="s">
        <v>3</v>
      </c>
      <c r="B97" s="3"/>
      <c r="C97" s="3"/>
      <c r="D97" s="3"/>
      <c r="E97" s="3"/>
      <c r="F97" s="3"/>
      <c r="G97" s="4"/>
    </row>
    <row r="98" spans="1:11" ht="16.5" thickBot="1" x14ac:dyDescent="0.3">
      <c r="A98" s="42"/>
      <c r="B98" s="5">
        <v>2018</v>
      </c>
      <c r="C98" s="5">
        <f>B98+1</f>
        <v>2019</v>
      </c>
      <c r="D98" s="5">
        <f t="shared" ref="D98:G98" si="17">C98+1</f>
        <v>2020</v>
      </c>
      <c r="E98" s="5">
        <f t="shared" si="17"/>
        <v>2021</v>
      </c>
      <c r="F98" s="5">
        <f t="shared" si="17"/>
        <v>2022</v>
      </c>
      <c r="G98" s="6">
        <f t="shared" si="17"/>
        <v>2023</v>
      </c>
    </row>
    <row r="99" spans="1:11" ht="16.5" thickTop="1" x14ac:dyDescent="0.25">
      <c r="A99" s="7" t="str">
        <f t="shared" ref="A99:A107" si="18">A6</f>
        <v>E-commerce</v>
      </c>
      <c r="B99" s="29">
        <f t="shared" ref="B99:G108" si="19">B65/B$74*100</f>
        <v>77.649504191369232</v>
      </c>
      <c r="C99" s="29">
        <f t="shared" si="19"/>
        <v>79.099564319895251</v>
      </c>
      <c r="D99" s="29">
        <f t="shared" si="19"/>
        <v>82.255828833021624</v>
      </c>
      <c r="E99" s="29">
        <f t="shared" si="19"/>
        <v>84.560165952911206</v>
      </c>
      <c r="F99" s="29">
        <f t="shared" si="19"/>
        <v>85.735553010218069</v>
      </c>
      <c r="G99" s="30">
        <f t="shared" si="19"/>
        <v>87.300690003708212</v>
      </c>
      <c r="I99" s="29"/>
      <c r="J99" s="29"/>
      <c r="K99" s="29"/>
    </row>
    <row r="100" spans="1:11" ht="15.75" x14ac:dyDescent="0.25">
      <c r="A100" s="9" t="str">
        <f t="shared" si="18"/>
        <v>Digital media/content</v>
      </c>
      <c r="B100" s="29">
        <f t="shared" si="19"/>
        <v>1.6222775865994088</v>
      </c>
      <c r="C100" s="29">
        <f t="shared" si="19"/>
        <v>1.5578505286651876</v>
      </c>
      <c r="D100" s="29">
        <f t="shared" si="19"/>
        <v>1.2357738310982276</v>
      </c>
      <c r="E100" s="29">
        <f t="shared" si="19"/>
        <v>1.1777958794874424</v>
      </c>
      <c r="F100" s="29">
        <f t="shared" si="19"/>
        <v>1.146330786254689</v>
      </c>
      <c r="G100" s="30">
        <f t="shared" si="19"/>
        <v>1.0707463822179553</v>
      </c>
      <c r="I100" s="29"/>
      <c r="J100" s="29"/>
      <c r="K100" s="29"/>
    </row>
    <row r="101" spans="1:11" ht="15.75" x14ac:dyDescent="0.25">
      <c r="A101" s="11" t="str">
        <f t="shared" si="18"/>
        <v>Digital-enabling infrastructure</v>
      </c>
      <c r="B101" s="29">
        <f t="shared" si="19"/>
        <v>20.658776751654585</v>
      </c>
      <c r="C101" s="29">
        <f t="shared" si="19"/>
        <v>19.255392650472224</v>
      </c>
      <c r="D101" s="29">
        <f t="shared" si="19"/>
        <v>16.429227377808431</v>
      </c>
      <c r="E101" s="29">
        <f t="shared" si="19"/>
        <v>14.197813628851302</v>
      </c>
      <c r="F101" s="29">
        <f t="shared" si="19"/>
        <v>13.05890700614054</v>
      </c>
      <c r="G101" s="30">
        <f t="shared" si="19"/>
        <v>11.573202667496735</v>
      </c>
      <c r="I101" s="29"/>
      <c r="J101" s="29"/>
      <c r="K101" s="29"/>
    </row>
    <row r="102" spans="1:11" ht="15.75" x14ac:dyDescent="0.25">
      <c r="A102" s="12" t="str">
        <f t="shared" si="18"/>
        <v>Computer, electronic and optical products</v>
      </c>
      <c r="B102" s="29">
        <f t="shared" si="19"/>
        <v>8.8375151085046788</v>
      </c>
      <c r="C102" s="29">
        <f t="shared" si="19"/>
        <v>8.1292269911197277</v>
      </c>
      <c r="D102" s="29">
        <f t="shared" si="19"/>
        <v>6.5176708451211169</v>
      </c>
      <c r="E102" s="29">
        <f t="shared" si="19"/>
        <v>5.3220982490227833</v>
      </c>
      <c r="F102" s="29">
        <f t="shared" si="19"/>
        <v>4.788223945923801</v>
      </c>
      <c r="G102" s="30">
        <f t="shared" si="19"/>
        <v>3.9096737338041159</v>
      </c>
      <c r="I102" s="29"/>
      <c r="J102" s="29"/>
      <c r="K102" s="29"/>
    </row>
    <row r="103" spans="1:11" ht="15.75" x14ac:dyDescent="0.25">
      <c r="A103" s="12" t="str">
        <f t="shared" si="18"/>
        <v>Wholesale trade, except of motor vehicles and motorcycles</v>
      </c>
      <c r="B103" s="29">
        <f t="shared" si="19"/>
        <v>1.2864097407397066</v>
      </c>
      <c r="C103" s="29">
        <f t="shared" si="19"/>
        <v>1.2303758194787913</v>
      </c>
      <c r="D103" s="29">
        <f t="shared" si="19"/>
        <v>1.0250721240333769</v>
      </c>
      <c r="E103" s="29">
        <f t="shared" si="19"/>
        <v>0.92827983380209755</v>
      </c>
      <c r="F103" s="29">
        <f t="shared" si="19"/>
        <v>0.73302949086275648</v>
      </c>
      <c r="G103" s="30">
        <f t="shared" si="19"/>
        <v>0.53546097328940456</v>
      </c>
      <c r="I103" s="29"/>
      <c r="J103" s="29"/>
      <c r="K103" s="29"/>
    </row>
    <row r="104" spans="1:11" ht="15.75" x14ac:dyDescent="0.25">
      <c r="A104" s="12" t="str">
        <f t="shared" si="18"/>
        <v>Telecommunication services</v>
      </c>
      <c r="B104" s="29">
        <f t="shared" si="19"/>
        <v>5.5137567800796417</v>
      </c>
      <c r="C104" s="29">
        <f t="shared" si="19"/>
        <v>5.2947836247830908</v>
      </c>
      <c r="D104" s="29">
        <f t="shared" si="19"/>
        <v>4.0476508837440104</v>
      </c>
      <c r="E104" s="29">
        <f t="shared" si="19"/>
        <v>3.857742560155311</v>
      </c>
      <c r="F104" s="29">
        <f t="shared" si="19"/>
        <v>3.9234306078231835</v>
      </c>
      <c r="G104" s="30">
        <f t="shared" si="19"/>
        <v>3.833633710923638</v>
      </c>
      <c r="I104" s="29"/>
      <c r="J104" s="29"/>
      <c r="K104" s="29"/>
    </row>
    <row r="105" spans="1:11" ht="15.75" x14ac:dyDescent="0.25">
      <c r="A105" s="12" t="str">
        <f t="shared" si="18"/>
        <v>Professional and Business services</v>
      </c>
      <c r="B105" s="29">
        <f t="shared" si="19"/>
        <v>2.093942085640319</v>
      </c>
      <c r="C105" s="29">
        <f t="shared" si="19"/>
        <v>2.0558899266967958</v>
      </c>
      <c r="D105" s="29">
        <f t="shared" si="19"/>
        <v>1.620966198084121</v>
      </c>
      <c r="E105" s="29">
        <f t="shared" si="19"/>
        <v>1.3947876372576928</v>
      </c>
      <c r="F105" s="29">
        <f t="shared" si="19"/>
        <v>1.5282067921764226</v>
      </c>
      <c r="G105" s="30">
        <f t="shared" si="19"/>
        <v>1.7120520104716426</v>
      </c>
      <c r="I105" s="29"/>
      <c r="J105" s="29"/>
      <c r="K105" s="29"/>
    </row>
    <row r="106" spans="1:11" ht="15.75" x14ac:dyDescent="0.25">
      <c r="A106" s="12" t="str">
        <f t="shared" si="18"/>
        <v>Repair of computers and communication equipment</v>
      </c>
      <c r="B106" s="29">
        <f t="shared" si="19"/>
        <v>2.9271530366902372</v>
      </c>
      <c r="C106" s="29">
        <f t="shared" si="19"/>
        <v>2.5451162883938223</v>
      </c>
      <c r="D106" s="29">
        <f t="shared" si="19"/>
        <v>3.2178673268258025</v>
      </c>
      <c r="E106" s="29">
        <f t="shared" si="19"/>
        <v>2.694905348613418</v>
      </c>
      <c r="F106" s="29">
        <f t="shared" si="19"/>
        <v>2.0860161693543775</v>
      </c>
      <c r="G106" s="30">
        <f t="shared" si="19"/>
        <v>1.5823822390079356</v>
      </c>
      <c r="I106" s="29"/>
      <c r="J106" s="29"/>
      <c r="K106" s="29"/>
    </row>
    <row r="107" spans="1:11" ht="16.5" thickBot="1" x14ac:dyDescent="0.3">
      <c r="A107" s="13" t="str">
        <f t="shared" si="18"/>
        <v>Government digital services</v>
      </c>
      <c r="B107" s="29">
        <f t="shared" si="19"/>
        <v>6.9441470376754202E-2</v>
      </c>
      <c r="C107" s="29">
        <f t="shared" si="19"/>
        <v>8.7192500967347264E-2</v>
      </c>
      <c r="D107" s="29">
        <f t="shared" si="19"/>
        <v>7.9169958071715951E-2</v>
      </c>
      <c r="E107" s="29">
        <f t="shared" si="19"/>
        <v>6.4224538750044149E-2</v>
      </c>
      <c r="F107" s="29">
        <f t="shared" si="19"/>
        <v>5.9209197386699497E-2</v>
      </c>
      <c r="G107" s="30">
        <f t="shared" si="19"/>
        <v>5.5360946577096719E-2</v>
      </c>
      <c r="I107" s="29"/>
      <c r="J107" s="29"/>
      <c r="K107" s="29"/>
    </row>
    <row r="108" spans="1:11" ht="16.5" thickBot="1" x14ac:dyDescent="0.3">
      <c r="A108" s="14" t="s">
        <v>13</v>
      </c>
      <c r="B108" s="31">
        <f>B74/B$74*100</f>
        <v>100</v>
      </c>
      <c r="C108" s="31">
        <f t="shared" si="19"/>
        <v>100</v>
      </c>
      <c r="D108" s="31">
        <f t="shared" si="19"/>
        <v>100</v>
      </c>
      <c r="E108" s="31">
        <f t="shared" si="19"/>
        <v>100</v>
      </c>
      <c r="F108" s="31">
        <f t="shared" si="19"/>
        <v>100</v>
      </c>
      <c r="G108" s="32">
        <f t="shared" si="19"/>
        <v>100</v>
      </c>
      <c r="I108" s="29"/>
      <c r="J108" s="29"/>
      <c r="K108" s="29"/>
    </row>
    <row r="109" spans="1:11" ht="15.75" x14ac:dyDescent="0.25">
      <c r="A109" s="15" t="s">
        <v>14</v>
      </c>
      <c r="B109" s="2"/>
      <c r="C109" s="2"/>
      <c r="D109" s="2"/>
      <c r="E109" s="2"/>
      <c r="F109" s="2"/>
      <c r="G109" s="2"/>
    </row>
  </sheetData>
  <mergeCells count="6">
    <mergeCell ref="A97:A98"/>
    <mergeCell ref="A4:A5"/>
    <mergeCell ref="A21:A22"/>
    <mergeCell ref="A38:A39"/>
    <mergeCell ref="A63:A64"/>
    <mergeCell ref="A80:A81"/>
  </mergeCells>
  <pageMargins left="0.7" right="0.7" top="0.75" bottom="0.75" header="0.3" footer="0.3"/>
  <pageSetup paperSize="9" scale="58" fitToHeight="0" orientation="landscape" r:id="rId1"/>
  <rowBreaks count="2" manualBreakCount="2">
    <brk id="50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 Tayaben</dc:creator>
  <cp:lastModifiedBy>Israel Tayaben</cp:lastModifiedBy>
  <cp:lastPrinted>2024-04-17T08:16:00Z</cp:lastPrinted>
  <dcterms:created xsi:type="dcterms:W3CDTF">2024-04-16T08:48:44Z</dcterms:created>
  <dcterms:modified xsi:type="dcterms:W3CDTF">2024-04-17T09:40:15Z</dcterms:modified>
</cp:coreProperties>
</file>