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E2D2AD37-24C1-4550-B4D9-F54F23E8BB97}" xr6:coauthVersionLast="47" xr6:coauthVersionMax="47" xr10:uidLastSave="{00000000-0000-0000-0000-000000000000}"/>
  <bookViews>
    <workbookView xWindow="-120" yWindow="-120" windowWidth="29040" windowHeight="15840" xr2:uid="{3B991926-3C2E-447E-85DC-0608D1DA54DA}"/>
  </bookViews>
  <sheets>
    <sheet name="4-6 FSR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_xlnm.Print_Area" localSheetId="0">'4-6 FSRI'!$A$1:$J$51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C44" i="1"/>
  <c r="B44" i="1"/>
  <c r="E43" i="1"/>
  <c r="D43" i="1"/>
  <c r="C43" i="1"/>
  <c r="B43" i="1"/>
  <c r="E42" i="1"/>
  <c r="D42" i="1"/>
  <c r="C42" i="1"/>
  <c r="B42" i="1"/>
  <c r="E41" i="1"/>
  <c r="E40" i="1"/>
  <c r="E46" i="1" s="1"/>
  <c r="D40" i="1"/>
  <c r="C40" i="1"/>
  <c r="B40" i="1"/>
  <c r="E39" i="1"/>
  <c r="D39" i="1"/>
  <c r="C39" i="1"/>
  <c r="B39" i="1"/>
  <c r="E38" i="1"/>
  <c r="D38" i="1"/>
  <c r="D46" i="1" s="1"/>
  <c r="C38" i="1"/>
  <c r="B38" i="1"/>
  <c r="D30" i="1"/>
  <c r="C30" i="1"/>
  <c r="B30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J14" i="1"/>
  <c r="I30" i="1" s="1"/>
  <c r="I14" i="1"/>
  <c r="J9" i="1"/>
  <c r="J41" i="1" s="1"/>
  <c r="I9" i="1"/>
  <c r="I41" i="1" s="1"/>
  <c r="H9" i="1"/>
  <c r="H14" i="1" s="1"/>
  <c r="G9" i="1"/>
  <c r="F9" i="1"/>
  <c r="E25" i="1" s="1"/>
  <c r="E9" i="1"/>
  <c r="D25" i="1" s="1"/>
  <c r="D9" i="1"/>
  <c r="D41" i="1" s="1"/>
  <c r="C9" i="1"/>
  <c r="B25" i="1" s="1"/>
  <c r="B9" i="1"/>
  <c r="B41" i="1" s="1"/>
  <c r="H30" i="1" l="1"/>
  <c r="H42" i="1"/>
  <c r="H43" i="1"/>
  <c r="H39" i="1"/>
  <c r="H44" i="1"/>
  <c r="H40" i="1"/>
  <c r="H41" i="1"/>
  <c r="H38" i="1"/>
  <c r="H46" i="1" s="1"/>
  <c r="B46" i="1"/>
  <c r="F25" i="1"/>
  <c r="G25" i="1"/>
  <c r="I40" i="1"/>
  <c r="I44" i="1"/>
  <c r="I38" i="1"/>
  <c r="I46" i="1" s="1"/>
  <c r="H25" i="1"/>
  <c r="J40" i="1"/>
  <c r="J44" i="1"/>
  <c r="F14" i="1"/>
  <c r="I25" i="1"/>
  <c r="C25" i="1"/>
  <c r="G14" i="1"/>
  <c r="G41" i="1" s="1"/>
  <c r="I39" i="1"/>
  <c r="C41" i="1"/>
  <c r="C46" i="1" s="1"/>
  <c r="I43" i="1"/>
  <c r="J39" i="1"/>
  <c r="J43" i="1"/>
  <c r="I42" i="1"/>
  <c r="J38" i="1"/>
  <c r="J46" i="1" s="1"/>
  <c r="J42" i="1"/>
  <c r="F44" i="1" l="1"/>
  <c r="F40" i="1"/>
  <c r="F42" i="1"/>
  <c r="F38" i="1"/>
  <c r="F41" i="1"/>
  <c r="F43" i="1"/>
  <c r="F39" i="1"/>
  <c r="E30" i="1"/>
  <c r="G30" i="1"/>
  <c r="G44" i="1"/>
  <c r="G40" i="1"/>
  <c r="F30" i="1"/>
  <c r="G42" i="1"/>
  <c r="G38" i="1"/>
  <c r="G43" i="1"/>
  <c r="G39" i="1"/>
  <c r="F46" i="1" l="1"/>
  <c r="G46" i="1"/>
</calcChain>
</file>

<file path=xl/sharedStrings.xml><?xml version="1.0" encoding="utf-8"?>
<sst xmlns="http://schemas.openxmlformats.org/spreadsheetml/2006/main" count="53" uniqueCount="30">
  <si>
    <t>Table 4</t>
  </si>
  <si>
    <t>CURRENT HEALTH EXPENDITURE BY INSTITUTIONAL UNIT PROVIDING REVENUES TO FINANCING SCHEME, 2014-2022</t>
  </si>
  <si>
    <t>Levels (in million PhP)</t>
  </si>
  <si>
    <t>Institutional Unit Providing Revenues
to Financing Scheme</t>
  </si>
  <si>
    <t>2018</t>
  </si>
  <si>
    <t>2021</t>
  </si>
  <si>
    <t>2022</t>
  </si>
  <si>
    <t>Government</t>
  </si>
  <si>
    <t>Corporations</t>
  </si>
  <si>
    <t>Households</t>
  </si>
  <si>
    <t>Rest of the world</t>
  </si>
  <si>
    <r>
      <t>Bilateral donors</t>
    </r>
    <r>
      <rPr>
        <vertAlign val="superscript"/>
        <sz val="10"/>
        <color theme="1"/>
        <rFont val="Arial"/>
        <family val="2"/>
      </rPr>
      <t>1</t>
    </r>
  </si>
  <si>
    <r>
      <t>Multilateral donors</t>
    </r>
    <r>
      <rPr>
        <vertAlign val="superscript"/>
        <sz val="10"/>
        <color theme="1"/>
        <rFont val="Arial"/>
        <family val="2"/>
      </rPr>
      <t>2</t>
    </r>
  </si>
  <si>
    <t>Unspecified institutional units providing revenues to financing schemes (n.e.c.)</t>
  </si>
  <si>
    <t>TOTAL CURRENT HEALTH EXPENDITURE</t>
  </si>
  <si>
    <t>Table 5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</si>
  <si>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</si>
  <si>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</si>
  <si>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</si>
  <si>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</si>
  <si>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</si>
  <si>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</si>
  <si>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</si>
  <si>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</si>
  <si>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</si>
  <si>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Table 6</t>
  </si>
  <si>
    <t>Percent share to total</t>
  </si>
  <si>
    <r>
      <rPr>
        <i/>
        <vertAlign val="superscript"/>
        <sz val="9"/>
        <color theme="1"/>
        <rFont val="Arial"/>
        <family val="2"/>
      </rPr>
      <t>1</t>
    </r>
    <r>
      <rPr>
        <i/>
        <sz val="9"/>
        <color theme="1"/>
        <rFont val="Arial"/>
        <family val="2"/>
      </rPr>
      <t xml:space="preserve"> Germany, Japan, South Korea, Spain and United States (USAID)</t>
    </r>
  </si>
  <si>
    <r>
      <rPr>
        <i/>
        <vertAlign val="superscript"/>
        <sz val="9"/>
        <color theme="1"/>
        <rFont val="Arial"/>
        <family val="2"/>
      </rPr>
      <t>2</t>
    </r>
    <r>
      <rPr>
        <i/>
        <sz val="9"/>
        <color theme="1"/>
        <rFont val="Arial"/>
        <family val="2"/>
      </rPr>
      <t xml:space="preserve"> AsDB, EU Institutions, Global Fund, UNAIDS, UNDP, UNFPA, UNICEF, WHO, World Bank (except for IDA + IBRD), other and unspecified multilateral donors</t>
    </r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</si>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</sst>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"/>
    <numFmt numFmtId="165" formatCode="_-* #,##0.0000000000_-;\-* #,##0.0000000000_-;_-* &quot;-&quot;??_-;_-@"/>
    <numFmt numFmtId="166" formatCode="0.0"/>
  </numFmts>
  <fonts count="9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1" fillId="0" borderId="0" xfId="0" applyFont="1" applyAlignment="1">
      <alignment horizontal="left" wrapText="1" indent="1"/>
    </xf>
    <xf numFmtId="164" fontId="1" fillId="2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 indent="3"/>
    </xf>
    <xf numFmtId="0" fontId="3" fillId="0" borderId="0" xfId="0" applyFont="1"/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 applyAlignment="1">
      <alignment horizontal="right"/>
    </xf>
    <xf numFmtId="166" fontId="1" fillId="2" borderId="2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166" fontId="1" fillId="2" borderId="0" xfId="0" applyNumberFormat="1" applyFont="1" applyFill="1" applyAlignment="1">
      <alignment vertical="center"/>
    </xf>
    <xf numFmtId="0" fontId="5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88E0-E17B-4804-9A78-CE7B4D7BF026}">
  <sheetPr>
    <pageSetUpPr fitToPage="1"/>
  </sheetPr>
  <dimension ref="A1:W51"/>
  <sheetViews>
    <sheetView showGridLines="0" tabSelected="1" view="pageBreakPreview" zoomScale="108" zoomScaleNormal="100" zoomScaleSheetLayoutView="100" workbookViewId="0">
      <pane xSplit="1" topLeftCell="B1" activePane="topRight" state="frozen"/>
      <selection pane="topRight" activeCell="A48" sqref="A48:A49"/>
    </sheetView>
  </sheetViews>
  <sheetFormatPr defaultColWidth="14.42578125" defaultRowHeight="15" customHeight="1" x14ac:dyDescent="0.25"/>
  <cols>
    <col min="1" max="1" width="53.5703125" customWidth="1"/>
    <col min="2" max="7" width="13.7109375" customWidth="1"/>
    <col min="9" max="10" width="13.7109375" customWidth="1"/>
    <col min="11" max="11" width="8.85546875" style="25" customWidth="1"/>
    <col min="12" max="23" width="8.85546875" customWidth="1"/>
  </cols>
  <sheetData>
    <row r="1" spans="1:23" ht="13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 x14ac:dyDescent="0.25">
      <c r="A3" s="1" t="s">
        <v>2</v>
      </c>
      <c r="B3" s="2"/>
      <c r="C3" s="2"/>
      <c r="D3" s="2"/>
      <c r="E3" s="2"/>
      <c r="F3" s="2"/>
      <c r="G3" s="2"/>
      <c r="H3" s="2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x14ac:dyDescent="0.25">
      <c r="A4" s="4" t="s">
        <v>3</v>
      </c>
      <c r="B4" s="5">
        <v>2014</v>
      </c>
      <c r="C4" s="5">
        <v>2015</v>
      </c>
      <c r="D4" s="5">
        <v>2016</v>
      </c>
      <c r="E4" s="5">
        <v>2017</v>
      </c>
      <c r="F4" s="6" t="s">
        <v>4</v>
      </c>
      <c r="G4" s="5">
        <v>2019</v>
      </c>
      <c r="H4" s="5">
        <v>2020</v>
      </c>
      <c r="I4" s="6" t="s">
        <v>5</v>
      </c>
      <c r="J4" s="6" t="s">
        <v>6</v>
      </c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 customHeight="1" x14ac:dyDescent="0.25">
      <c r="A5" s="1"/>
      <c r="B5" s="2"/>
      <c r="C5" s="2"/>
      <c r="D5" s="2"/>
      <c r="E5" s="2"/>
      <c r="F5" s="2"/>
      <c r="G5" s="2"/>
      <c r="H5" s="2"/>
      <c r="I5" s="2"/>
      <c r="J5" s="1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 x14ac:dyDescent="0.25">
      <c r="A6" s="9" t="s">
        <v>7</v>
      </c>
      <c r="B6" s="10">
        <v>123302.88449773</v>
      </c>
      <c r="C6" s="10">
        <v>157632.98458179098</v>
      </c>
      <c r="D6" s="10">
        <v>173568.97880096899</v>
      </c>
      <c r="E6" s="10">
        <v>200445.444927248</v>
      </c>
      <c r="F6" s="10">
        <v>237133.92510798655</v>
      </c>
      <c r="G6" s="10">
        <v>281827.14490400371</v>
      </c>
      <c r="H6" s="11">
        <v>367104.0547444782</v>
      </c>
      <c r="I6" s="10">
        <v>381333.7849179476</v>
      </c>
      <c r="J6" s="10">
        <v>397885.34776189859</v>
      </c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 x14ac:dyDescent="0.25">
      <c r="A7" s="9" t="s">
        <v>8</v>
      </c>
      <c r="B7" s="10">
        <v>19027.898931071999</v>
      </c>
      <c r="C7" s="10">
        <v>23956.848690521099</v>
      </c>
      <c r="D7" s="10">
        <v>27751.676222047099</v>
      </c>
      <c r="E7" s="10">
        <v>21910.291248710801</v>
      </c>
      <c r="F7" s="10">
        <v>21697.010957448878</v>
      </c>
      <c r="G7" s="10">
        <v>23198.53333607495</v>
      </c>
      <c r="H7" s="11">
        <v>19505.364294762425</v>
      </c>
      <c r="I7" s="10">
        <v>34273.061487923791</v>
      </c>
      <c r="J7" s="10">
        <v>23567.545916743489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 customHeight="1" x14ac:dyDescent="0.25">
      <c r="A8" s="9" t="s">
        <v>9</v>
      </c>
      <c r="B8" s="10">
        <v>290039.62088715995</v>
      </c>
      <c r="C8" s="10">
        <v>311752.11872014799</v>
      </c>
      <c r="D8" s="10">
        <v>335391.837751763</v>
      </c>
      <c r="E8" s="10">
        <v>362546.47483065398</v>
      </c>
      <c r="F8" s="10">
        <v>398189.97559395764</v>
      </c>
      <c r="G8" s="10">
        <v>434736.05446394015</v>
      </c>
      <c r="H8" s="11">
        <v>457466.36954283284</v>
      </c>
      <c r="I8" s="10">
        <v>551112.55523918127</v>
      </c>
      <c r="J8" s="10">
        <v>573233.75789090432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 customHeight="1" x14ac:dyDescent="0.25">
      <c r="A9" s="9" t="s">
        <v>10</v>
      </c>
      <c r="B9" s="10">
        <f t="shared" ref="B9:J9" si="0">SUM(B10:B11)</f>
        <v>7278.2616885233001</v>
      </c>
      <c r="C9" s="10">
        <f t="shared" si="0"/>
        <v>7832.3696160829386</v>
      </c>
      <c r="D9" s="10">
        <f t="shared" si="0"/>
        <v>13559.65708361307</v>
      </c>
      <c r="E9" s="10">
        <f t="shared" si="0"/>
        <v>14386.10383586575</v>
      </c>
      <c r="F9" s="10">
        <f t="shared" si="0"/>
        <v>2249.6163015860811</v>
      </c>
      <c r="G9" s="10">
        <f t="shared" si="0"/>
        <v>3300.790643710312</v>
      </c>
      <c r="H9" s="10">
        <f t="shared" si="0"/>
        <v>6831.0936003906536</v>
      </c>
      <c r="I9" s="10">
        <f t="shared" si="0"/>
        <v>64770.666072924781</v>
      </c>
      <c r="J9" s="10">
        <f t="shared" si="0"/>
        <v>15719.56022700776</v>
      </c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 customHeight="1" x14ac:dyDescent="0.25">
      <c r="A10" s="12" t="s">
        <v>11</v>
      </c>
      <c r="B10" s="10">
        <v>2458.3929346599998</v>
      </c>
      <c r="C10" s="10">
        <v>4323.7182663525491</v>
      </c>
      <c r="D10" s="10">
        <v>5152.2578836130697</v>
      </c>
      <c r="E10" s="10">
        <v>7341.7038358657501</v>
      </c>
      <c r="F10" s="10">
        <v>960.74166483389035</v>
      </c>
      <c r="G10" s="10">
        <v>829.07813905422927</v>
      </c>
      <c r="H10" s="10">
        <v>833.02037373599887</v>
      </c>
      <c r="I10" s="10">
        <v>6302.7997471755107</v>
      </c>
      <c r="J10" s="10">
        <v>332.27195537273121</v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25">
      <c r="A11" s="12" t="s">
        <v>12</v>
      </c>
      <c r="B11" s="10">
        <v>4819.8687538633003</v>
      </c>
      <c r="C11" s="10">
        <v>3508.6513497303899</v>
      </c>
      <c r="D11" s="10">
        <v>8407.3991999999998</v>
      </c>
      <c r="E11" s="10">
        <v>7044.4</v>
      </c>
      <c r="F11" s="10">
        <v>1288.8746367521908</v>
      </c>
      <c r="G11" s="10">
        <v>2471.7125046560827</v>
      </c>
      <c r="H11" s="10">
        <v>5998.0732266546547</v>
      </c>
      <c r="I11" s="10">
        <v>58467.866325749274</v>
      </c>
      <c r="J11" s="10">
        <v>15387.288271635029</v>
      </c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25">
      <c r="A12" s="9" t="s">
        <v>13</v>
      </c>
      <c r="B12" s="10">
        <v>49418.238827416499</v>
      </c>
      <c r="C12" s="10">
        <v>42407.312872033093</v>
      </c>
      <c r="D12" s="10">
        <v>48189.826887241994</v>
      </c>
      <c r="E12" s="10">
        <v>56425.880927441998</v>
      </c>
      <c r="F12" s="10">
        <v>62902.041290655106</v>
      </c>
      <c r="G12" s="10">
        <v>70141.486364935146</v>
      </c>
      <c r="H12" s="10">
        <v>75778.639252284658</v>
      </c>
      <c r="I12" s="10">
        <v>108154.96621662092</v>
      </c>
      <c r="J12" s="10">
        <v>111954.11105186981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 x14ac:dyDescent="0.2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 x14ac:dyDescent="0.25">
      <c r="A14" s="14" t="s">
        <v>14</v>
      </c>
      <c r="B14" s="15">
        <v>489066.90483192966</v>
      </c>
      <c r="C14" s="15">
        <v>543581.63448063738</v>
      </c>
      <c r="D14" s="15">
        <v>598461.97674565215</v>
      </c>
      <c r="E14" s="15">
        <v>655714.19971935137</v>
      </c>
      <c r="F14" s="15">
        <f t="shared" ref="F14:H14" si="1">SUM(F6:F9,F12)</f>
        <v>722172.5692516343</v>
      </c>
      <c r="G14" s="15">
        <f t="shared" si="1"/>
        <v>813204.00971266429</v>
      </c>
      <c r="H14" s="15">
        <f t="shared" si="1"/>
        <v>926685.52143474889</v>
      </c>
      <c r="I14" s="15">
        <f>SUM(I6:I9,I12)</f>
        <v>1139645.0339345983</v>
      </c>
      <c r="J14" s="15">
        <f>SUM(J6:J9,J12)</f>
        <v>1122360.3228484238</v>
      </c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 customHeight="1" x14ac:dyDescent="0.25">
      <c r="A15" s="1"/>
      <c r="B15" s="2"/>
      <c r="C15" s="2"/>
      <c r="D15" s="2"/>
      <c r="E15" s="2"/>
      <c r="F15" s="2"/>
      <c r="G15" s="2"/>
      <c r="H15" s="16"/>
      <c r="I15" s="17"/>
      <c r="J15" s="16"/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 x14ac:dyDescent="0.25">
      <c r="A16" s="1"/>
      <c r="B16" s="2"/>
      <c r="C16" s="2"/>
      <c r="D16" s="2"/>
      <c r="E16" s="2"/>
      <c r="F16" s="2"/>
      <c r="G16" s="2"/>
      <c r="H16" s="11"/>
      <c r="I16" s="1"/>
      <c r="J16" s="1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 customHeight="1" x14ac:dyDescent="0.25">
      <c r="A17" s="1" t="s">
        <v>15</v>
      </c>
      <c r="B17" s="2"/>
      <c r="C17" s="2"/>
      <c r="D17" s="2"/>
      <c r="E17" s="2"/>
      <c r="F17" s="2"/>
      <c r="G17" s="2"/>
      <c r="H17" s="2"/>
      <c r="I17" s="1"/>
      <c r="J17" s="1"/>
      <c r="K17" s="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 customHeight="1" x14ac:dyDescent="0.25">
      <c r="A18" s="1" t="s">
        <v>1</v>
      </c>
      <c r="B18" s="2"/>
      <c r="C18" s="2"/>
      <c r="D18" s="2"/>
      <c r="E18" s="2"/>
      <c r="F18" s="2"/>
      <c r="G18" s="2"/>
      <c r="H18" s="2"/>
      <c r="I18" s="1"/>
      <c r="J18" s="1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 customHeight="1" x14ac:dyDescent="0.25">
      <c r="A19" s="1" t="s">
        <v>16</v>
      </c>
      <c r="B19" s="2"/>
      <c r="C19" s="2"/>
      <c r="D19" s="2"/>
      <c r="E19" s="2"/>
      <c r="F19" s="2"/>
      <c r="G19" s="2"/>
      <c r="H19" s="2"/>
      <c r="I19" s="1"/>
      <c r="J19" s="1"/>
      <c r="K19" s="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 customHeight="1" x14ac:dyDescent="0.25">
      <c r="A20" s="4" t="s">
        <v>3</v>
      </c>
      <c r="B20" s="6" t="s">
        <v>17</v>
      </c>
      <c r="C20" s="6" t="s">
        <v>18</v>
      </c>
      <c r="D20" s="6" t="s">
        <v>19</v>
      </c>
      <c r="E20" s="6" t="s">
        <v>20</v>
      </c>
      <c r="F20" s="5" t="s">
        <v>21</v>
      </c>
      <c r="G20" s="5" t="s">
        <v>22</v>
      </c>
      <c r="H20" s="5" t="s">
        <v>23</v>
      </c>
      <c r="I20" s="5" t="s">
        <v>24</v>
      </c>
      <c r="J20" s="1"/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 x14ac:dyDescent="0.25">
      <c r="A21" s="1"/>
      <c r="B21" s="2"/>
      <c r="C21" s="2"/>
      <c r="D21" s="2"/>
      <c r="E21" s="2"/>
      <c r="F21" s="2"/>
      <c r="G21" s="2"/>
      <c r="H21" s="2"/>
      <c r="I21" s="1"/>
      <c r="J21" s="1"/>
      <c r="K21" s="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25">
      <c r="A22" s="9" t="s">
        <v>7</v>
      </c>
      <c r="B22" s="18">
        <f t="shared" ref="B22:I28" si="2">C6/B6*100-100</f>
        <v>27.842090007791342</v>
      </c>
      <c r="C22" s="18">
        <f t="shared" si="2"/>
        <v>10.109555599329084</v>
      </c>
      <c r="D22" s="18">
        <f t="shared" si="2"/>
        <v>15.484602324645905</v>
      </c>
      <c r="E22" s="18">
        <f t="shared" si="2"/>
        <v>18.303474141831799</v>
      </c>
      <c r="F22" s="18">
        <f t="shared" si="2"/>
        <v>18.847248353716012</v>
      </c>
      <c r="G22" s="18">
        <f t="shared" si="2"/>
        <v>30.258586293921979</v>
      </c>
      <c r="H22" s="18">
        <f t="shared" si="2"/>
        <v>3.876211659763328</v>
      </c>
      <c r="I22" s="18">
        <f t="shared" si="2"/>
        <v>4.3404396616765695</v>
      </c>
      <c r="J22" s="1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 x14ac:dyDescent="0.25">
      <c r="A23" s="9" t="s">
        <v>8</v>
      </c>
      <c r="B23" s="18">
        <f t="shared" si="2"/>
        <v>25.903804604512956</v>
      </c>
      <c r="C23" s="18">
        <f t="shared" si="2"/>
        <v>15.840261716172563</v>
      </c>
      <c r="D23" s="18">
        <f t="shared" si="2"/>
        <v>-21.048764502000267</v>
      </c>
      <c r="E23" s="18">
        <f t="shared" si="2"/>
        <v>-0.97342517651138394</v>
      </c>
      <c r="F23" s="18">
        <f t="shared" si="2"/>
        <v>6.9204112104233246</v>
      </c>
      <c r="G23" s="18">
        <f t="shared" si="2"/>
        <v>-15.919838499313457</v>
      </c>
      <c r="H23" s="18">
        <f t="shared" si="2"/>
        <v>75.710952997308453</v>
      </c>
      <c r="I23" s="18">
        <f t="shared" si="2"/>
        <v>-31.235947728079154</v>
      </c>
      <c r="J23" s="1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25">
      <c r="A24" s="9" t="s">
        <v>9</v>
      </c>
      <c r="B24" s="18">
        <f t="shared" si="2"/>
        <v>7.4860454466789292</v>
      </c>
      <c r="C24" s="18">
        <f t="shared" si="2"/>
        <v>7.5828575371562437</v>
      </c>
      <c r="D24" s="18">
        <f t="shared" si="2"/>
        <v>8.0963917491007038</v>
      </c>
      <c r="E24" s="18">
        <f t="shared" si="2"/>
        <v>9.8314294132780589</v>
      </c>
      <c r="F24" s="18">
        <f t="shared" si="2"/>
        <v>9.1780509580806893</v>
      </c>
      <c r="G24" s="18">
        <f t="shared" si="2"/>
        <v>5.2285323118462514</v>
      </c>
      <c r="H24" s="18">
        <f t="shared" si="2"/>
        <v>20.470616406170649</v>
      </c>
      <c r="I24" s="18">
        <f t="shared" si="2"/>
        <v>4.0139173824705381</v>
      </c>
      <c r="J24" s="1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25">
      <c r="A25" s="9" t="s">
        <v>10</v>
      </c>
      <c r="B25" s="18">
        <f t="shared" si="2"/>
        <v>7.6131905017015526</v>
      </c>
      <c r="C25" s="18">
        <f t="shared" si="2"/>
        <v>73.123304290565585</v>
      </c>
      <c r="D25" s="18">
        <f t="shared" si="2"/>
        <v>6.0948941935371295</v>
      </c>
      <c r="E25" s="18">
        <f t="shared" si="2"/>
        <v>-84.362574278258705</v>
      </c>
      <c r="F25" s="18">
        <f t="shared" si="2"/>
        <v>46.726828098778697</v>
      </c>
      <c r="G25" s="18">
        <f t="shared" si="2"/>
        <v>106.95325265197803</v>
      </c>
      <c r="H25" s="18">
        <f t="shared" si="2"/>
        <v>848.1741850122022</v>
      </c>
      <c r="I25" s="18">
        <f t="shared" si="2"/>
        <v>-75.730432956626956</v>
      </c>
      <c r="J25" s="1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25">
      <c r="A26" s="12" t="s">
        <v>11</v>
      </c>
      <c r="B26" s="18">
        <f t="shared" si="2"/>
        <v>75.875801032210802</v>
      </c>
      <c r="C26" s="18">
        <f t="shared" si="2"/>
        <v>19.162664313913979</v>
      </c>
      <c r="D26" s="18">
        <f t="shared" si="2"/>
        <v>42.494882859343818</v>
      </c>
      <c r="E26" s="18">
        <f t="shared" si="2"/>
        <v>-86.913914176972554</v>
      </c>
      <c r="F26" s="18">
        <f t="shared" si="2"/>
        <v>-13.704363056058924</v>
      </c>
      <c r="G26" s="18">
        <f t="shared" si="2"/>
        <v>0.47549615603985274</v>
      </c>
      <c r="H26" s="18">
        <f t="shared" si="2"/>
        <v>656.62011949457985</v>
      </c>
      <c r="I26" s="18">
        <f>J10/I10*100-100</f>
        <v>-94.728184795627797</v>
      </c>
      <c r="J26" s="1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25">
      <c r="A27" s="12" t="s">
        <v>12</v>
      </c>
      <c r="B27" s="18">
        <f t="shared" si="2"/>
        <v>-27.204421346160558</v>
      </c>
      <c r="C27" s="18">
        <f t="shared" si="2"/>
        <v>139.61911178909347</v>
      </c>
      <c r="D27" s="18">
        <f t="shared" si="2"/>
        <v>-16.211900583952286</v>
      </c>
      <c r="E27" s="18">
        <f t="shared" si="2"/>
        <v>-81.703556913971511</v>
      </c>
      <c r="F27" s="18">
        <f t="shared" si="2"/>
        <v>91.772918340956835</v>
      </c>
      <c r="G27" s="18">
        <f t="shared" si="2"/>
        <v>142.66872524032621</v>
      </c>
      <c r="H27" s="18">
        <f t="shared" si="2"/>
        <v>874.77746796964232</v>
      </c>
      <c r="I27" s="18">
        <f t="shared" si="2"/>
        <v>-73.682487084604873</v>
      </c>
      <c r="J27" s="1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25">
      <c r="A28" s="9" t="s">
        <v>13</v>
      </c>
      <c r="B28" s="18">
        <f t="shared" si="2"/>
        <v>-14.186919893822378</v>
      </c>
      <c r="C28" s="18">
        <f t="shared" si="2"/>
        <v>13.635652965463834</v>
      </c>
      <c r="D28" s="18">
        <f t="shared" si="2"/>
        <v>17.090856249538547</v>
      </c>
      <c r="E28" s="18">
        <f t="shared" si="2"/>
        <v>11.477287118549029</v>
      </c>
      <c r="F28" s="18">
        <f t="shared" si="2"/>
        <v>11.509078124870896</v>
      </c>
      <c r="G28" s="18">
        <f t="shared" si="2"/>
        <v>8.0368312385344893</v>
      </c>
      <c r="H28" s="18">
        <f t="shared" si="2"/>
        <v>42.724872449276859</v>
      </c>
      <c r="I28" s="18">
        <f t="shared" si="2"/>
        <v>3.5126864425621278</v>
      </c>
      <c r="J28" s="1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25">
      <c r="A29" s="1"/>
      <c r="B29" s="18"/>
      <c r="C29" s="18"/>
      <c r="D29" s="18"/>
      <c r="E29" s="18"/>
      <c r="F29" s="18"/>
      <c r="G29" s="18"/>
      <c r="H29" s="18"/>
      <c r="I29" s="18"/>
      <c r="J29" s="1"/>
      <c r="K29" s="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25">
      <c r="A30" s="14" t="s">
        <v>14</v>
      </c>
      <c r="B30" s="19">
        <f t="shared" ref="B30:I30" si="3">C14/B14*100-100</f>
        <v>11.146681386556295</v>
      </c>
      <c r="C30" s="19">
        <f t="shared" si="3"/>
        <v>10.096062630491545</v>
      </c>
      <c r="D30" s="19">
        <f t="shared" si="3"/>
        <v>9.5665598147151059</v>
      </c>
      <c r="E30" s="19">
        <f t="shared" si="3"/>
        <v>10.135264656572545</v>
      </c>
      <c r="F30" s="19">
        <f t="shared" si="3"/>
        <v>12.605219906837945</v>
      </c>
      <c r="G30" s="19">
        <f t="shared" si="3"/>
        <v>13.954863769324248</v>
      </c>
      <c r="H30" s="19">
        <f t="shared" si="3"/>
        <v>22.980774769215458</v>
      </c>
      <c r="I30" s="19">
        <f t="shared" si="3"/>
        <v>-1.516674979620575</v>
      </c>
      <c r="J30" s="1"/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25">
      <c r="A31" s="20"/>
      <c r="B31" s="21"/>
      <c r="C31" s="21"/>
      <c r="D31" s="21"/>
      <c r="E31" s="21"/>
      <c r="F31" s="21"/>
      <c r="G31" s="2"/>
      <c r="H31" s="2"/>
      <c r="I31" s="1"/>
      <c r="J31" s="1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25">
      <c r="A32" s="1"/>
      <c r="B32" s="2"/>
      <c r="C32" s="2"/>
      <c r="D32" s="2"/>
      <c r="E32" s="2"/>
      <c r="F32" s="2"/>
      <c r="G32" s="2"/>
      <c r="H32" s="2"/>
      <c r="I32" s="1"/>
      <c r="J32" s="1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25">
      <c r="A33" s="1" t="s">
        <v>25</v>
      </c>
      <c r="B33" s="2"/>
      <c r="C33" s="2"/>
      <c r="D33" s="2"/>
      <c r="E33" s="2"/>
      <c r="F33" s="2"/>
      <c r="G33" s="2"/>
      <c r="H33" s="2"/>
      <c r="I33" s="1"/>
      <c r="J33" s="1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25">
      <c r="A34" s="1" t="s">
        <v>1</v>
      </c>
      <c r="B34" s="2"/>
      <c r="C34" s="2"/>
      <c r="D34" s="2"/>
      <c r="E34" s="2"/>
      <c r="F34" s="2"/>
      <c r="G34" s="2"/>
      <c r="H34" s="2"/>
      <c r="I34" s="1"/>
      <c r="J34" s="1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25">
      <c r="A35" s="1" t="s">
        <v>26</v>
      </c>
      <c r="B35" s="2"/>
      <c r="C35" s="2"/>
      <c r="D35" s="2"/>
      <c r="E35" s="2"/>
      <c r="F35" s="2"/>
      <c r="G35" s="2"/>
      <c r="H35" s="2"/>
      <c r="I35" s="1"/>
      <c r="J35" s="1"/>
      <c r="K35" s="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25">
      <c r="A36" s="4" t="s">
        <v>3</v>
      </c>
      <c r="B36" s="5">
        <v>2014</v>
      </c>
      <c r="C36" s="5">
        <v>2015</v>
      </c>
      <c r="D36" s="5">
        <v>2016</v>
      </c>
      <c r="E36" s="5">
        <v>2017</v>
      </c>
      <c r="F36" s="6" t="s">
        <v>4</v>
      </c>
      <c r="G36" s="5">
        <v>2019</v>
      </c>
      <c r="H36" s="5">
        <v>2020</v>
      </c>
      <c r="I36" s="6" t="s">
        <v>5</v>
      </c>
      <c r="J36" s="6" t="s">
        <v>6</v>
      </c>
      <c r="K36" s="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 customHeight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25">
      <c r="A38" s="9" t="s">
        <v>7</v>
      </c>
      <c r="B38" s="21">
        <f t="shared" ref="B38:J44" si="4">B6/B$14*100</f>
        <v>25.211864323574229</v>
      </c>
      <c r="C38" s="21">
        <f t="shared" si="4"/>
        <v>28.998953346244065</v>
      </c>
      <c r="D38" s="21">
        <f t="shared" si="4"/>
        <v>29.002507351396233</v>
      </c>
      <c r="E38" s="21">
        <f t="shared" si="4"/>
        <v>30.569026111229491</v>
      </c>
      <c r="F38" s="21">
        <f t="shared" si="4"/>
        <v>32.836185588400468</v>
      </c>
      <c r="G38" s="21">
        <f t="shared" si="4"/>
        <v>34.656388991931294</v>
      </c>
      <c r="H38" s="21">
        <f t="shared" si="4"/>
        <v>39.614739439988895</v>
      </c>
      <c r="I38" s="21">
        <f t="shared" si="4"/>
        <v>33.460750809521933</v>
      </c>
      <c r="J38" s="21">
        <f t="shared" si="4"/>
        <v>35.450767428423561</v>
      </c>
      <c r="K38" s="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25">
      <c r="A39" s="9" t="s">
        <v>8</v>
      </c>
      <c r="B39" s="21">
        <f t="shared" si="4"/>
        <v>3.8906535574332173</v>
      </c>
      <c r="C39" s="21">
        <f t="shared" si="4"/>
        <v>4.4072218726467023</v>
      </c>
      <c r="D39" s="21">
        <f t="shared" si="4"/>
        <v>4.6371661526362313</v>
      </c>
      <c r="E39" s="21">
        <f t="shared" si="4"/>
        <v>3.3414391907462893</v>
      </c>
      <c r="F39" s="21">
        <f t="shared" si="4"/>
        <v>3.0044080710421937</v>
      </c>
      <c r="G39" s="21">
        <f t="shared" si="4"/>
        <v>2.8527322859944908</v>
      </c>
      <c r="H39" s="21">
        <f t="shared" si="4"/>
        <v>2.1048526003258448</v>
      </c>
      <c r="I39" s="21">
        <f t="shared" si="4"/>
        <v>3.007345310811107</v>
      </c>
      <c r="J39" s="21">
        <f t="shared" si="4"/>
        <v>2.0998199452499993</v>
      </c>
      <c r="K39" s="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x14ac:dyDescent="0.25">
      <c r="A40" s="9" t="s">
        <v>9</v>
      </c>
      <c r="B40" s="21">
        <f t="shared" si="4"/>
        <v>59.304691857412337</v>
      </c>
      <c r="C40" s="21">
        <f t="shared" si="4"/>
        <v>57.35148116584368</v>
      </c>
      <c r="D40" s="21">
        <f t="shared" si="4"/>
        <v>56.042296885020882</v>
      </c>
      <c r="E40" s="21">
        <f t="shared" si="4"/>
        <v>55.290319316834299</v>
      </c>
      <c r="F40" s="21">
        <f t="shared" si="4"/>
        <v>55.137787358302724</v>
      </c>
      <c r="G40" s="21">
        <f t="shared" si="4"/>
        <v>53.459654560428064</v>
      </c>
      <c r="H40" s="21">
        <f t="shared" si="4"/>
        <v>49.365869970058078</v>
      </c>
      <c r="I40" s="21">
        <f t="shared" si="4"/>
        <v>48.358264093555327</v>
      </c>
      <c r="J40" s="21">
        <f t="shared" si="4"/>
        <v>51.073950693134066</v>
      </c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x14ac:dyDescent="0.25">
      <c r="A41" s="9" t="s">
        <v>10</v>
      </c>
      <c r="B41" s="21">
        <f t="shared" si="4"/>
        <v>1.4881934591391972</v>
      </c>
      <c r="C41" s="21">
        <f t="shared" si="4"/>
        <v>1.4408819428872612</v>
      </c>
      <c r="D41" s="21">
        <f t="shared" si="4"/>
        <v>2.2657508096585324</v>
      </c>
      <c r="E41" s="21">
        <f t="shared" si="4"/>
        <v>2.1939594783860206</v>
      </c>
      <c r="F41" s="21">
        <f t="shared" si="4"/>
        <v>0.31150675023800622</v>
      </c>
      <c r="G41" s="21">
        <f t="shared" si="4"/>
        <v>0.40589945503055325</v>
      </c>
      <c r="H41" s="21">
        <f t="shared" si="4"/>
        <v>0.73715337537748016</v>
      </c>
      <c r="I41" s="21">
        <f t="shared" si="4"/>
        <v>5.6834070385324758</v>
      </c>
      <c r="J41" s="21">
        <f t="shared" si="4"/>
        <v>1.4005805361252694</v>
      </c>
      <c r="K41" s="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x14ac:dyDescent="0.25">
      <c r="A42" s="12" t="s">
        <v>11</v>
      </c>
      <c r="B42" s="21">
        <f t="shared" si="4"/>
        <v>0.50267006627750432</v>
      </c>
      <c r="C42" s="21">
        <f t="shared" si="4"/>
        <v>0.7954128675601092</v>
      </c>
      <c r="D42" s="21">
        <f t="shared" si="4"/>
        <v>0.86091649658851976</v>
      </c>
      <c r="E42" s="21">
        <f t="shared" si="4"/>
        <v>1.1196499693018744</v>
      </c>
      <c r="F42" s="21">
        <f t="shared" si="4"/>
        <v>0.1330349151629337</v>
      </c>
      <c r="G42" s="21">
        <f t="shared" si="4"/>
        <v>0.10195204759838479</v>
      </c>
      <c r="H42" s="21">
        <f t="shared" si="4"/>
        <v>8.9892455905242571E-2</v>
      </c>
      <c r="I42" s="21">
        <f t="shared" si="4"/>
        <v>0.55304937585830904</v>
      </c>
      <c r="J42" s="21">
        <f t="shared" si="4"/>
        <v>2.9604748903584055E-2</v>
      </c>
      <c r="K42" s="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x14ac:dyDescent="0.25">
      <c r="A43" s="12" t="s">
        <v>12</v>
      </c>
      <c r="B43" s="21">
        <f t="shared" si="4"/>
        <v>0.98552339286169299</v>
      </c>
      <c r="C43" s="21">
        <f t="shared" si="4"/>
        <v>0.64546907532715214</v>
      </c>
      <c r="D43" s="21">
        <f t="shared" si="4"/>
        <v>1.4048343130700125</v>
      </c>
      <c r="E43" s="21">
        <f t="shared" si="4"/>
        <v>1.0743095090841459</v>
      </c>
      <c r="F43" s="21">
        <f t="shared" si="4"/>
        <v>0.17847183507507253</v>
      </c>
      <c r="G43" s="21">
        <f t="shared" si="4"/>
        <v>0.30394740743216853</v>
      </c>
      <c r="H43" s="21">
        <f t="shared" si="4"/>
        <v>0.64726091947223752</v>
      </c>
      <c r="I43" s="21">
        <f t="shared" si="4"/>
        <v>5.1303576626741672</v>
      </c>
      <c r="J43" s="21">
        <f t="shared" si="4"/>
        <v>1.3709757872216854</v>
      </c>
      <c r="K43" s="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25">
      <c r="A44" s="9" t="s">
        <v>13</v>
      </c>
      <c r="B44" s="21">
        <f t="shared" si="4"/>
        <v>10.104596802435308</v>
      </c>
      <c r="C44" s="21">
        <f t="shared" si="4"/>
        <v>7.801461672367016</v>
      </c>
      <c r="D44" s="21">
        <f t="shared" si="4"/>
        <v>8.0522788012851141</v>
      </c>
      <c r="E44" s="21">
        <f t="shared" si="4"/>
        <v>8.6052553004941057</v>
      </c>
      <c r="F44" s="21">
        <f t="shared" si="4"/>
        <v>8.7101122320165931</v>
      </c>
      <c r="G44" s="21">
        <f t="shared" si="4"/>
        <v>8.6253247066155989</v>
      </c>
      <c r="H44" s="21">
        <f t="shared" si="4"/>
        <v>8.1773846142496893</v>
      </c>
      <c r="I44" s="21">
        <f t="shared" si="4"/>
        <v>9.4902327475791637</v>
      </c>
      <c r="J44" s="21">
        <f t="shared" si="4"/>
        <v>9.9748813970671115</v>
      </c>
      <c r="K44" s="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x14ac:dyDescent="0.25">
      <c r="A45" s="1"/>
      <c r="B45" s="21"/>
      <c r="C45" s="21"/>
      <c r="D45" s="21"/>
      <c r="E45" s="21"/>
      <c r="F45" s="21"/>
      <c r="G45" s="21"/>
      <c r="H45" s="21"/>
      <c r="I45" s="21"/>
      <c r="J45" s="21"/>
      <c r="K45" s="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x14ac:dyDescent="0.25">
      <c r="A46" s="14" t="s">
        <v>14</v>
      </c>
      <c r="B46" s="19">
        <f t="shared" ref="B46:J46" si="5">SUM(B38:B41,B44)</f>
        <v>99.999999999994287</v>
      </c>
      <c r="C46" s="19">
        <f t="shared" si="5"/>
        <v>99.999999999988717</v>
      </c>
      <c r="D46" s="19">
        <f t="shared" si="5"/>
        <v>99.999999999996987</v>
      </c>
      <c r="E46" s="19">
        <f t="shared" si="5"/>
        <v>99.999999397690203</v>
      </c>
      <c r="F46" s="19">
        <f t="shared" si="5"/>
        <v>100</v>
      </c>
      <c r="G46" s="19">
        <f t="shared" si="5"/>
        <v>100</v>
      </c>
      <c r="H46" s="19">
        <f t="shared" si="5"/>
        <v>99.999999999999986</v>
      </c>
      <c r="I46" s="19">
        <f t="shared" si="5"/>
        <v>100</v>
      </c>
      <c r="J46" s="19">
        <f t="shared" si="5"/>
        <v>100</v>
      </c>
      <c r="K46" s="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x14ac:dyDescent="0.25">
      <c r="A47" s="1"/>
      <c r="B47" s="2"/>
      <c r="C47" s="2"/>
      <c r="D47" s="2"/>
      <c r="E47" s="2"/>
      <c r="F47" s="2"/>
      <c r="G47" s="2"/>
      <c r="H47" s="2"/>
      <c r="I47" s="1"/>
      <c r="J47" s="1"/>
      <c r="K47" s="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25">
      <c r="A48" s="22" t="s">
        <v>27</v>
      </c>
      <c r="B48" s="23"/>
      <c r="C48" s="23"/>
      <c r="D48" s="23"/>
      <c r="E48" s="23"/>
      <c r="F48" s="23"/>
      <c r="G48" s="23"/>
      <c r="H48" s="23"/>
      <c r="I48" s="24"/>
      <c r="J48" s="24"/>
      <c r="K48" s="3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 customHeight="1" x14ac:dyDescent="0.25">
      <c r="A49" s="22" t="s">
        <v>28</v>
      </c>
      <c r="B49" s="23"/>
      <c r="C49" s="23"/>
      <c r="D49" s="23"/>
      <c r="E49" s="23"/>
      <c r="F49" s="23"/>
      <c r="G49" s="23"/>
      <c r="H49" s="23"/>
      <c r="I49" s="24"/>
      <c r="J49" s="24"/>
      <c r="K49" s="8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2.75" customHeight="1" x14ac:dyDescent="0.25">
      <c r="A50" s="24"/>
      <c r="B50" s="23"/>
      <c r="C50" s="23"/>
      <c r="D50" s="23"/>
      <c r="E50" s="23"/>
      <c r="F50" s="23"/>
      <c r="G50" s="23"/>
      <c r="H50" s="23"/>
      <c r="I50" s="24"/>
      <c r="J50" s="24"/>
      <c r="K50" s="8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2.75" customHeight="1" x14ac:dyDescent="0.25">
      <c r="A51" s="24" t="s">
        <v>29</v>
      </c>
      <c r="B51" s="23"/>
      <c r="C51" s="23"/>
      <c r="D51" s="23"/>
      <c r="E51" s="23"/>
      <c r="F51" s="23"/>
      <c r="G51" s="23"/>
      <c r="H51" s="23"/>
      <c r="I51" s="24"/>
      <c r="J51" s="24"/>
      <c r="K51" s="3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</sheetData>
  <pageMargins left="0.70866141732283472" right="0.70866141732283472" top="0.74803149606299213" bottom="0.74803149606299213" header="0" footer="0"/>
  <pageSetup paperSize="9" scale="4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4-6 FSRI</vt:lpstr>
      <vt:lpstr>'4-6 FSRI'!Print_Area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2023-08-30T06:33:33Z</dcterms:created>
  <dcterms:modified xsi:type="dcterms:W3CDTF">2023-08-30T06:33:56Z</dcterms:modified>
</cp:coreProperties>
</file>