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23\08 PTSA\3 2022 Estimates\2 Fnl_Ws\For upload\"/>
    </mc:Choice>
  </mc:AlternateContent>
  <xr:revisionPtr revIDLastSave="0" documentId="13_ncr:1_{724D2EAB-1EE3-4649-8CD8-85FA986C4273}" xr6:coauthVersionLast="47" xr6:coauthVersionMax="47" xr10:uidLastSave="{00000000-0000-0000-0000-000000000000}"/>
  <bookViews>
    <workbookView xWindow="-120" yWindow="-120" windowWidth="29040" windowHeight="15840" tabRatio="849" xr2:uid="{C2AD570D-D686-4F8F-9DAD-F20F96950C45}"/>
  </bookViews>
  <sheets>
    <sheet name="Tables 4" sheetId="4" r:id="rId1"/>
  </sheets>
  <externalReferences>
    <externalReference r:id="rId2"/>
    <externalReference r:id="rId3"/>
    <externalReference r:id="rId4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Print_Area_MI">[2]arrivals!$A$2:$F$115</definedName>
    <definedName name="u">[1]T8_10!#REF!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4" l="1"/>
  <c r="T26" i="4"/>
  <c r="T29" i="4"/>
  <c r="A38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0" i="4"/>
  <c r="T16" i="4"/>
  <c r="S34" i="4"/>
  <c r="S16" i="4"/>
  <c r="S49" i="4"/>
  <c r="R16" i="4"/>
  <c r="R47" i="4"/>
  <c r="Q16" i="4"/>
  <c r="P16" i="4"/>
  <c r="P43" i="4"/>
  <c r="O16" i="4"/>
  <c r="N16" i="4"/>
  <c r="N46" i="4"/>
  <c r="M16" i="4"/>
  <c r="M45" i="4"/>
  <c r="L16" i="4"/>
  <c r="L44" i="4"/>
  <c r="K16" i="4"/>
  <c r="K44" i="4"/>
  <c r="J16" i="4"/>
  <c r="J49" i="4"/>
  <c r="I16" i="4"/>
  <c r="I50" i="4"/>
  <c r="H16" i="4"/>
  <c r="G16" i="4"/>
  <c r="G47" i="4"/>
  <c r="F16" i="4"/>
  <c r="E16" i="4"/>
  <c r="D16" i="4"/>
  <c r="C16" i="4"/>
  <c r="C45" i="4"/>
  <c r="B16" i="4"/>
  <c r="B46" i="4"/>
  <c r="T31" i="4"/>
  <c r="L43" i="4"/>
  <c r="F46" i="4"/>
  <c r="L50" i="4"/>
  <c r="K50" i="4"/>
  <c r="T27" i="4"/>
  <c r="K34" i="4"/>
  <c r="E45" i="4"/>
  <c r="S46" i="4"/>
  <c r="I47" i="4"/>
  <c r="K49" i="4"/>
  <c r="F45" i="4"/>
  <c r="L49" i="4"/>
  <c r="E44" i="4"/>
  <c r="S45" i="4"/>
  <c r="I46" i="4"/>
  <c r="K47" i="4"/>
  <c r="F44" i="4"/>
  <c r="L47" i="4"/>
  <c r="E43" i="4"/>
  <c r="G44" i="4"/>
  <c r="S44" i="4"/>
  <c r="I45" i="4"/>
  <c r="K46" i="4"/>
  <c r="E50" i="4"/>
  <c r="F43" i="4"/>
  <c r="L46" i="4"/>
  <c r="F50" i="4"/>
  <c r="E34" i="4"/>
  <c r="S43" i="4"/>
  <c r="I44" i="4"/>
  <c r="K45" i="4"/>
  <c r="E49" i="4"/>
  <c r="S50" i="4"/>
  <c r="T50" i="4"/>
  <c r="K43" i="4"/>
  <c r="I43" i="4"/>
  <c r="U32" i="4"/>
  <c r="O44" i="4"/>
  <c r="M50" i="4"/>
  <c r="M49" i="4"/>
  <c r="M43" i="4"/>
  <c r="M47" i="4"/>
  <c r="M46" i="4"/>
  <c r="L34" i="4"/>
  <c r="P49" i="4"/>
  <c r="C34" i="4"/>
  <c r="O43" i="4"/>
  <c r="C43" i="4"/>
  <c r="M44" i="4"/>
  <c r="D43" i="4"/>
  <c r="O47" i="4"/>
  <c r="O49" i="4"/>
  <c r="C47" i="4"/>
  <c r="C49" i="4"/>
  <c r="O50" i="4"/>
  <c r="C50" i="4"/>
  <c r="D45" i="4"/>
  <c r="C44" i="4"/>
  <c r="C46" i="4"/>
  <c r="R43" i="4"/>
  <c r="R46" i="4"/>
  <c r="O45" i="4"/>
  <c r="G45" i="4"/>
  <c r="H34" i="4"/>
  <c r="S47" i="4"/>
  <c r="S52" i="4"/>
  <c r="Q50" i="4"/>
  <c r="Q44" i="4"/>
  <c r="G46" i="4"/>
  <c r="R44" i="4"/>
  <c r="Q45" i="4"/>
  <c r="K52" i="4"/>
  <c r="R34" i="4"/>
  <c r="G43" i="4"/>
  <c r="F34" i="4"/>
  <c r="Q34" i="4"/>
  <c r="G34" i="4"/>
  <c r="G50" i="4"/>
  <c r="R45" i="4"/>
  <c r="D34" i="4"/>
  <c r="O46" i="4"/>
  <c r="Q49" i="4"/>
  <c r="R50" i="4"/>
  <c r="Q43" i="4"/>
  <c r="H47" i="4"/>
  <c r="H50" i="4"/>
  <c r="D49" i="4"/>
  <c r="P50" i="4"/>
  <c r="N34" i="4"/>
  <c r="B45" i="4"/>
  <c r="H49" i="4"/>
  <c r="T43" i="4"/>
  <c r="N47" i="4"/>
  <c r="D50" i="4"/>
  <c r="B34" i="4"/>
  <c r="P44" i="4"/>
  <c r="I49" i="4"/>
  <c r="I52" i="4"/>
  <c r="B47" i="4"/>
  <c r="N49" i="4"/>
  <c r="D44" i="4"/>
  <c r="P45" i="4"/>
  <c r="D47" i="4"/>
  <c r="J44" i="4"/>
  <c r="P47" i="4"/>
  <c r="N45" i="4"/>
  <c r="T49" i="4"/>
  <c r="H43" i="4"/>
  <c r="B49" i="4"/>
  <c r="M34" i="4"/>
  <c r="N43" i="4"/>
  <c r="U16" i="4"/>
  <c r="U44" i="4"/>
  <c r="J45" i="4"/>
  <c r="J50" i="4"/>
  <c r="B43" i="4"/>
  <c r="N44" i="4"/>
  <c r="E47" i="4"/>
  <c r="Q47" i="4"/>
  <c r="D46" i="4"/>
  <c r="T44" i="4"/>
  <c r="J46" i="4"/>
  <c r="N50" i="4"/>
  <c r="B44" i="4"/>
  <c r="E46" i="4"/>
  <c r="H44" i="4"/>
  <c r="T45" i="4"/>
  <c r="B50" i="4"/>
  <c r="F49" i="4"/>
  <c r="L45" i="4"/>
  <c r="L52" i="4"/>
  <c r="R49" i="4"/>
  <c r="P46" i="4"/>
  <c r="H45" i="4"/>
  <c r="J43" i="4"/>
  <c r="J34" i="4"/>
  <c r="Q46" i="4"/>
  <c r="J47" i="4"/>
  <c r="I34" i="4"/>
  <c r="G49" i="4"/>
  <c r="F47" i="4"/>
  <c r="P34" i="4"/>
  <c r="T46" i="4"/>
  <c r="O34" i="4"/>
  <c r="H46" i="4"/>
  <c r="T47" i="4"/>
  <c r="V32" i="4"/>
  <c r="U28" i="4"/>
  <c r="U26" i="4"/>
  <c r="U29" i="4"/>
  <c r="V29" i="4"/>
  <c r="T34" i="4"/>
  <c r="T32" i="4"/>
  <c r="M52" i="4"/>
  <c r="G52" i="4"/>
  <c r="C52" i="4"/>
  <c r="W32" i="4"/>
  <c r="F52" i="4"/>
  <c r="U47" i="4"/>
  <c r="O52" i="4"/>
  <c r="R52" i="4"/>
  <c r="P52" i="4"/>
  <c r="W27" i="4"/>
  <c r="Q52" i="4"/>
  <c r="E52" i="4"/>
  <c r="V27" i="4"/>
  <c r="D52" i="4"/>
  <c r="B52" i="4"/>
  <c r="U43" i="4"/>
  <c r="J52" i="4"/>
  <c r="T52" i="4"/>
  <c r="U49" i="4"/>
  <c r="N52" i="4"/>
  <c r="U46" i="4"/>
  <c r="U50" i="4"/>
  <c r="H52" i="4"/>
  <c r="U45" i="4"/>
  <c r="U27" i="4"/>
  <c r="V31" i="4"/>
  <c r="W28" i="4"/>
  <c r="W29" i="4"/>
  <c r="V16" i="4"/>
  <c r="V43" i="4"/>
  <c r="U25" i="4"/>
  <c r="U31" i="4"/>
  <c r="W26" i="4"/>
  <c r="V28" i="4"/>
  <c r="X16" i="4"/>
  <c r="X47" i="4"/>
  <c r="W31" i="4"/>
  <c r="V26" i="4"/>
  <c r="W16" i="4"/>
  <c r="W44" i="4"/>
  <c r="V25" i="4"/>
  <c r="W25" i="4"/>
  <c r="U52" i="4"/>
  <c r="X45" i="4"/>
  <c r="V50" i="4"/>
  <c r="V47" i="4"/>
  <c r="V46" i="4"/>
  <c r="V44" i="4"/>
  <c r="U34" i="4"/>
  <c r="V45" i="4"/>
  <c r="V49" i="4"/>
  <c r="X50" i="4"/>
  <c r="X44" i="4"/>
  <c r="X49" i="4"/>
  <c r="X46" i="4"/>
  <c r="X43" i="4"/>
  <c r="W50" i="4"/>
  <c r="V34" i="4"/>
  <c r="W49" i="4"/>
  <c r="W45" i="4"/>
  <c r="W47" i="4"/>
  <c r="W46" i="4"/>
  <c r="W34" i="4"/>
  <c r="W43" i="4"/>
  <c r="V52" i="4"/>
  <c r="X52" i="4"/>
  <c r="W52" i="4"/>
</calcChain>
</file>

<file path=xl/sharedStrings.xml><?xml version="1.0" encoding="utf-8"?>
<sst xmlns="http://schemas.openxmlformats.org/spreadsheetml/2006/main" count="72" uniqueCount="48">
  <si>
    <t>Levels (in million PhP)</t>
  </si>
  <si>
    <t>Product</t>
  </si>
  <si>
    <t>2019</t>
  </si>
  <si>
    <t>2020</t>
  </si>
  <si>
    <t>2022</t>
  </si>
  <si>
    <t>1-Accommodation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</si>
  <si>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</si>
  <si>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</si>
  <si>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</si>
  <si>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</si>
  <si>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services</t>
  </si>
  <si>
    <t>6.a-Shopping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</si>
  <si>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</si>
  <si>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</si>
  <si>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</si>
  <si>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</si>
  <si>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</si>
  <si>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</si>
  <si>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</si>
  <si>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</si>
  <si>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</si>
  <si>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</si>
  <si>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</si>
  <si>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</si>
  <si>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</si>
  <si>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</si>
  <si>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</si>
  <si>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</si>
  <si>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</si>
  <si>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</si>
  <si>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</si>
  <si>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</si>
  <si>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</si>
  <si>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</si>
  <si>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</si>
  <si>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Percent share to total (in percent)</t>
  </si>
  <si>
    <t>Table 4.1</t>
  </si>
  <si>
    <t>TOTAL INTERNAL TOURISM EXPENDITURE</t>
  </si>
  <si>
    <t>Table 4.2</t>
  </si>
  <si>
    <t>Table 4.3</t>
  </si>
  <si>
    <t>Note: Internal tourism refers to inbound tourism and domestic tourism.</t>
  </si>
  <si>
    <t>Consumption Products</t>
  </si>
  <si>
    <t>INTERNAL TOURISM EXPENDITURE BY PRODUCT AT CURRENT PRICES, 2000 - 2022</t>
  </si>
  <si>
    <r>
      <t>2021</t>
    </r>
    <r>
      <rPr>
        <vertAlign val="superscript"/>
        <sz val="18"/>
        <rFont val="Arial"/>
        <family val="2"/>
      </rPr>
      <t>r</t>
    </r>
  </si>
  <si>
    <r>
      <rPr>
        <i/>
        <vertAlign val="superscript"/>
        <sz val="18"/>
        <rFont val="Arial"/>
        <family val="2"/>
      </rPr>
      <t xml:space="preserve">r </t>
    </r>
    <r>
      <rPr>
        <i/>
        <sz val="18"/>
        <rFont val="Arial"/>
        <family val="2"/>
      </rPr>
      <t>- Revised</t>
    </r>
  </si>
  <si>
    <t>Tourism characteristic products</t>
  </si>
  <si>
    <t>7-Miscellaneous services*</t>
  </si>
  <si>
    <t>*include health goods and services, wellness and personal care, foreign exchange services, among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</si>
</sst>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  <numFmt numFmtId="169" formatCode="_(* #,##0.0_);_(* \(#,##0.0\);_(* &quot;-&quot;??_);_(@_)"/>
    <numFmt numFmtId="170" formatCode="_-* #,##0.000_-;\-* #,##0.000_-;_-* &quot;-&quot;??_-;_-@_-"/>
    <numFmt numFmtId="171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vertAlign val="superscript"/>
      <sz val="18"/>
      <name val="Arial"/>
      <family val="2"/>
    </font>
    <font>
      <i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3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6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3" fontId="4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6" fontId="6" fillId="0" borderId="0" xfId="1" applyNumberFormat="1" applyFont="1" applyBorder="1" applyProtection="1">
      <protection locked="0"/>
    </xf>
    <xf numFmtId="166" fontId="4" fillId="0" borderId="0" xfId="0" applyNumberFormat="1" applyFont="1"/>
    <xf numFmtId="166" fontId="4" fillId="0" borderId="0" xfId="0" applyNumberFormat="1" applyFont="1" applyProtection="1">
      <protection locked="0"/>
    </xf>
    <xf numFmtId="166" fontId="6" fillId="0" borderId="2" xfId="1" applyNumberFormat="1" applyFont="1" applyBorder="1" applyProtection="1">
      <protection locked="0"/>
    </xf>
    <xf numFmtId="167" fontId="4" fillId="0" borderId="0" xfId="0" applyNumberFormat="1" applyFont="1"/>
    <xf numFmtId="167" fontId="4" fillId="0" borderId="0" xfId="0" applyNumberFormat="1" applyFont="1" applyProtection="1">
      <protection locked="0"/>
    </xf>
    <xf numFmtId="165" fontId="6" fillId="0" borderId="0" xfId="1" applyNumberFormat="1" applyFont="1" applyBorder="1" applyProtection="1"/>
    <xf numFmtId="166" fontId="6" fillId="0" borderId="0" xfId="1" applyNumberFormat="1" applyFont="1" applyBorder="1" applyProtection="1"/>
    <xf numFmtId="166" fontId="6" fillId="0" borderId="2" xfId="1" applyNumberFormat="1" applyFont="1" applyBorder="1" applyProtection="1"/>
    <xf numFmtId="169" fontId="6" fillId="0" borderId="0" xfId="1" applyNumberFormat="1" applyFont="1" applyBorder="1" applyProtection="1"/>
    <xf numFmtId="165" fontId="6" fillId="0" borderId="0" xfId="1" applyNumberFormat="1" applyFont="1" applyAlignment="1" applyProtection="1"/>
    <xf numFmtId="3" fontId="4" fillId="0" borderId="0" xfId="0" applyNumberFormat="1" applyFont="1" applyProtection="1">
      <protection locked="0"/>
    </xf>
    <xf numFmtId="170" fontId="4" fillId="0" borderId="0" xfId="0" applyNumberFormat="1" applyFont="1"/>
    <xf numFmtId="0" fontId="7" fillId="0" borderId="0" xfId="0" applyFont="1" applyAlignment="1">
      <alignment horizontal="left"/>
    </xf>
    <xf numFmtId="43" fontId="4" fillId="0" borderId="0" xfId="1" applyFont="1" applyBorder="1" applyProtection="1"/>
    <xf numFmtId="171" fontId="4" fillId="0" borderId="0" xfId="0" applyNumberFormat="1" applyFont="1"/>
    <xf numFmtId="0" fontId="4" fillId="0" borderId="1" xfId="0" applyFont="1" applyBorder="1" applyAlignment="1">
      <alignment horizontal="center"/>
    </xf>
    <xf numFmtId="167" fontId="4" fillId="0" borderId="1" xfId="0" applyNumberFormat="1" applyFont="1" applyBorder="1"/>
    <xf numFmtId="167" fontId="4" fillId="0" borderId="1" xfId="0" applyNumberFormat="1" applyFont="1" applyBorder="1" applyProtection="1">
      <protection locked="0"/>
    </xf>
    <xf numFmtId="0" fontId="9" fillId="0" borderId="0" xfId="0" applyFont="1" applyAlignment="1">
      <alignment horizontal="left" vertical="top"/>
    </xf>
  </cellXfs>
  <cellStyles count="4">
    <cellStyle name="Comma" xfId="1" builtinId="3"/>
    <cellStyle name="Comma 2" xfId="3" xr:uid="{C9D1E9ED-2016-48E5-81B6-F51734650502}"/>
    <cellStyle name="Normal" xfId="0" builtinId="0"/>
    <cellStyle name="Normal 2" xfId="2" xr:uid="{312B1E2C-5E82-4A3D-B8C0-730FBC8BE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_statistics/eisad/Documents%20and%20Settings/ra.clavido/Desktop/PTSA/Inbound/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8%20PTSA\3%202022%20Estimates\2%20Fnl_Ws\PTSA-Tables-2000-2021_consol_as%20of%2029May2023_linked.xlsx" TargetMode="External"/><Relationship Id="rId1" Type="http://schemas.openxmlformats.org/officeDocument/2006/relationships/externalLinkPath" Target="/SAD/2023/08%20PTSA/3%202022%20Estimates/2%20Fnl_Ws/PTSA-Tables-2000-2021_consol_as%20of%2029May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19">
          <cell r="B19">
            <v>98790.569596222616</v>
          </cell>
          <cell r="C19">
            <v>103040.32912252941</v>
          </cell>
          <cell r="D19">
            <v>111919.57168885101</v>
          </cell>
          <cell r="E19">
            <v>106661.13583461895</v>
          </cell>
          <cell r="F19">
            <v>130672.45752300062</v>
          </cell>
          <cell r="G19">
            <v>125906.64043224118</v>
          </cell>
          <cell r="H19">
            <v>163464.6687563271</v>
          </cell>
          <cell r="I19">
            <v>150995.0919794552</v>
          </cell>
          <cell r="J19">
            <v>126814.27064063656</v>
          </cell>
          <cell r="K19">
            <v>124872.59808391024</v>
          </cell>
          <cell r="L19">
            <v>136756.487995078</v>
          </cell>
          <cell r="M19">
            <v>159962.21285191175</v>
          </cell>
          <cell r="N19">
            <v>196994.99073778719</v>
          </cell>
          <cell r="O19">
            <v>227339.11736416823</v>
          </cell>
          <cell r="P19">
            <v>279358.12783831841</v>
          </cell>
          <cell r="Q19">
            <v>309226.80414735462</v>
          </cell>
          <cell r="R19">
            <v>314609.95271957188</v>
          </cell>
          <cell r="S19">
            <v>452631.76052845921</v>
          </cell>
          <cell r="T19">
            <v>445583.4123307924</v>
          </cell>
          <cell r="U19">
            <v>600008.28503818065</v>
          </cell>
          <cell r="V19">
            <v>132582.87075978451</v>
          </cell>
          <cell r="W19">
            <v>27632.512579754395</v>
          </cell>
        </row>
      </sheetData>
      <sheetData sheetId="1">
        <row r="7">
          <cell r="U7">
            <v>832860.45965480106</v>
          </cell>
        </row>
        <row r="19">
          <cell r="B19">
            <v>163123.60193314741</v>
          </cell>
          <cell r="C19">
            <v>199662.09542281411</v>
          </cell>
          <cell r="D19">
            <v>191093.46798436588</v>
          </cell>
          <cell r="E19">
            <v>214806.1387789078</v>
          </cell>
          <cell r="F19">
            <v>265189.46857443918</v>
          </cell>
          <cell r="G19">
            <v>348719.51274823077</v>
          </cell>
          <cell r="H19">
            <v>378615.5760139015</v>
          </cell>
          <cell r="I19">
            <v>471818.9065822048</v>
          </cell>
          <cell r="J19">
            <v>420342.56658728229</v>
          </cell>
          <cell r="K19">
            <v>450559.11655682418</v>
          </cell>
          <cell r="L19">
            <v>609155.40109593503</v>
          </cell>
          <cell r="M19">
            <v>785772.30741326418</v>
          </cell>
          <cell r="N19">
            <v>886849.46704591298</v>
          </cell>
          <cell r="O19">
            <v>1010772.9169912279</v>
          </cell>
          <cell r="P19">
            <v>1248675.3387506863</v>
          </cell>
          <cell r="Q19">
            <v>1576103.5406388722</v>
          </cell>
          <cell r="R19">
            <v>1876391.864080417</v>
          </cell>
          <cell r="S19">
            <v>2352624.9420686881</v>
          </cell>
          <cell r="T19">
            <v>2846088.7523941025</v>
          </cell>
          <cell r="U19">
            <v>3143950.3853153414</v>
          </cell>
          <cell r="V19">
            <v>564234.72982625256</v>
          </cell>
          <cell r="W19">
            <v>782505.82431037119</v>
          </cell>
        </row>
      </sheetData>
      <sheetData sheetId="2">
        <row r="19">
          <cell r="B19">
            <v>75315.143914724496</v>
          </cell>
          <cell r="C19">
            <v>89203.733153122361</v>
          </cell>
          <cell r="D19">
            <v>90606.22678996819</v>
          </cell>
          <cell r="E19">
            <v>95126.305172765744</v>
          </cell>
          <cell r="F19">
            <v>101068.14733448481</v>
          </cell>
          <cell r="G19">
            <v>109879.12611814056</v>
          </cell>
          <cell r="H19">
            <v>151344.86780600226</v>
          </cell>
          <cell r="I19">
            <v>149431.80772362003</v>
          </cell>
          <cell r="J19">
            <v>170386.48798041593</v>
          </cell>
          <cell r="K19">
            <v>158814.3571875784</v>
          </cell>
          <cell r="L19">
            <v>150665.12098103092</v>
          </cell>
          <cell r="M19">
            <v>144531.75499734678</v>
          </cell>
          <cell r="N19">
            <v>143964.6237007872</v>
          </cell>
          <cell r="O19">
            <v>149936.60561442375</v>
          </cell>
          <cell r="P19">
            <v>193471.78025593306</v>
          </cell>
          <cell r="Q19">
            <v>274762.61950781202</v>
          </cell>
          <cell r="R19">
            <v>290397.91228102561</v>
          </cell>
          <cell r="S19">
            <v>307124.1303561565</v>
          </cell>
          <cell r="T19">
            <v>333014.17538999999</v>
          </cell>
          <cell r="U19">
            <v>340151.35033036291</v>
          </cell>
          <cell r="V19">
            <v>78952.911785838893</v>
          </cell>
          <cell r="W19">
            <v>100386.39508987169</v>
          </cell>
        </row>
      </sheetData>
      <sheetData sheetId="3">
        <row r="19">
          <cell r="B19">
            <v>261914.17152937001</v>
          </cell>
          <cell r="C19">
            <v>302702.42454534356</v>
          </cell>
          <cell r="D19">
            <v>303013.03967321693</v>
          </cell>
          <cell r="E19">
            <v>321467.27461352677</v>
          </cell>
          <cell r="F19">
            <v>395861.92609743983</v>
          </cell>
          <cell r="G19">
            <v>474626.15318047203</v>
          </cell>
          <cell r="H19">
            <v>542080.24477022851</v>
          </cell>
          <cell r="I19">
            <v>622813.99856165994</v>
          </cell>
          <cell r="J19">
            <v>547156.83722791891</v>
          </cell>
          <cell r="K19">
            <v>575431.71464073448</v>
          </cell>
          <cell r="L19">
            <v>745911.889091013</v>
          </cell>
          <cell r="M19">
            <v>945734.52026517584</v>
          </cell>
          <cell r="N19">
            <v>1083844.4577837</v>
          </cell>
          <cell r="O19">
            <v>1238112.0343553962</v>
          </cell>
          <cell r="P19">
            <v>1528033.4665890047</v>
          </cell>
          <cell r="Q19">
            <v>1885330.3447862267</v>
          </cell>
          <cell r="R19">
            <v>2191001.8167999885</v>
          </cell>
          <cell r="S19">
            <v>2805256.7025971473</v>
          </cell>
          <cell r="T19">
            <v>3291672.1647450002</v>
          </cell>
          <cell r="U19">
            <v>3743958.6703535216</v>
          </cell>
          <cell r="V19">
            <v>696817.60058603715</v>
          </cell>
          <cell r="W19">
            <v>810138.33689012565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  <cell r="C14">
            <v>76158.986188359966</v>
          </cell>
          <cell r="D14">
            <v>78797.787074301465</v>
          </cell>
          <cell r="E14">
            <v>76785.456906588312</v>
          </cell>
          <cell r="F14">
            <v>76891.591309504525</v>
          </cell>
          <cell r="G14">
            <v>66239.637816016897</v>
          </cell>
          <cell r="H14">
            <v>70585.769193217813</v>
          </cell>
          <cell r="I14">
            <v>76126.428063176689</v>
          </cell>
          <cell r="J14">
            <v>78479.846397310292</v>
          </cell>
          <cell r="K14">
            <v>79434.335539928623</v>
          </cell>
        </row>
        <row r="36">
          <cell r="B36">
            <v>2012</v>
          </cell>
          <cell r="C36">
            <v>2013</v>
          </cell>
          <cell r="D36">
            <v>2014</v>
          </cell>
          <cell r="E36">
            <v>2015</v>
          </cell>
          <cell r="F36">
            <v>2016</v>
          </cell>
          <cell r="G36">
            <v>2017</v>
          </cell>
          <cell r="H36">
            <v>2018</v>
          </cell>
          <cell r="I36">
            <v>2019</v>
          </cell>
          <cell r="J36">
            <v>2020</v>
          </cell>
          <cell r="K36">
            <v>2021</v>
          </cell>
        </row>
      </sheetData>
      <sheetData sheetId="9">
        <row r="58">
          <cell r="B58">
            <v>27632.512579754395</v>
          </cell>
          <cell r="D58">
            <v>4996723.5335842939</v>
          </cell>
        </row>
        <row r="86">
          <cell r="B86">
            <v>782505.82431037119</v>
          </cell>
          <cell r="D86">
            <v>14610149.17548511</v>
          </cell>
        </row>
        <row r="114">
          <cell r="B114">
            <v>810138.33689012565</v>
          </cell>
          <cell r="D114">
            <v>19606872.709069405</v>
          </cell>
        </row>
        <row r="158">
          <cell r="B158">
            <v>338431.61627734092</v>
          </cell>
          <cell r="D158">
            <v>4327283.2322114054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C400-6EF4-4678-B812-3FC6A0E1A2CF}">
  <sheetPr>
    <pageSetUpPr fitToPage="1"/>
  </sheetPr>
  <dimension ref="A1:Z54"/>
  <sheetViews>
    <sheetView tabSelected="1" view="pageBreakPreview" zoomScale="55" zoomScaleNormal="85" zoomScaleSheetLayoutView="55" zoomScalePageLayoutView="55" workbookViewId="0">
      <selection activeCell="X44" sqref="X44"/>
    </sheetView>
  </sheetViews>
  <sheetFormatPr defaultColWidth="8.85546875" defaultRowHeight="23.25" x14ac:dyDescent="0.35"/>
  <cols>
    <col min="1" max="1" width="81.7109375" style="1" customWidth="1"/>
    <col min="2" max="2" width="14.28515625" style="1" bestFit="1" customWidth="1"/>
    <col min="3" max="13" width="14" style="1" bestFit="1" customWidth="1"/>
    <col min="14" max="21" width="16.7109375" style="1" bestFit="1" customWidth="1"/>
    <col min="22" max="23" width="14" style="1" bestFit="1" customWidth="1"/>
    <col min="24" max="24" width="16.7109375" style="1" bestFit="1" customWidth="1"/>
    <col min="25" max="16384" width="8.85546875" style="1"/>
  </cols>
  <sheetData>
    <row r="1" spans="1:26" x14ac:dyDescent="0.35">
      <c r="A1" s="1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6" x14ac:dyDescent="0.35">
      <c r="A2" s="2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6" x14ac:dyDescent="0.35">
      <c r="A3" s="3" t="s">
        <v>0</v>
      </c>
    </row>
    <row r="4" spans="1:26" s="7" customFormat="1" ht="27.75" x14ac:dyDescent="0.25">
      <c r="A4" s="4" t="s">
        <v>1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6" t="s">
        <v>2</v>
      </c>
      <c r="V4" s="6" t="s">
        <v>3</v>
      </c>
      <c r="W4" s="6" t="s">
        <v>43</v>
      </c>
      <c r="X4" s="6" t="s">
        <v>4</v>
      </c>
    </row>
    <row r="5" spans="1:26" x14ac:dyDescent="0.35">
      <c r="A5" s="1" t="s">
        <v>41</v>
      </c>
      <c r="U5" s="2"/>
      <c r="V5" s="2"/>
      <c r="W5" s="2"/>
    </row>
    <row r="6" spans="1:26" x14ac:dyDescent="0.35">
      <c r="A6" s="8" t="s">
        <v>45</v>
      </c>
      <c r="U6" s="2"/>
      <c r="V6" s="2"/>
      <c r="W6" s="2"/>
    </row>
    <row r="7" spans="1:26" x14ac:dyDescent="0.35">
      <c r="A7" s="9" t="s">
        <v>5</v>
      </c>
      <c r="B7" s="22">
        <v>70433.154216360301</v>
      </c>
      <c r="C7" s="3">
        <v>84514.851830405212</v>
      </c>
      <c r="D7" s="3">
        <v>81235.833952127301</v>
      </c>
      <c r="E7" s="3">
        <v>83641.658552559995</v>
      </c>
      <c r="F7" s="3">
        <v>99569.698327320701</v>
      </c>
      <c r="G7" s="3">
        <v>113884.81090316799</v>
      </c>
      <c r="H7" s="3">
        <v>129348.7568206595</v>
      </c>
      <c r="I7" s="3">
        <v>148051.5914203162</v>
      </c>
      <c r="J7" s="3">
        <v>124555.5001410765</v>
      </c>
      <c r="K7" s="3">
        <v>148490.84326792002</v>
      </c>
      <c r="L7" s="3">
        <v>183664.61909582608</v>
      </c>
      <c r="M7" s="3">
        <v>232800.81923305709</v>
      </c>
      <c r="N7" s="3">
        <v>276457.3878555398</v>
      </c>
      <c r="O7" s="3">
        <v>328136.18714998139</v>
      </c>
      <c r="P7" s="3">
        <v>414109.44354595162</v>
      </c>
      <c r="Q7" s="3">
        <v>517085.4802842841</v>
      </c>
      <c r="R7" s="3">
        <v>586982.48830571235</v>
      </c>
      <c r="S7" s="3">
        <v>738874.49489705497</v>
      </c>
      <c r="T7" s="3">
        <v>886064.41760000004</v>
      </c>
      <c r="U7" s="27">
        <v>1024403.6681814059</v>
      </c>
      <c r="V7" s="27">
        <v>151009.88895488932</v>
      </c>
      <c r="W7" s="27">
        <v>159049.91307793485</v>
      </c>
      <c r="X7" s="27">
        <v>332797.40029099328</v>
      </c>
      <c r="Y7" s="28"/>
      <c r="Z7" s="28"/>
    </row>
    <row r="8" spans="1:26" x14ac:dyDescent="0.35">
      <c r="A8" s="9" t="s">
        <v>6</v>
      </c>
      <c r="B8" s="22">
        <v>32003.9512782317</v>
      </c>
      <c r="C8" s="3">
        <v>36341.378090693106</v>
      </c>
      <c r="D8" s="3">
        <v>34158.260198935699</v>
      </c>
      <c r="E8" s="3">
        <v>36620.187513590899</v>
      </c>
      <c r="F8" s="3">
        <v>48409.963464498302</v>
      </c>
      <c r="G8" s="3">
        <v>56087.277212202898</v>
      </c>
      <c r="H8" s="3">
        <v>71059.131723934493</v>
      </c>
      <c r="I8" s="3">
        <v>84774.080597935303</v>
      </c>
      <c r="J8" s="3">
        <v>67600.426022498301</v>
      </c>
      <c r="K8" s="3">
        <v>67413.203762267905</v>
      </c>
      <c r="L8" s="3">
        <v>76002.509902952603</v>
      </c>
      <c r="M8" s="3">
        <v>89903.290915214704</v>
      </c>
      <c r="N8" s="3">
        <v>106311.5212720407</v>
      </c>
      <c r="O8" s="3">
        <v>127920.0568961121</v>
      </c>
      <c r="P8" s="3">
        <v>154972.89943850049</v>
      </c>
      <c r="Q8" s="3">
        <v>190907.32671016798</v>
      </c>
      <c r="R8" s="3">
        <v>220523.70088058949</v>
      </c>
      <c r="S8" s="3">
        <v>301443.77106424898</v>
      </c>
      <c r="T8" s="3">
        <v>331853.38040000002</v>
      </c>
      <c r="U8" s="27">
        <v>391582.60393826407</v>
      </c>
      <c r="V8" s="27">
        <v>62576.323560250472</v>
      </c>
      <c r="W8" s="27">
        <v>53581.852070499779</v>
      </c>
      <c r="X8" s="27">
        <v>186734.51689192839</v>
      </c>
      <c r="Y8" s="28"/>
      <c r="Z8" s="28"/>
    </row>
    <row r="9" spans="1:26" x14ac:dyDescent="0.35">
      <c r="A9" s="9" t="s">
        <v>7</v>
      </c>
      <c r="B9" s="22">
        <v>21195.491720212111</v>
      </c>
      <c r="C9" s="3">
        <v>30745.217778910199</v>
      </c>
      <c r="D9" s="3">
        <v>36649.138862940701</v>
      </c>
      <c r="E9" s="3">
        <v>40438.960515538696</v>
      </c>
      <c r="F9" s="3">
        <v>46434.381307484698</v>
      </c>
      <c r="G9" s="3">
        <v>52959.7643272067</v>
      </c>
      <c r="H9" s="3">
        <v>58358.733165858808</v>
      </c>
      <c r="I9" s="3">
        <v>65059.251284129801</v>
      </c>
      <c r="J9" s="3">
        <v>58596.996326153007</v>
      </c>
      <c r="K9" s="3">
        <v>56527.221504351</v>
      </c>
      <c r="L9" s="3">
        <v>96071.468887223396</v>
      </c>
      <c r="M9" s="3">
        <v>127128.7258904326</v>
      </c>
      <c r="N9" s="3">
        <v>142734.951319185</v>
      </c>
      <c r="O9" s="3">
        <v>155123.460946306</v>
      </c>
      <c r="P9" s="3">
        <v>185483.08110170969</v>
      </c>
      <c r="Q9" s="3">
        <v>224839.29068174749</v>
      </c>
      <c r="R9" s="3">
        <v>264146.85319987818</v>
      </c>
      <c r="S9" s="3">
        <v>335013.6383489492</v>
      </c>
      <c r="T9" s="3">
        <v>398702.36469999998</v>
      </c>
      <c r="U9" s="27">
        <v>448296.55924222595</v>
      </c>
      <c r="V9" s="27">
        <v>88125.57099753205</v>
      </c>
      <c r="W9" s="27">
        <v>85132.408696249084</v>
      </c>
      <c r="X9" s="27">
        <v>211634.96612015451</v>
      </c>
      <c r="Y9" s="28"/>
      <c r="Z9" s="28"/>
    </row>
    <row r="10" spans="1:26" x14ac:dyDescent="0.35">
      <c r="A10" s="9" t="s">
        <v>8</v>
      </c>
      <c r="B10" s="22">
        <v>19162.86996326561</v>
      </c>
      <c r="C10" s="3">
        <v>23933.741386382153</v>
      </c>
      <c r="D10" s="3">
        <v>22705.430535526597</v>
      </c>
      <c r="E10" s="3">
        <v>25418.851110721509</v>
      </c>
      <c r="F10" s="3">
        <v>32075.212463195945</v>
      </c>
      <c r="G10" s="3">
        <v>44038.576951219402</v>
      </c>
      <c r="H10" s="3">
        <v>49288.990565688953</v>
      </c>
      <c r="I10" s="3">
        <v>60023.087875961166</v>
      </c>
      <c r="J10" s="3">
        <v>53004.457147594054</v>
      </c>
      <c r="K10" s="3">
        <v>39455.185827075591</v>
      </c>
      <c r="L10" s="3">
        <v>59446.837973556001</v>
      </c>
      <c r="M10" s="3">
        <v>76928.262437802332</v>
      </c>
      <c r="N10" s="3">
        <v>86715.197568454925</v>
      </c>
      <c r="O10" s="3">
        <v>96649.671835833025</v>
      </c>
      <c r="P10" s="3">
        <v>118789.8896026669</v>
      </c>
      <c r="Q10" s="3">
        <v>149475.95798304936</v>
      </c>
      <c r="R10" s="3">
        <v>174244.173682408</v>
      </c>
      <c r="S10" s="3">
        <v>216345.06909110106</v>
      </c>
      <c r="T10" s="3">
        <v>261805.13895300002</v>
      </c>
      <c r="U10" s="27">
        <v>292970.98960648169</v>
      </c>
      <c r="V10" s="27">
        <v>54385.06008779056</v>
      </c>
      <c r="W10" s="27">
        <v>73796.366084169742</v>
      </c>
      <c r="X10" s="27">
        <v>151665.80831595065</v>
      </c>
      <c r="Y10" s="28"/>
      <c r="Z10" s="28"/>
    </row>
    <row r="11" spans="1:26" x14ac:dyDescent="0.35">
      <c r="A11" s="9" t="s">
        <v>9</v>
      </c>
      <c r="B11" s="22">
        <v>20848.505354150409</v>
      </c>
      <c r="C11" s="3">
        <v>20873.4302576523</v>
      </c>
      <c r="D11" s="3">
        <v>18649.341655632201</v>
      </c>
      <c r="E11" s="3">
        <v>19648.801392496513</v>
      </c>
      <c r="F11" s="3">
        <v>25379.915754424997</v>
      </c>
      <c r="G11" s="3">
        <v>30801.0720400071</v>
      </c>
      <c r="H11" s="3">
        <v>29561.050620002003</v>
      </c>
      <c r="I11" s="3">
        <v>31072.488196675971</v>
      </c>
      <c r="J11" s="3">
        <v>27502.54361337467</v>
      </c>
      <c r="K11" s="3">
        <v>47183.055219488335</v>
      </c>
      <c r="L11" s="3">
        <v>58335.065972123994</v>
      </c>
      <c r="M11" s="3">
        <v>70744.161723439902</v>
      </c>
      <c r="N11" s="3">
        <v>81590.411779439106</v>
      </c>
      <c r="O11" s="3">
        <v>87765.557277749002</v>
      </c>
      <c r="P11" s="3">
        <v>110012.2291348479</v>
      </c>
      <c r="Q11" s="3">
        <v>135670.3423506344</v>
      </c>
      <c r="R11" s="3">
        <v>157941.52474286201</v>
      </c>
      <c r="S11" s="3">
        <v>210533.108716672</v>
      </c>
      <c r="T11" s="3">
        <v>235842.37764999998</v>
      </c>
      <c r="U11" s="27">
        <v>266903.26900641469</v>
      </c>
      <c r="V11" s="27">
        <v>39883.655208363285</v>
      </c>
      <c r="W11" s="27">
        <v>35071.607532170019</v>
      </c>
      <c r="X11" s="27">
        <v>73265.277497288844</v>
      </c>
      <c r="Y11" s="28"/>
      <c r="Z11" s="28"/>
    </row>
    <row r="12" spans="1:26" x14ac:dyDescent="0.35">
      <c r="A12" s="9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7"/>
      <c r="V12" s="27"/>
      <c r="W12" s="27"/>
      <c r="X12" s="27"/>
    </row>
    <row r="13" spans="1:26" x14ac:dyDescent="0.35">
      <c r="A13" s="10" t="s">
        <v>11</v>
      </c>
      <c r="B13" s="22">
        <v>46804.573706077099</v>
      </c>
      <c r="C13" s="3">
        <v>53521.955979151702</v>
      </c>
      <c r="D13" s="3">
        <v>53663.838729165203</v>
      </c>
      <c r="E13" s="3">
        <v>59289.164186121605</v>
      </c>
      <c r="F13" s="3">
        <v>75059.086692675104</v>
      </c>
      <c r="G13" s="3">
        <v>94354.793058088311</v>
      </c>
      <c r="H13" s="3">
        <v>114703.7487558467</v>
      </c>
      <c r="I13" s="3">
        <v>124427.0918949874</v>
      </c>
      <c r="J13" s="3">
        <v>118676.05511985809</v>
      </c>
      <c r="K13" s="3">
        <v>112862.2521434111</v>
      </c>
      <c r="L13" s="3">
        <v>139931.50429516871</v>
      </c>
      <c r="M13" s="3">
        <v>175605.07452776298</v>
      </c>
      <c r="N13" s="3">
        <v>195648.59796966301</v>
      </c>
      <c r="O13" s="3">
        <v>220804.61047112101</v>
      </c>
      <c r="P13" s="3">
        <v>271400.02245385718</v>
      </c>
      <c r="Q13" s="3">
        <v>325402.71891130327</v>
      </c>
      <c r="R13" s="3">
        <v>379434.11595417518</v>
      </c>
      <c r="S13" s="3">
        <v>487438.712353307</v>
      </c>
      <c r="T13" s="3">
        <v>553491.99806000001</v>
      </c>
      <c r="U13" s="27">
        <v>622490.18743617588</v>
      </c>
      <c r="V13" s="27">
        <v>133602.60286871641</v>
      </c>
      <c r="W13" s="27">
        <v>178315.03117420984</v>
      </c>
      <c r="X13" s="27">
        <v>421384.60624004051</v>
      </c>
      <c r="Y13" s="28"/>
      <c r="Z13" s="28"/>
    </row>
    <row r="14" spans="1:26" x14ac:dyDescent="0.35">
      <c r="A14" s="9" t="s">
        <v>46</v>
      </c>
      <c r="B14" s="22">
        <v>51465.6252910728</v>
      </c>
      <c r="C14" s="3">
        <v>52771.84922214887</v>
      </c>
      <c r="D14" s="3">
        <v>55951.195738889197</v>
      </c>
      <c r="E14" s="3">
        <v>56409.651342497542</v>
      </c>
      <c r="F14" s="3">
        <v>68933.668087840066</v>
      </c>
      <c r="G14" s="3">
        <v>82499.858688579581</v>
      </c>
      <c r="H14" s="3">
        <v>89759.833118238123</v>
      </c>
      <c r="I14" s="3">
        <v>109406.40729165419</v>
      </c>
      <c r="J14" s="3">
        <v>97220.858857364234</v>
      </c>
      <c r="K14" s="3">
        <v>103499.95291622051</v>
      </c>
      <c r="L14" s="3">
        <v>132459.88296416221</v>
      </c>
      <c r="M14" s="3">
        <v>172624.18553746623</v>
      </c>
      <c r="N14" s="3">
        <v>194386.39001937764</v>
      </c>
      <c r="O14" s="3">
        <v>221712.48977829359</v>
      </c>
      <c r="P14" s="3">
        <v>273265.90131147101</v>
      </c>
      <c r="Q14" s="3">
        <v>341949.2278650403</v>
      </c>
      <c r="R14" s="3">
        <v>407728.96003436355</v>
      </c>
      <c r="S14" s="3">
        <v>515607.90812581393</v>
      </c>
      <c r="T14" s="3">
        <v>623912.48738199996</v>
      </c>
      <c r="U14" s="27">
        <v>697311.39294255362</v>
      </c>
      <c r="V14" s="27">
        <v>167234.49890849501</v>
      </c>
      <c r="W14" s="27">
        <v>225254.91267667053</v>
      </c>
      <c r="X14" s="27">
        <v>495736.09669855417</v>
      </c>
      <c r="Y14" s="28"/>
      <c r="Z14" s="28"/>
    </row>
    <row r="15" spans="1:26" x14ac:dyDescent="0.35">
      <c r="U15" s="2"/>
      <c r="V15" s="2"/>
      <c r="W15" s="2"/>
    </row>
    <row r="16" spans="1:26" x14ac:dyDescent="0.35">
      <c r="A16" s="11" t="s">
        <v>37</v>
      </c>
      <c r="B16" s="12">
        <f t="shared" ref="B16:X16" si="0">SUM(B7:B14)</f>
        <v>261914.17152937001</v>
      </c>
      <c r="C16" s="12">
        <f t="shared" si="0"/>
        <v>302702.42454534356</v>
      </c>
      <c r="D16" s="12">
        <f t="shared" si="0"/>
        <v>303013.03967321693</v>
      </c>
      <c r="E16" s="12">
        <f t="shared" si="0"/>
        <v>321467.27461352677</v>
      </c>
      <c r="F16" s="12">
        <f t="shared" si="0"/>
        <v>395861.92609743983</v>
      </c>
      <c r="G16" s="12">
        <f t="shared" si="0"/>
        <v>474626.15318047203</v>
      </c>
      <c r="H16" s="12">
        <f t="shared" si="0"/>
        <v>542080.24477022851</v>
      </c>
      <c r="I16" s="12">
        <f t="shared" si="0"/>
        <v>622813.99856165994</v>
      </c>
      <c r="J16" s="12">
        <f t="shared" si="0"/>
        <v>547156.83722791891</v>
      </c>
      <c r="K16" s="12">
        <f t="shared" si="0"/>
        <v>575431.71464073448</v>
      </c>
      <c r="L16" s="12">
        <f t="shared" si="0"/>
        <v>745911.889091013</v>
      </c>
      <c r="M16" s="12">
        <f t="shared" si="0"/>
        <v>945734.52026517584</v>
      </c>
      <c r="N16" s="12">
        <f t="shared" si="0"/>
        <v>1083844.4577837</v>
      </c>
      <c r="O16" s="12">
        <f t="shared" si="0"/>
        <v>1238112.0343553962</v>
      </c>
      <c r="P16" s="12">
        <f t="shared" si="0"/>
        <v>1528033.4665890047</v>
      </c>
      <c r="Q16" s="12">
        <f t="shared" si="0"/>
        <v>1885330.3447862267</v>
      </c>
      <c r="R16" s="12">
        <f t="shared" si="0"/>
        <v>2191001.8167999885</v>
      </c>
      <c r="S16" s="12">
        <f t="shared" si="0"/>
        <v>2805256.7025971473</v>
      </c>
      <c r="T16" s="12">
        <f t="shared" si="0"/>
        <v>3291672.1647450002</v>
      </c>
      <c r="U16" s="13">
        <f t="shared" si="0"/>
        <v>3743958.6703535216</v>
      </c>
      <c r="V16" s="13">
        <f t="shared" si="0"/>
        <v>696817.60058603715</v>
      </c>
      <c r="W16" s="13">
        <f t="shared" si="0"/>
        <v>810202.0913119039</v>
      </c>
      <c r="X16" s="13">
        <f t="shared" si="0"/>
        <v>1873218.6720549106</v>
      </c>
    </row>
    <row r="17" spans="1:23" ht="27.75" x14ac:dyDescent="0.35">
      <c r="A17" s="29" t="s">
        <v>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0"/>
    </row>
    <row r="18" spans="1:23" ht="16.5" customHeight="1" x14ac:dyDescent="0.35">
      <c r="A18" s="14"/>
      <c r="B18" s="14"/>
    </row>
    <row r="19" spans="1:23" x14ac:dyDescent="0.35">
      <c r="A19" s="1" t="s">
        <v>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3" x14ac:dyDescent="0.35">
      <c r="A20" s="1" t="str">
        <f>A2</f>
        <v>INTERNAL TOURISM EXPENDITURE BY PRODUCT AT CURRENT PRICES, 2000 - 2022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3" x14ac:dyDescent="0.35">
      <c r="A21" s="15" t="s">
        <v>12</v>
      </c>
    </row>
    <row r="22" spans="1:23" s="7" customFormat="1" x14ac:dyDescent="0.25">
      <c r="A22" s="4" t="s">
        <v>1</v>
      </c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5" t="s">
        <v>21</v>
      </c>
      <c r="K22" s="5" t="s">
        <v>22</v>
      </c>
      <c r="L22" s="5" t="s">
        <v>23</v>
      </c>
      <c r="M22" s="5" t="s">
        <v>24</v>
      </c>
      <c r="N22" s="5" t="s">
        <v>25</v>
      </c>
      <c r="O22" s="5" t="s">
        <v>26</v>
      </c>
      <c r="P22" s="5" t="s">
        <v>27</v>
      </c>
      <c r="Q22" s="5" t="s">
        <v>28</v>
      </c>
      <c r="R22" s="5" t="s">
        <v>29</v>
      </c>
      <c r="S22" s="5" t="s">
        <v>30</v>
      </c>
      <c r="T22" s="5" t="s">
        <v>31</v>
      </c>
      <c r="U22" s="6" t="s">
        <v>32</v>
      </c>
      <c r="V22" s="6" t="s">
        <v>33</v>
      </c>
      <c r="W22" s="6" t="s">
        <v>34</v>
      </c>
    </row>
    <row r="23" spans="1:23" x14ac:dyDescent="0.35">
      <c r="A23" s="1" t="s">
        <v>41</v>
      </c>
      <c r="U23" s="2"/>
      <c r="V23" s="2"/>
      <c r="W23" s="2"/>
    </row>
    <row r="24" spans="1:23" x14ac:dyDescent="0.35">
      <c r="A24" s="8" t="s">
        <v>45</v>
      </c>
      <c r="U24" s="2"/>
      <c r="V24" s="2"/>
      <c r="W24" s="2"/>
    </row>
    <row r="25" spans="1:23" x14ac:dyDescent="0.35">
      <c r="A25" s="9" t="s">
        <v>5</v>
      </c>
      <c r="B25" s="23">
        <f t="shared" ref="B25:W25" si="1">((C7/B7)-1)*100</f>
        <v>19.992995870649221</v>
      </c>
      <c r="C25" s="23">
        <f t="shared" si="1"/>
        <v>-3.8798126095728969</v>
      </c>
      <c r="D25" s="23">
        <f t="shared" si="1"/>
        <v>2.9615312398349358</v>
      </c>
      <c r="E25" s="23">
        <f t="shared" si="1"/>
        <v>19.043189781742086</v>
      </c>
      <c r="F25" s="23">
        <f t="shared" si="1"/>
        <v>14.376976948135844</v>
      </c>
      <c r="G25" s="23">
        <f t="shared" si="1"/>
        <v>13.578585058757241</v>
      </c>
      <c r="H25" s="23">
        <f t="shared" si="1"/>
        <v>14.459230269671597</v>
      </c>
      <c r="I25" s="23">
        <f t="shared" si="1"/>
        <v>-15.870205145269022</v>
      </c>
      <c r="J25" s="23">
        <f t="shared" si="1"/>
        <v>19.216608740467823</v>
      </c>
      <c r="K25" s="23">
        <f t="shared" si="1"/>
        <v>23.687504935534974</v>
      </c>
      <c r="L25" s="23">
        <f t="shared" si="1"/>
        <v>26.753220287677969</v>
      </c>
      <c r="M25" s="23">
        <f t="shared" si="1"/>
        <v>18.752755581490497</v>
      </c>
      <c r="N25" s="23">
        <f t="shared" si="1"/>
        <v>18.693224187391166</v>
      </c>
      <c r="O25" s="23">
        <f t="shared" si="1"/>
        <v>26.200480094161136</v>
      </c>
      <c r="P25" s="23">
        <f t="shared" si="1"/>
        <v>24.8668651109633</v>
      </c>
      <c r="Q25" s="23">
        <f t="shared" si="1"/>
        <v>13.517495788704048</v>
      </c>
      <c r="R25" s="23">
        <f t="shared" si="1"/>
        <v>25.876752648919599</v>
      </c>
      <c r="S25" s="23">
        <f t="shared" si="1"/>
        <v>19.920828736070064</v>
      </c>
      <c r="T25" s="23">
        <f t="shared" si="1"/>
        <v>15.612775756881469</v>
      </c>
      <c r="U25" s="16">
        <f t="shared" si="1"/>
        <v>-85.258751638114234</v>
      </c>
      <c r="V25" s="16">
        <f t="shared" si="1"/>
        <v>5.3241706080899842</v>
      </c>
      <c r="W25" s="16">
        <f t="shared" si="1"/>
        <v>109.24085643977794</v>
      </c>
    </row>
    <row r="26" spans="1:23" x14ac:dyDescent="0.35">
      <c r="A26" s="9" t="s">
        <v>6</v>
      </c>
      <c r="B26" s="23">
        <f t="shared" ref="B26:W26" si="2">((C8/B8)-1)*100</f>
        <v>13.55278532564077</v>
      </c>
      <c r="C26" s="23">
        <f t="shared" si="2"/>
        <v>-6.007251255880397</v>
      </c>
      <c r="D26" s="23">
        <f t="shared" si="2"/>
        <v>7.2074142544646058</v>
      </c>
      <c r="E26" s="23">
        <f t="shared" si="2"/>
        <v>32.194744897283357</v>
      </c>
      <c r="F26" s="23">
        <f t="shared" si="2"/>
        <v>15.858953815023625</v>
      </c>
      <c r="G26" s="23">
        <f t="shared" si="2"/>
        <v>26.693851539782298</v>
      </c>
      <c r="H26" s="23">
        <f t="shared" si="2"/>
        <v>19.300754936442988</v>
      </c>
      <c r="I26" s="23">
        <f t="shared" si="2"/>
        <v>-20.258143119107174</v>
      </c>
      <c r="J26" s="23">
        <f t="shared" si="2"/>
        <v>-0.27695426086232766</v>
      </c>
      <c r="K26" s="23">
        <f t="shared" si="2"/>
        <v>12.741281620400091</v>
      </c>
      <c r="L26" s="23">
        <f t="shared" si="2"/>
        <v>18.289897307354686</v>
      </c>
      <c r="M26" s="23">
        <f t="shared" si="2"/>
        <v>18.250978567959365</v>
      </c>
      <c r="N26" s="23">
        <f t="shared" si="2"/>
        <v>20.32567624423065</v>
      </c>
      <c r="O26" s="23">
        <f t="shared" si="2"/>
        <v>21.148241486758291</v>
      </c>
      <c r="P26" s="23">
        <f t="shared" si="2"/>
        <v>23.187555631897894</v>
      </c>
      <c r="Q26" s="23">
        <f t="shared" si="2"/>
        <v>15.513482211913509</v>
      </c>
      <c r="R26" s="23">
        <f t="shared" si="2"/>
        <v>36.694500346462355</v>
      </c>
      <c r="S26" s="23">
        <f t="shared" si="2"/>
        <v>10.087987298058842</v>
      </c>
      <c r="T26" s="23">
        <f t="shared" si="2"/>
        <v>17.998678653286369</v>
      </c>
      <c r="U26" s="16">
        <f t="shared" si="2"/>
        <v>-84.019636487703607</v>
      </c>
      <c r="V26" s="16">
        <f t="shared" si="2"/>
        <v>-14.373601672349013</v>
      </c>
      <c r="W26" s="16">
        <f t="shared" si="2"/>
        <v>248.50328922231793</v>
      </c>
    </row>
    <row r="27" spans="1:23" x14ac:dyDescent="0.35">
      <c r="A27" s="9" t="s">
        <v>7</v>
      </c>
      <c r="B27" s="23">
        <f t="shared" ref="B27:W27" si="3">((C9/B9)-1)*100</f>
        <v>45.055458890776421</v>
      </c>
      <c r="C27" s="23">
        <f t="shared" si="3"/>
        <v>19.202729759423988</v>
      </c>
      <c r="D27" s="23">
        <f t="shared" si="3"/>
        <v>10.340820467217672</v>
      </c>
      <c r="E27" s="23">
        <f t="shared" si="3"/>
        <v>14.825852879285218</v>
      </c>
      <c r="F27" s="23">
        <f t="shared" si="3"/>
        <v>14.052912596189127</v>
      </c>
      <c r="G27" s="23">
        <f t="shared" si="3"/>
        <v>10.194472930987963</v>
      </c>
      <c r="H27" s="23">
        <f t="shared" si="3"/>
        <v>11.481603103391125</v>
      </c>
      <c r="I27" s="23">
        <f t="shared" si="3"/>
        <v>-9.9328763095574697</v>
      </c>
      <c r="J27" s="23">
        <f t="shared" si="3"/>
        <v>-3.5322199968775947</v>
      </c>
      <c r="K27" s="23">
        <f t="shared" si="3"/>
        <v>69.956113763399117</v>
      </c>
      <c r="L27" s="23">
        <f t="shared" si="3"/>
        <v>32.327242794285539</v>
      </c>
      <c r="M27" s="23">
        <f t="shared" si="3"/>
        <v>12.275923729624093</v>
      </c>
      <c r="N27" s="23">
        <f t="shared" si="3"/>
        <v>8.6793805670047242</v>
      </c>
      <c r="O27" s="23">
        <f t="shared" si="3"/>
        <v>19.571262767217569</v>
      </c>
      <c r="P27" s="23">
        <f t="shared" si="3"/>
        <v>21.218220738125872</v>
      </c>
      <c r="Q27" s="23">
        <f t="shared" si="3"/>
        <v>17.482514910514112</v>
      </c>
      <c r="R27" s="23">
        <f t="shared" si="3"/>
        <v>26.828555513946096</v>
      </c>
      <c r="S27" s="23">
        <f t="shared" si="3"/>
        <v>19.010786147372549</v>
      </c>
      <c r="T27" s="23">
        <f t="shared" si="3"/>
        <v>12.438901529852387</v>
      </c>
      <c r="U27" s="16">
        <f t="shared" si="3"/>
        <v>-80.342126393632313</v>
      </c>
      <c r="V27" s="16">
        <f t="shared" si="3"/>
        <v>-3.3964742212754473</v>
      </c>
      <c r="W27" s="16">
        <f t="shared" si="3"/>
        <v>148.5950642783576</v>
      </c>
    </row>
    <row r="28" spans="1:23" x14ac:dyDescent="0.35">
      <c r="A28" s="9" t="s">
        <v>8</v>
      </c>
      <c r="B28" s="23">
        <f t="shared" ref="B28:W28" si="4">((C10/B10)-1)*100</f>
        <v>24.896434783840292</v>
      </c>
      <c r="C28" s="23">
        <f t="shared" si="4"/>
        <v>-5.1321305391661021</v>
      </c>
      <c r="D28" s="23">
        <f t="shared" si="4"/>
        <v>11.950535670086904</v>
      </c>
      <c r="E28" s="23">
        <f t="shared" si="4"/>
        <v>26.186712072391138</v>
      </c>
      <c r="F28" s="23">
        <f t="shared" si="4"/>
        <v>37.297849552050756</v>
      </c>
      <c r="G28" s="23">
        <f t="shared" si="4"/>
        <v>11.922305346708463</v>
      </c>
      <c r="H28" s="23">
        <f t="shared" si="4"/>
        <v>21.777880185974908</v>
      </c>
      <c r="I28" s="23">
        <f t="shared" si="4"/>
        <v>-11.693218354362644</v>
      </c>
      <c r="J28" s="23">
        <f t="shared" si="4"/>
        <v>-25.562513135055255</v>
      </c>
      <c r="K28" s="23">
        <f t="shared" si="4"/>
        <v>50.669263690963049</v>
      </c>
      <c r="L28" s="23">
        <f t="shared" si="4"/>
        <v>29.406819706748188</v>
      </c>
      <c r="M28" s="23">
        <f t="shared" si="4"/>
        <v>12.722158047655729</v>
      </c>
      <c r="N28" s="23">
        <f t="shared" si="4"/>
        <v>11.456439639125083</v>
      </c>
      <c r="O28" s="23">
        <f t="shared" si="4"/>
        <v>22.90770092260712</v>
      </c>
      <c r="P28" s="23">
        <f t="shared" si="4"/>
        <v>25.832222323821028</v>
      </c>
      <c r="Q28" s="23">
        <f t="shared" si="4"/>
        <v>16.570033089981841</v>
      </c>
      <c r="R28" s="23">
        <f t="shared" si="4"/>
        <v>24.16201042419339</v>
      </c>
      <c r="S28" s="23">
        <f t="shared" si="4"/>
        <v>21.012759871479258</v>
      </c>
      <c r="T28" s="23">
        <f t="shared" si="4"/>
        <v>11.904216539873435</v>
      </c>
      <c r="U28" s="16">
        <f t="shared" si="4"/>
        <v>-81.436708064221477</v>
      </c>
      <c r="V28" s="16">
        <f t="shared" si="4"/>
        <v>35.6923500039251</v>
      </c>
      <c r="W28" s="16">
        <f t="shared" si="4"/>
        <v>105.51934514358817</v>
      </c>
    </row>
    <row r="29" spans="1:23" x14ac:dyDescent="0.35">
      <c r="A29" s="9" t="s">
        <v>9</v>
      </c>
      <c r="B29" s="23">
        <f t="shared" ref="B29:W29" si="5">((C11/B11)-1)*100</f>
        <v>0.11955247188464302</v>
      </c>
      <c r="C29" s="23">
        <f t="shared" si="5"/>
        <v>-10.655117891822009</v>
      </c>
      <c r="D29" s="23">
        <f t="shared" si="5"/>
        <v>5.3592226220085859</v>
      </c>
      <c r="E29" s="23">
        <f t="shared" si="5"/>
        <v>29.167755566591879</v>
      </c>
      <c r="F29" s="23">
        <f t="shared" si="5"/>
        <v>21.360024745696492</v>
      </c>
      <c r="G29" s="23">
        <f t="shared" si="5"/>
        <v>-4.0259034438621217</v>
      </c>
      <c r="H29" s="23">
        <f t="shared" si="5"/>
        <v>5.1129359240408068</v>
      </c>
      <c r="I29" s="23">
        <f t="shared" si="5"/>
        <v>-11.489085008915389</v>
      </c>
      <c r="J29" s="23">
        <f t="shared" si="5"/>
        <v>71.558877908816058</v>
      </c>
      <c r="K29" s="23">
        <f t="shared" si="5"/>
        <v>23.635626605267966</v>
      </c>
      <c r="L29" s="23">
        <f t="shared" si="5"/>
        <v>21.272103741591252</v>
      </c>
      <c r="M29" s="23">
        <f t="shared" si="5"/>
        <v>15.331653936900747</v>
      </c>
      <c r="N29" s="23">
        <f t="shared" si="5"/>
        <v>7.5684695831698789</v>
      </c>
      <c r="O29" s="23">
        <f t="shared" si="5"/>
        <v>25.347838659185552</v>
      </c>
      <c r="P29" s="23">
        <f t="shared" si="5"/>
        <v>23.322964562726888</v>
      </c>
      <c r="Q29" s="23">
        <f t="shared" si="5"/>
        <v>16.415660199831052</v>
      </c>
      <c r="R29" s="23">
        <f t="shared" si="5"/>
        <v>33.298136167440553</v>
      </c>
      <c r="S29" s="23">
        <f t="shared" si="5"/>
        <v>12.021514852273562</v>
      </c>
      <c r="T29" s="23">
        <f t="shared" si="5"/>
        <v>13.170190898647727</v>
      </c>
      <c r="U29" s="16">
        <f t="shared" si="5"/>
        <v>-85.056887704359767</v>
      </c>
      <c r="V29" s="16">
        <f t="shared" si="5"/>
        <v>-12.065212305777372</v>
      </c>
      <c r="W29" s="16">
        <f t="shared" si="5"/>
        <v>108.90196558593739</v>
      </c>
    </row>
    <row r="30" spans="1:23" x14ac:dyDescent="0.35">
      <c r="A30" s="9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7"/>
      <c r="S30" s="17"/>
      <c r="T30" s="17"/>
      <c r="U30" s="18"/>
      <c r="V30" s="18"/>
      <c r="W30" s="18"/>
    </row>
    <row r="31" spans="1:23" x14ac:dyDescent="0.35">
      <c r="A31" s="10" t="s">
        <v>11</v>
      </c>
      <c r="B31" s="23">
        <f t="shared" ref="B31:W31" si="6">((C13/B13)-1)*100</f>
        <v>14.351978324294446</v>
      </c>
      <c r="C31" s="23">
        <f t="shared" si="6"/>
        <v>0.26509260997256145</v>
      </c>
      <c r="D31" s="23">
        <f t="shared" si="6"/>
        <v>10.482525272459032</v>
      </c>
      <c r="E31" s="23">
        <f t="shared" si="6"/>
        <v>26.598321502809984</v>
      </c>
      <c r="F31" s="23">
        <f t="shared" si="6"/>
        <v>25.707355652245422</v>
      </c>
      <c r="G31" s="23">
        <f t="shared" si="6"/>
        <v>21.566425020116164</v>
      </c>
      <c r="H31" s="23">
        <f t="shared" si="6"/>
        <v>8.4769183610880816</v>
      </c>
      <c r="I31" s="23">
        <f t="shared" si="6"/>
        <v>-4.6220133312952498</v>
      </c>
      <c r="J31" s="23">
        <f t="shared" si="6"/>
        <v>-4.8988845901351219</v>
      </c>
      <c r="K31" s="23">
        <f t="shared" si="6"/>
        <v>23.98432747679129</v>
      </c>
      <c r="L31" s="23">
        <f t="shared" si="6"/>
        <v>25.493594464149517</v>
      </c>
      <c r="M31" s="23">
        <f t="shared" si="6"/>
        <v>11.413977355609495</v>
      </c>
      <c r="N31" s="23">
        <f t="shared" si="6"/>
        <v>12.857752502452712</v>
      </c>
      <c r="O31" s="23">
        <f t="shared" si="6"/>
        <v>22.914110296330769</v>
      </c>
      <c r="P31" s="23">
        <f t="shared" si="6"/>
        <v>19.897823135452207</v>
      </c>
      <c r="Q31" s="23">
        <f t="shared" si="6"/>
        <v>16.604470062095444</v>
      </c>
      <c r="R31" s="23">
        <f t="shared" si="6"/>
        <v>28.46465087292669</v>
      </c>
      <c r="S31" s="23">
        <f t="shared" si="6"/>
        <v>13.551095559848768</v>
      </c>
      <c r="T31" s="23">
        <f t="shared" si="6"/>
        <v>12.465977759030999</v>
      </c>
      <c r="U31" s="16">
        <f t="shared" si="6"/>
        <v>-78.537396160575668</v>
      </c>
      <c r="V31" s="16">
        <f t="shared" si="6"/>
        <v>33.466734438871491</v>
      </c>
      <c r="W31" s="16">
        <f t="shared" si="6"/>
        <v>136.31468612893158</v>
      </c>
    </row>
    <row r="32" spans="1:23" x14ac:dyDescent="0.35">
      <c r="A32" s="9" t="s">
        <v>46</v>
      </c>
      <c r="B32" s="23">
        <f t="shared" ref="B32:W32" si="7">((C14/B14)-1)*100</f>
        <v>2.5380512209625339</v>
      </c>
      <c r="C32" s="23">
        <f t="shared" si="7"/>
        <v>6.0247017370123279</v>
      </c>
      <c r="D32" s="23">
        <f t="shared" si="7"/>
        <v>0.81938481841898891</v>
      </c>
      <c r="E32" s="23">
        <f t="shared" si="7"/>
        <v>22.201904190652666</v>
      </c>
      <c r="F32" s="23">
        <f t="shared" si="7"/>
        <v>19.680064875486593</v>
      </c>
      <c r="G32" s="23">
        <f t="shared" si="7"/>
        <v>8.7999840788376194</v>
      </c>
      <c r="H32" s="23">
        <f t="shared" si="7"/>
        <v>21.887935272268379</v>
      </c>
      <c r="I32" s="23">
        <f t="shared" si="7"/>
        <v>-11.137874587002827</v>
      </c>
      <c r="J32" s="23">
        <f t="shared" si="7"/>
        <v>6.4585873161936647</v>
      </c>
      <c r="K32" s="23">
        <f t="shared" si="7"/>
        <v>27.980621470797896</v>
      </c>
      <c r="L32" s="23">
        <f t="shared" si="7"/>
        <v>30.321861739958432</v>
      </c>
      <c r="M32" s="23">
        <f t="shared" si="7"/>
        <v>12.606694950742092</v>
      </c>
      <c r="N32" s="23">
        <f t="shared" si="7"/>
        <v>14.057619855069037</v>
      </c>
      <c r="O32" s="23">
        <f t="shared" si="7"/>
        <v>23.252371386352387</v>
      </c>
      <c r="P32" s="23">
        <f t="shared" si="7"/>
        <v>25.134246982130204</v>
      </c>
      <c r="Q32" s="23">
        <f t="shared" si="7"/>
        <v>19.236695628768906</v>
      </c>
      <c r="R32" s="23">
        <f t="shared" si="7"/>
        <v>26.458495389279758</v>
      </c>
      <c r="S32" s="23">
        <f t="shared" si="7"/>
        <v>21.005220740283637</v>
      </c>
      <c r="T32" s="23">
        <f t="shared" si="7"/>
        <v>11.76429500049645</v>
      </c>
      <c r="U32" s="16">
        <f t="shared" si="7"/>
        <v>-76.017242712357032</v>
      </c>
      <c r="V32" s="16">
        <f t="shared" si="7"/>
        <v>34.694045873825544</v>
      </c>
      <c r="W32" s="16">
        <f t="shared" si="7"/>
        <v>120.07781797422132</v>
      </c>
    </row>
    <row r="33" spans="1:24" x14ac:dyDescent="0.3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18"/>
      <c r="W33" s="18"/>
    </row>
    <row r="34" spans="1:24" x14ac:dyDescent="0.35">
      <c r="A34" s="11" t="s">
        <v>37</v>
      </c>
      <c r="B34" s="24">
        <f t="shared" ref="B34:W34" si="8">((C16/B16)-1)*100</f>
        <v>15.573137099761603</v>
      </c>
      <c r="C34" s="24">
        <f t="shared" si="8"/>
        <v>0.10261402046578549</v>
      </c>
      <c r="D34" s="24">
        <f t="shared" si="8"/>
        <v>6.0902444859177507</v>
      </c>
      <c r="E34" s="24">
        <f t="shared" si="8"/>
        <v>23.142216131751383</v>
      </c>
      <c r="F34" s="24">
        <f t="shared" si="8"/>
        <v>19.896893813335481</v>
      </c>
      <c r="G34" s="24">
        <f t="shared" si="8"/>
        <v>14.212046921086486</v>
      </c>
      <c r="H34" s="24">
        <f t="shared" si="8"/>
        <v>14.893321527636939</v>
      </c>
      <c r="I34" s="24">
        <f t="shared" si="8"/>
        <v>-12.147633403948099</v>
      </c>
      <c r="J34" s="24">
        <f t="shared" si="8"/>
        <v>5.1676001265132054</v>
      </c>
      <c r="K34" s="24">
        <f t="shared" si="8"/>
        <v>29.626482189414304</v>
      </c>
      <c r="L34" s="24">
        <f t="shared" si="8"/>
        <v>26.789039576466834</v>
      </c>
      <c r="M34" s="24">
        <f t="shared" si="8"/>
        <v>14.603457371927098</v>
      </c>
      <c r="N34" s="24">
        <f t="shared" si="8"/>
        <v>14.233368585668682</v>
      </c>
      <c r="O34" s="24">
        <f t="shared" si="8"/>
        <v>23.416413393037704</v>
      </c>
      <c r="P34" s="24">
        <f t="shared" si="8"/>
        <v>23.382791411945171</v>
      </c>
      <c r="Q34" s="24">
        <f t="shared" si="8"/>
        <v>16.213151868004381</v>
      </c>
      <c r="R34" s="24">
        <f t="shared" si="8"/>
        <v>28.035343516706579</v>
      </c>
      <c r="S34" s="24">
        <f t="shared" si="8"/>
        <v>17.33942785690601</v>
      </c>
      <c r="T34" s="24">
        <f t="shared" si="8"/>
        <v>13.740326586975261</v>
      </c>
      <c r="U34" s="19">
        <f t="shared" si="8"/>
        <v>-81.388213334090025</v>
      </c>
      <c r="V34" s="19">
        <f t="shared" si="8"/>
        <v>16.271760447857254</v>
      </c>
      <c r="W34" s="19">
        <f t="shared" si="8"/>
        <v>131.20388013584829</v>
      </c>
    </row>
    <row r="35" spans="1:24" ht="11.25" customHeight="1" x14ac:dyDescent="0.35">
      <c r="A35" s="1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4" ht="11.25" customHeight="1" x14ac:dyDescent="0.35"/>
    <row r="37" spans="1:24" x14ac:dyDescent="0.35">
      <c r="A37" s="1" t="s">
        <v>39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4" x14ac:dyDescent="0.35">
      <c r="A38" s="1" t="str">
        <f>A2</f>
        <v>INTERNAL TOURISM EXPENDITURE BY PRODUCT AT CURRENT PRICES, 2000 - 2022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4" x14ac:dyDescent="0.35">
      <c r="A39" s="3" t="s">
        <v>35</v>
      </c>
    </row>
    <row r="40" spans="1:24" s="7" customFormat="1" x14ac:dyDescent="0.25">
      <c r="A40" s="4" t="s">
        <v>1</v>
      </c>
      <c r="B40" s="5">
        <v>2000</v>
      </c>
      <c r="C40" s="5">
        <v>2001</v>
      </c>
      <c r="D40" s="5">
        <v>2002</v>
      </c>
      <c r="E40" s="5">
        <v>2003</v>
      </c>
      <c r="F40" s="5">
        <v>2004</v>
      </c>
      <c r="G40" s="5">
        <v>2005</v>
      </c>
      <c r="H40" s="5">
        <v>2006</v>
      </c>
      <c r="I40" s="5">
        <v>2007</v>
      </c>
      <c r="J40" s="5">
        <v>2008</v>
      </c>
      <c r="K40" s="5">
        <v>2009</v>
      </c>
      <c r="L40" s="5">
        <v>2010</v>
      </c>
      <c r="M40" s="5">
        <v>2011</v>
      </c>
      <c r="N40" s="5">
        <v>2012</v>
      </c>
      <c r="O40" s="5">
        <v>2013</v>
      </c>
      <c r="P40" s="5">
        <v>2014</v>
      </c>
      <c r="Q40" s="5">
        <v>2015</v>
      </c>
      <c r="R40" s="5">
        <v>2016</v>
      </c>
      <c r="S40" s="5">
        <v>2017</v>
      </c>
      <c r="T40" s="5">
        <v>2018</v>
      </c>
      <c r="U40" s="6">
        <v>2019</v>
      </c>
      <c r="V40" s="6">
        <v>2020</v>
      </c>
      <c r="W40" s="6">
        <v>2021</v>
      </c>
      <c r="X40" s="6">
        <v>2022</v>
      </c>
    </row>
    <row r="41" spans="1:24" x14ac:dyDescent="0.35">
      <c r="A41" s="1" t="s">
        <v>41</v>
      </c>
      <c r="N41" s="31"/>
      <c r="O41" s="31"/>
      <c r="P41" s="31"/>
      <c r="Q41" s="31"/>
      <c r="R41" s="31"/>
      <c r="U41" s="2"/>
      <c r="V41" s="2"/>
      <c r="W41" s="2"/>
    </row>
    <row r="42" spans="1:24" x14ac:dyDescent="0.35">
      <c r="A42" s="8" t="s">
        <v>45</v>
      </c>
      <c r="N42" s="31"/>
      <c r="O42" s="31"/>
      <c r="P42" s="31"/>
      <c r="Q42" s="31"/>
      <c r="R42" s="31"/>
      <c r="U42" s="2"/>
      <c r="V42" s="2"/>
      <c r="W42" s="2"/>
    </row>
    <row r="43" spans="1:24" x14ac:dyDescent="0.35">
      <c r="A43" s="9" t="s">
        <v>5</v>
      </c>
      <c r="B43" s="20">
        <f t="shared" ref="B43:X43" si="9">B7/B$16*100</f>
        <v>26.89169272708186</v>
      </c>
      <c r="C43" s="20">
        <f t="shared" si="9"/>
        <v>27.920110635831808</v>
      </c>
      <c r="D43" s="20">
        <f t="shared" si="9"/>
        <v>26.809352508306482</v>
      </c>
      <c r="E43" s="20">
        <f t="shared" si="9"/>
        <v>26.018716416193644</v>
      </c>
      <c r="F43" s="20">
        <f t="shared" si="9"/>
        <v>25.152633219596883</v>
      </c>
      <c r="G43" s="20">
        <f t="shared" si="9"/>
        <v>23.994634543424411</v>
      </c>
      <c r="H43" s="20">
        <f t="shared" si="9"/>
        <v>23.861551508021943</v>
      </c>
      <c r="I43" s="20">
        <f t="shared" si="9"/>
        <v>23.771397521929458</v>
      </c>
      <c r="J43" s="20">
        <f t="shared" si="9"/>
        <v>22.764131171624697</v>
      </c>
      <c r="K43" s="20">
        <f t="shared" si="9"/>
        <v>25.805119789170629</v>
      </c>
      <c r="L43" s="20">
        <f t="shared" si="9"/>
        <v>24.622830361323832</v>
      </c>
      <c r="M43" s="20">
        <f t="shared" si="9"/>
        <v>24.615874142754326</v>
      </c>
      <c r="N43" s="20">
        <f t="shared" si="9"/>
        <v>25.50710905703701</v>
      </c>
      <c r="O43" s="20">
        <f t="shared" si="9"/>
        <v>26.502947879092414</v>
      </c>
      <c r="P43" s="20">
        <f t="shared" si="9"/>
        <v>27.100809805583577</v>
      </c>
      <c r="Q43" s="20">
        <f t="shared" si="9"/>
        <v>27.426783943421608</v>
      </c>
      <c r="R43" s="20">
        <f t="shared" si="9"/>
        <v>26.790597972347395</v>
      </c>
      <c r="S43" s="20">
        <f t="shared" si="9"/>
        <v>26.338926281255979</v>
      </c>
      <c r="T43" s="20">
        <f t="shared" si="9"/>
        <v>26.918367724771336</v>
      </c>
      <c r="U43" s="21">
        <f t="shared" si="9"/>
        <v>27.361511127062656</v>
      </c>
      <c r="V43" s="21">
        <f t="shared" si="9"/>
        <v>21.671365480419418</v>
      </c>
      <c r="W43" s="21">
        <f t="shared" si="9"/>
        <v>19.630893919367249</v>
      </c>
      <c r="X43" s="21">
        <f t="shared" si="9"/>
        <v>17.766073190265413</v>
      </c>
    </row>
    <row r="44" spans="1:24" x14ac:dyDescent="0.35">
      <c r="A44" s="9" t="s">
        <v>6</v>
      </c>
      <c r="B44" s="20">
        <f t="shared" ref="B44:X44" si="10">B8/B$16*100</f>
        <v>12.219251478968905</v>
      </c>
      <c r="C44" s="20">
        <f t="shared" si="10"/>
        <v>12.005644865672133</v>
      </c>
      <c r="D44" s="20">
        <f t="shared" si="10"/>
        <v>11.272868070553505</v>
      </c>
      <c r="E44" s="20">
        <f t="shared" si="10"/>
        <v>11.391575567875856</v>
      </c>
      <c r="F44" s="20">
        <f t="shared" si="10"/>
        <v>12.229002152781518</v>
      </c>
      <c r="G44" s="20">
        <f t="shared" si="10"/>
        <v>11.817148472826835</v>
      </c>
      <c r="H44" s="20">
        <f t="shared" si="10"/>
        <v>13.108600139828802</v>
      </c>
      <c r="I44" s="20">
        <f t="shared" si="10"/>
        <v>13.611460370787167</v>
      </c>
      <c r="J44" s="20">
        <f t="shared" si="10"/>
        <v>12.354853567212073</v>
      </c>
      <c r="K44" s="20">
        <f t="shared" si="10"/>
        <v>11.715239540517283</v>
      </c>
      <c r="L44" s="20">
        <f t="shared" si="10"/>
        <v>10.189207467328504</v>
      </c>
      <c r="M44" s="20">
        <f t="shared" si="10"/>
        <v>9.5061868831864782</v>
      </c>
      <c r="N44" s="20">
        <f t="shared" si="10"/>
        <v>9.808743358750192</v>
      </c>
      <c r="O44" s="20">
        <f t="shared" si="10"/>
        <v>10.331864431211324</v>
      </c>
      <c r="P44" s="20">
        <f t="shared" si="10"/>
        <v>10.14198332870569</v>
      </c>
      <c r="Q44" s="20">
        <f t="shared" si="10"/>
        <v>10.125935077537541</v>
      </c>
      <c r="R44" s="20">
        <f t="shared" si="10"/>
        <v>10.064971155645582</v>
      </c>
      <c r="S44" s="20">
        <f t="shared" si="10"/>
        <v>10.745675102929724</v>
      </c>
      <c r="T44" s="20">
        <f t="shared" si="10"/>
        <v>10.081604843710434</v>
      </c>
      <c r="U44" s="21">
        <f t="shared" si="10"/>
        <v>10.459052527449217</v>
      </c>
      <c r="V44" s="21">
        <f t="shared" si="10"/>
        <v>8.9803018046074854</v>
      </c>
      <c r="W44" s="21">
        <f t="shared" si="10"/>
        <v>6.613393453939179</v>
      </c>
      <c r="X44" s="21">
        <f t="shared" si="10"/>
        <v>9.9686448612580634</v>
      </c>
    </row>
    <row r="45" spans="1:24" x14ac:dyDescent="0.35">
      <c r="A45" s="9" t="s">
        <v>7</v>
      </c>
      <c r="B45" s="20">
        <f t="shared" ref="B45:X45" si="11">B9/B$16*100</f>
        <v>8.0925333655858829</v>
      </c>
      <c r="C45" s="20">
        <f t="shared" si="11"/>
        <v>10.156911635276543</v>
      </c>
      <c r="D45" s="20">
        <f t="shared" si="11"/>
        <v>12.09490486035347</v>
      </c>
      <c r="E45" s="20">
        <f t="shared" si="11"/>
        <v>12.579495242293351</v>
      </c>
      <c r="F45" s="20">
        <f t="shared" si="11"/>
        <v>11.729943762274086</v>
      </c>
      <c r="G45" s="20">
        <f t="shared" si="11"/>
        <v>11.15820608963983</v>
      </c>
      <c r="H45" s="20">
        <f t="shared" si="11"/>
        <v>10.765700046972809</v>
      </c>
      <c r="I45" s="20">
        <f t="shared" si="11"/>
        <v>10.446016215817087</v>
      </c>
      <c r="J45" s="20">
        <f t="shared" si="11"/>
        <v>10.709360157688087</v>
      </c>
      <c r="K45" s="20">
        <f t="shared" si="11"/>
        <v>9.8234456089447981</v>
      </c>
      <c r="L45" s="20">
        <f t="shared" si="11"/>
        <v>12.879734227630896</v>
      </c>
      <c r="M45" s="20">
        <f t="shared" si="11"/>
        <v>13.44232690742713</v>
      </c>
      <c r="N45" s="20">
        <f t="shared" si="11"/>
        <v>13.169320587850461</v>
      </c>
      <c r="O45" s="20">
        <f t="shared" si="11"/>
        <v>12.529032643404408</v>
      </c>
      <c r="P45" s="20">
        <f t="shared" si="11"/>
        <v>12.138679234281396</v>
      </c>
      <c r="Q45" s="20">
        <f t="shared" si="11"/>
        <v>11.925723855425533</v>
      </c>
      <c r="R45" s="20">
        <f t="shared" si="11"/>
        <v>12.055985128559641</v>
      </c>
      <c r="S45" s="20">
        <f t="shared" si="11"/>
        <v>11.942352300193731</v>
      </c>
      <c r="T45" s="20">
        <f t="shared" si="11"/>
        <v>12.112456670814504</v>
      </c>
      <c r="U45" s="21">
        <f t="shared" si="11"/>
        <v>11.973865064057872</v>
      </c>
      <c r="V45" s="21">
        <f t="shared" si="11"/>
        <v>12.64686352976973</v>
      </c>
      <c r="W45" s="21">
        <f t="shared" si="11"/>
        <v>10.507552326654711</v>
      </c>
      <c r="X45" s="21">
        <f t="shared" si="11"/>
        <v>11.297931697850958</v>
      </c>
    </row>
    <row r="46" spans="1:24" x14ac:dyDescent="0.35">
      <c r="A46" s="9" t="s">
        <v>8</v>
      </c>
      <c r="B46" s="20">
        <f t="shared" ref="B46:X46" si="12">B10/B$16*100</f>
        <v>7.3164693041883613</v>
      </c>
      <c r="C46" s="20">
        <f t="shared" si="12"/>
        <v>7.9066896878445645</v>
      </c>
      <c r="D46" s="20">
        <f t="shared" si="12"/>
        <v>7.4932189585019735</v>
      </c>
      <c r="E46" s="20">
        <f t="shared" si="12"/>
        <v>7.9071349148309018</v>
      </c>
      <c r="F46" s="20">
        <f t="shared" si="12"/>
        <v>8.1026262816951888</v>
      </c>
      <c r="G46" s="20">
        <f t="shared" si="12"/>
        <v>9.2785820284273619</v>
      </c>
      <c r="H46" s="20">
        <f t="shared" si="12"/>
        <v>9.0925635164183252</v>
      </c>
      <c r="I46" s="20">
        <f t="shared" si="12"/>
        <v>9.6374018590750641</v>
      </c>
      <c r="J46" s="20">
        <f t="shared" si="12"/>
        <v>9.6872511757565718</v>
      </c>
      <c r="K46" s="20">
        <f t="shared" si="12"/>
        <v>6.856623439969602</v>
      </c>
      <c r="L46" s="20">
        <f t="shared" si="12"/>
        <v>7.96968634539388</v>
      </c>
      <c r="M46" s="20">
        <f t="shared" si="12"/>
        <v>8.1342343743815455</v>
      </c>
      <c r="N46" s="20">
        <f t="shared" si="12"/>
        <v>8.0007049854528525</v>
      </c>
      <c r="O46" s="20">
        <f t="shared" si="12"/>
        <v>7.8062137475428202</v>
      </c>
      <c r="P46" s="20">
        <f t="shared" si="12"/>
        <v>7.7740371660732626</v>
      </c>
      <c r="Q46" s="20">
        <f t="shared" si="12"/>
        <v>7.9283696035772495</v>
      </c>
      <c r="R46" s="20">
        <f t="shared" si="12"/>
        <v>7.9527169875603239</v>
      </c>
      <c r="S46" s="20">
        <f t="shared" si="12"/>
        <v>7.7121309037709693</v>
      </c>
      <c r="T46" s="20">
        <f t="shared" si="12"/>
        <v>7.9535605567598058</v>
      </c>
      <c r="U46" s="21">
        <f t="shared" si="12"/>
        <v>7.8251662318381845</v>
      </c>
      <c r="V46" s="21">
        <f t="shared" si="12"/>
        <v>7.8047770380730439</v>
      </c>
      <c r="W46" s="21">
        <f t="shared" si="12"/>
        <v>9.1083899777000603</v>
      </c>
      <c r="X46" s="21">
        <f t="shared" si="12"/>
        <v>8.0965351551601863</v>
      </c>
    </row>
    <row r="47" spans="1:24" x14ac:dyDescent="0.35">
      <c r="A47" s="9" t="s">
        <v>9</v>
      </c>
      <c r="B47" s="20">
        <f t="shared" ref="B47:X47" si="13">B11/B$16*100</f>
        <v>7.9600524219104889</v>
      </c>
      <c r="C47" s="20">
        <f t="shared" si="13"/>
        <v>6.8956931180858607</v>
      </c>
      <c r="D47" s="20">
        <f t="shared" si="13"/>
        <v>6.1546333701495159</v>
      </c>
      <c r="E47" s="20">
        <f t="shared" si="13"/>
        <v>6.1122244608315492</v>
      </c>
      <c r="F47" s="20">
        <f t="shared" si="13"/>
        <v>6.4113050741277489</v>
      </c>
      <c r="G47" s="20">
        <f t="shared" si="13"/>
        <v>6.4895437880127291</v>
      </c>
      <c r="H47" s="20">
        <f t="shared" si="13"/>
        <v>5.4532610079771571</v>
      </c>
      <c r="I47" s="20">
        <f t="shared" si="13"/>
        <v>4.9890478165929872</v>
      </c>
      <c r="J47" s="20">
        <f t="shared" si="13"/>
        <v>5.0264461196741745</v>
      </c>
      <c r="K47" s="20">
        <f t="shared" si="13"/>
        <v>8.1995924136622609</v>
      </c>
      <c r="L47" s="20">
        <f t="shared" si="13"/>
        <v>7.8206376416941916</v>
      </c>
      <c r="M47" s="20">
        <f t="shared" si="13"/>
        <v>7.4803404346077853</v>
      </c>
      <c r="N47" s="20">
        <f t="shared" si="13"/>
        <v>7.5278709222058771</v>
      </c>
      <c r="O47" s="20">
        <f t="shared" si="13"/>
        <v>7.0886603831003692</v>
      </c>
      <c r="P47" s="20">
        <f t="shared" si="13"/>
        <v>7.1995955285210984</v>
      </c>
      <c r="Q47" s="20">
        <f t="shared" si="13"/>
        <v>7.1961045302125948</v>
      </c>
      <c r="R47" s="20">
        <f t="shared" si="13"/>
        <v>7.2086441705255844</v>
      </c>
      <c r="S47" s="20">
        <f t="shared" si="13"/>
        <v>7.50494985081962</v>
      </c>
      <c r="T47" s="20">
        <f t="shared" si="13"/>
        <v>7.1648197586611815</v>
      </c>
      <c r="U47" s="21">
        <f t="shared" si="13"/>
        <v>7.128905324727115</v>
      </c>
      <c r="V47" s="21">
        <f t="shared" si="13"/>
        <v>5.7236865393211014</v>
      </c>
      <c r="W47" s="21">
        <f t="shared" si="13"/>
        <v>4.3287480874532189</v>
      </c>
      <c r="X47" s="21">
        <f t="shared" si="13"/>
        <v>3.9111972665165267</v>
      </c>
    </row>
    <row r="48" spans="1:24" x14ac:dyDescent="0.35">
      <c r="A48" s="9" t="s">
        <v>10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</row>
    <row r="49" spans="1:24" x14ac:dyDescent="0.35">
      <c r="A49" s="10" t="s">
        <v>11</v>
      </c>
      <c r="B49" s="20">
        <f t="shared" ref="B49:X49" si="14">B13/B$16*100</f>
        <v>17.870195198975182</v>
      </c>
      <c r="C49" s="20">
        <f t="shared" si="14"/>
        <v>17.681376705040012</v>
      </c>
      <c r="D49" s="20">
        <f t="shared" si="14"/>
        <v>17.710075707315674</v>
      </c>
      <c r="E49" s="20">
        <f t="shared" si="14"/>
        <v>18.443296991085646</v>
      </c>
      <c r="F49" s="20">
        <f t="shared" si="14"/>
        <v>18.960925955329085</v>
      </c>
      <c r="G49" s="20">
        <f t="shared" si="14"/>
        <v>19.87981328584959</v>
      </c>
      <c r="H49" s="20">
        <f t="shared" si="14"/>
        <v>21.159920484552273</v>
      </c>
      <c r="I49" s="20">
        <f t="shared" si="14"/>
        <v>19.978210538353665</v>
      </c>
      <c r="J49" s="20">
        <f t="shared" si="14"/>
        <v>21.689586430302327</v>
      </c>
      <c r="K49" s="20">
        <f t="shared" si="14"/>
        <v>19.613491796133552</v>
      </c>
      <c r="L49" s="20">
        <f t="shared" si="14"/>
        <v>18.75979004245297</v>
      </c>
      <c r="M49" s="20">
        <f t="shared" si="14"/>
        <v>18.568115127966866</v>
      </c>
      <c r="N49" s="20">
        <f t="shared" si="14"/>
        <v>18.051353823383032</v>
      </c>
      <c r="O49" s="20">
        <f t="shared" si="14"/>
        <v>17.833976598578133</v>
      </c>
      <c r="P49" s="20">
        <f t="shared" si="14"/>
        <v>17.761392560314626</v>
      </c>
      <c r="Q49" s="20">
        <f t="shared" si="14"/>
        <v>17.259718956478149</v>
      </c>
      <c r="R49" s="20">
        <f t="shared" si="14"/>
        <v>17.317836664706558</v>
      </c>
      <c r="S49" s="20">
        <f t="shared" si="14"/>
        <v>17.375904026965845</v>
      </c>
      <c r="T49" s="20">
        <f t="shared" si="14"/>
        <v>16.81491869050933</v>
      </c>
      <c r="U49" s="21">
        <f t="shared" si="14"/>
        <v>16.626524014951201</v>
      </c>
      <c r="V49" s="21">
        <f t="shared" si="14"/>
        <v>19.17325319514806</v>
      </c>
      <c r="W49" s="21">
        <f t="shared" si="14"/>
        <v>22.008710306520772</v>
      </c>
      <c r="X49" s="21">
        <f t="shared" si="14"/>
        <v>22.495217057482346</v>
      </c>
    </row>
    <row r="50" spans="1:24" x14ac:dyDescent="0.35">
      <c r="A50" s="9" t="s">
        <v>46</v>
      </c>
      <c r="B50" s="20">
        <f t="shared" ref="B50:X50" si="15">B14/B$16*100</f>
        <v>19.649805503289329</v>
      </c>
      <c r="C50" s="20">
        <f t="shared" si="15"/>
        <v>17.433573352249073</v>
      </c>
      <c r="D50" s="20">
        <f t="shared" si="15"/>
        <v>18.464946524819368</v>
      </c>
      <c r="E50" s="20">
        <f t="shared" si="15"/>
        <v>17.547556406889054</v>
      </c>
      <c r="F50" s="20">
        <f t="shared" si="15"/>
        <v>17.413563554195488</v>
      </c>
      <c r="G50" s="20">
        <f t="shared" si="15"/>
        <v>17.382071791819236</v>
      </c>
      <c r="H50" s="20">
        <f t="shared" si="15"/>
        <v>16.5584032962287</v>
      </c>
      <c r="I50" s="20">
        <f t="shared" si="15"/>
        <v>17.566465677444583</v>
      </c>
      <c r="J50" s="20">
        <f t="shared" si="15"/>
        <v>17.768371377742056</v>
      </c>
      <c r="K50" s="20">
        <f t="shared" si="15"/>
        <v>17.986487411601875</v>
      </c>
      <c r="L50" s="20">
        <f t="shared" si="15"/>
        <v>17.75811391417573</v>
      </c>
      <c r="M50" s="20">
        <f t="shared" si="15"/>
        <v>18.252922129675873</v>
      </c>
      <c r="N50" s="20">
        <f t="shared" si="15"/>
        <v>17.934897265320597</v>
      </c>
      <c r="O50" s="20">
        <f t="shared" si="15"/>
        <v>17.907304317070526</v>
      </c>
      <c r="P50" s="20">
        <f t="shared" si="15"/>
        <v>17.883502376520354</v>
      </c>
      <c r="Q50" s="20">
        <f t="shared" si="15"/>
        <v>18.137364033347332</v>
      </c>
      <c r="R50" s="20">
        <f t="shared" si="15"/>
        <v>18.60924792065493</v>
      </c>
      <c r="S50" s="20">
        <f t="shared" si="15"/>
        <v>18.380061534064126</v>
      </c>
      <c r="T50" s="20">
        <f t="shared" si="15"/>
        <v>18.954271754773409</v>
      </c>
      <c r="U50" s="21">
        <f t="shared" si="15"/>
        <v>18.624975709913759</v>
      </c>
      <c r="V50" s="21">
        <f t="shared" si="15"/>
        <v>23.999752412661152</v>
      </c>
      <c r="W50" s="21">
        <f t="shared" si="15"/>
        <v>27.802311928364798</v>
      </c>
      <c r="X50" s="21">
        <f t="shared" si="15"/>
        <v>26.464400771466494</v>
      </c>
    </row>
    <row r="51" spans="1:24" ht="16.5" customHeight="1" x14ac:dyDescent="0.35">
      <c r="N51" s="20"/>
      <c r="O51" s="20"/>
      <c r="P51" s="20"/>
      <c r="Q51" s="20"/>
      <c r="R51" s="20"/>
      <c r="S51" s="20"/>
      <c r="T51" s="20"/>
      <c r="U51" s="21"/>
      <c r="V51" s="21"/>
      <c r="W51" s="21"/>
      <c r="X51" s="21"/>
    </row>
    <row r="52" spans="1:24" x14ac:dyDescent="0.35">
      <c r="A52" s="32" t="s">
        <v>37</v>
      </c>
      <c r="B52" s="33">
        <f t="shared" ref="B52:M52" si="16">SUM(B43:B50)</f>
        <v>100.00000000000001</v>
      </c>
      <c r="C52" s="33">
        <f t="shared" si="16"/>
        <v>99.999999999999986</v>
      </c>
      <c r="D52" s="33">
        <f t="shared" si="16"/>
        <v>99.999999999999986</v>
      </c>
      <c r="E52" s="33">
        <f t="shared" si="16"/>
        <v>100.00000000000001</v>
      </c>
      <c r="F52" s="33">
        <f t="shared" si="16"/>
        <v>100</v>
      </c>
      <c r="G52" s="33">
        <f t="shared" si="16"/>
        <v>100</v>
      </c>
      <c r="H52" s="33">
        <f t="shared" si="16"/>
        <v>100</v>
      </c>
      <c r="I52" s="33">
        <f t="shared" si="16"/>
        <v>100.00000000000001</v>
      </c>
      <c r="J52" s="33">
        <f t="shared" si="16"/>
        <v>100</v>
      </c>
      <c r="K52" s="33">
        <f t="shared" si="16"/>
        <v>100</v>
      </c>
      <c r="L52" s="33">
        <f t="shared" si="16"/>
        <v>100</v>
      </c>
      <c r="M52" s="33">
        <f t="shared" si="16"/>
        <v>100</v>
      </c>
      <c r="N52" s="33">
        <f t="shared" ref="N52:S52" si="17">N43+N44+N45+N46+N47+N49+N50</f>
        <v>100.00000000000004</v>
      </c>
      <c r="O52" s="33">
        <f t="shared" si="17"/>
        <v>100</v>
      </c>
      <c r="P52" s="33">
        <f t="shared" si="17"/>
        <v>100.00000000000001</v>
      </c>
      <c r="Q52" s="33">
        <f t="shared" si="17"/>
        <v>100</v>
      </c>
      <c r="R52" s="33">
        <f t="shared" si="17"/>
        <v>100.00000000000003</v>
      </c>
      <c r="S52" s="33">
        <f t="shared" si="17"/>
        <v>99.999999999999986</v>
      </c>
      <c r="T52" s="33">
        <f>T43+T44+T45+T46+T47+T49+T50</f>
        <v>100</v>
      </c>
      <c r="U52" s="34">
        <f>U43+U44+U45+U46+U47+U49+U50</f>
        <v>100</v>
      </c>
      <c r="V52" s="34">
        <f>V43+V44+V45+V46+V47+V49+V50</f>
        <v>99.999999999999986</v>
      </c>
      <c r="W52" s="34">
        <f>W43+W44+W45+W46+W47+W49+W50</f>
        <v>99.999999999999986</v>
      </c>
      <c r="X52" s="34">
        <f>X43+X44+X45+X46+X47+X49+X50</f>
        <v>100</v>
      </c>
    </row>
    <row r="53" spans="1:24" x14ac:dyDescent="0.35">
      <c r="A53" s="35" t="s"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24" x14ac:dyDescent="0.35">
      <c r="A54" s="1" t="s">
        <v>40</v>
      </c>
    </row>
  </sheetData>
  <protectedRanges>
    <protectedRange algorithmName="SHA-512" hashValue="sxh2Yo7Wkrkp9uN27gGko/fX7h25tTV0p2V4FfxRgIAKjBQaxhcAHit3cApsYgvo1jIalrCM2tSQrz/JdI5nOg==" saltValue="m2YxP2TxWSQ6Xrd4576Kdg==" spinCount="100000" sqref="T1:V3 T4 W7:X14 W22 X40 W25:W34 W40:W52 X43:X52 T5:V1048576" name="Range1"/>
    <protectedRange algorithmName="SHA-512" hashValue="XeEiuGUD3nQo2ChWhL+2U6It9P10tjNZY7dG4wKxTcEdT3zbbcYQRMXThvYQVcw3Q7Q94TKvvBFa0pLsFTo0sQ==" saltValue="H+wwHdMJxhvrKO25TwBidQ==" spinCount="100000" sqref="U4" name="Range1_2"/>
  </protectedRanges>
  <phoneticPr fontId="3" type="noConversion"/>
  <pageMargins left="0.11811023622047244" right="0.11811023622047244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2023-06-09T09:49:44Z</cp:lastPrinted>
  <dcterms:created xsi:type="dcterms:W3CDTF">2023-05-30T00:27:03Z</dcterms:created>
  <dcterms:modified xsi:type="dcterms:W3CDTF">2023-06-14T02:19:09Z</dcterms:modified>
</cp:coreProperties>
</file>