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filesrvr\SAD\SAD\2023\08 PTSA\3 2022 Estimates\2 Fnl_Ws\For upload\"/>
    </mc:Choice>
  </mc:AlternateContent>
  <xr:revisionPtr revIDLastSave="0" documentId="13_ncr:1_{4A2185D0-5354-4E48-9AD1-319404C0999B}" xr6:coauthVersionLast="47" xr6:coauthVersionMax="47" xr10:uidLastSave="{00000000-0000-0000-0000-000000000000}"/>
  <bookViews>
    <workbookView xWindow="-120" yWindow="-120" windowWidth="29040" windowHeight="15840" tabRatio="849" xr2:uid="{C2AD570D-D686-4F8F-9DAD-F20F96950C45}"/>
  </bookViews>
  <sheets>
    <sheet name="Tables 9" sheetId="9" r:id="rId1"/>
  </sheets>
  <externalReferences>
    <externalReference r:id="rId2"/>
    <externalReference r:id="rId3"/>
    <externalReference r:id="rId4"/>
  </externalReferences>
  <definedNames>
    <definedName name="CORA">[1]T8_10!#REF!</definedName>
    <definedName name="derived">[1]T8_10!#REF!</definedName>
    <definedName name="PAGE1">[1]T8_10!#REF!</definedName>
    <definedName name="PAGE2">[1]T8_10!#REF!</definedName>
    <definedName name="Print_Area_MI">[2]arrivals!$A$2:$F$115</definedName>
    <definedName name="u">[1]T8_10!#REF!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9" l="1"/>
  <c r="J40" i="9"/>
  <c r="J22" i="9"/>
  <c r="J26" i="9"/>
  <c r="J27" i="9"/>
  <c r="J28" i="9"/>
  <c r="I14" i="9"/>
  <c r="H43" i="9"/>
  <c r="F42" i="9"/>
  <c r="D41" i="9"/>
  <c r="B40" i="9"/>
  <c r="A34" i="9"/>
  <c r="G28" i="9"/>
  <c r="F28" i="9"/>
  <c r="E28" i="9"/>
  <c r="D28" i="9"/>
  <c r="C28" i="9"/>
  <c r="B28" i="9"/>
  <c r="G27" i="9"/>
  <c r="F27" i="9"/>
  <c r="E27" i="9"/>
  <c r="D27" i="9"/>
  <c r="C27" i="9"/>
  <c r="B27" i="9"/>
  <c r="G26" i="9"/>
  <c r="F26" i="9"/>
  <c r="E26" i="9"/>
  <c r="D26" i="9"/>
  <c r="C26" i="9"/>
  <c r="B26" i="9"/>
  <c r="H25" i="9"/>
  <c r="G25" i="9"/>
  <c r="F25" i="9"/>
  <c r="E25" i="9"/>
  <c r="D25" i="9"/>
  <c r="C25" i="9"/>
  <c r="B25" i="9"/>
  <c r="G24" i="9"/>
  <c r="F24" i="9"/>
  <c r="E24" i="9"/>
  <c r="D24" i="9"/>
  <c r="C24" i="9"/>
  <c r="B24" i="9"/>
  <c r="G23" i="9"/>
  <c r="F23" i="9"/>
  <c r="E23" i="9"/>
  <c r="D23" i="9"/>
  <c r="C23" i="9"/>
  <c r="B23" i="9"/>
  <c r="G22" i="9"/>
  <c r="F22" i="9"/>
  <c r="E22" i="9"/>
  <c r="D22" i="9"/>
  <c r="C22" i="9"/>
  <c r="B22" i="9"/>
  <c r="A18" i="9"/>
  <c r="J38" i="9"/>
  <c r="H14" i="9"/>
  <c r="G30" i="9"/>
  <c r="G14" i="9"/>
  <c r="G43" i="9"/>
  <c r="F14" i="9"/>
  <c r="F43" i="9"/>
  <c r="E14" i="9"/>
  <c r="E42" i="9"/>
  <c r="D14" i="9"/>
  <c r="D42" i="9"/>
  <c r="C14" i="9"/>
  <c r="C41" i="9"/>
  <c r="B14" i="9"/>
  <c r="B41" i="9"/>
  <c r="I28" i="9"/>
  <c r="I27" i="9"/>
  <c r="H27" i="9"/>
  <c r="I26" i="9"/>
  <c r="H26" i="9"/>
  <c r="J41" i="9"/>
  <c r="J39" i="9"/>
  <c r="I22" i="9"/>
  <c r="I39" i="9"/>
  <c r="I41" i="9"/>
  <c r="J44" i="9"/>
  <c r="I25" i="9"/>
  <c r="I30" i="9"/>
  <c r="C40" i="9"/>
  <c r="E41" i="9"/>
  <c r="G42" i="9"/>
  <c r="B39" i="9"/>
  <c r="D40" i="9"/>
  <c r="F41" i="9"/>
  <c r="H42" i="9"/>
  <c r="J43" i="9"/>
  <c r="H24" i="9"/>
  <c r="H28" i="9"/>
  <c r="C39" i="9"/>
  <c r="E40" i="9"/>
  <c r="G41" i="9"/>
  <c r="I42" i="9"/>
  <c r="I24" i="9"/>
  <c r="B38" i="9"/>
  <c r="D39" i="9"/>
  <c r="F40" i="9"/>
  <c r="H41" i="9"/>
  <c r="J42" i="9"/>
  <c r="J46" i="9"/>
  <c r="B44" i="9"/>
  <c r="C38" i="9"/>
  <c r="E39" i="9"/>
  <c r="G40" i="9"/>
  <c r="C44" i="9"/>
  <c r="H23" i="9"/>
  <c r="B30" i="9"/>
  <c r="D38" i="9"/>
  <c r="D46" i="9"/>
  <c r="F39" i="9"/>
  <c r="H40" i="9"/>
  <c r="B43" i="9"/>
  <c r="D44" i="9"/>
  <c r="I23" i="9"/>
  <c r="C30" i="9"/>
  <c r="E38" i="9"/>
  <c r="E46" i="9"/>
  <c r="G39" i="9"/>
  <c r="C43" i="9"/>
  <c r="E44" i="9"/>
  <c r="J23" i="9"/>
  <c r="D30" i="9"/>
  <c r="F38" i="9"/>
  <c r="F46" i="9"/>
  <c r="H39" i="9"/>
  <c r="B42" i="9"/>
  <c r="D43" i="9"/>
  <c r="F44" i="9"/>
  <c r="H22" i="9"/>
  <c r="E30" i="9"/>
  <c r="G38" i="9"/>
  <c r="C42" i="9"/>
  <c r="E43" i="9"/>
  <c r="G44" i="9"/>
  <c r="F30" i="9"/>
  <c r="H38" i="9"/>
  <c r="H46" i="9"/>
  <c r="H44" i="9"/>
  <c r="H30" i="9"/>
  <c r="B46" i="9"/>
  <c r="I38" i="9"/>
  <c r="G46" i="9"/>
  <c r="I43" i="9"/>
  <c r="C46" i="9"/>
  <c r="I44" i="9"/>
  <c r="I40" i="9"/>
  <c r="I46" i="9"/>
  <c r="K27" i="9"/>
  <c r="K28" i="9"/>
  <c r="K26" i="9"/>
  <c r="J24" i="9"/>
  <c r="K24" i="9"/>
  <c r="K25" i="9"/>
  <c r="J25" i="9"/>
  <c r="K14" i="9"/>
  <c r="K40" i="9"/>
  <c r="K22" i="9"/>
  <c r="L14" i="9"/>
  <c r="L42" i="9"/>
  <c r="K23" i="9"/>
  <c r="K41" i="9"/>
  <c r="J30" i="9"/>
  <c r="K44" i="9"/>
  <c r="K38" i="9"/>
  <c r="K42" i="9"/>
  <c r="K43" i="9"/>
  <c r="K39" i="9"/>
  <c r="L44" i="9"/>
  <c r="L43" i="9"/>
  <c r="K30" i="9"/>
  <c r="L41" i="9"/>
  <c r="L40" i="9"/>
  <c r="L39" i="9"/>
  <c r="L38" i="9"/>
  <c r="L46" i="9"/>
  <c r="K46" i="9"/>
</calcChain>
</file>

<file path=xl/sharedStrings.xml><?xml version="1.0" encoding="utf-8"?>
<sst xmlns="http://schemas.openxmlformats.org/spreadsheetml/2006/main" count="51" uniqueCount="33">
  <si>
    <t>Levels (in million PhP)</t>
  </si>
  <si>
    <t>2019</t>
  </si>
  <si>
    <t>2020</t>
  </si>
  <si>
    <t>2022</t>
  </si>
  <si>
    <t>Growth rates (in percent)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</si>
  <si>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</si>
  <si>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</si>
  <si>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</si>
  <si>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</si>
  <si>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</si>
  <si>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</si>
  <si>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</si>
  <si>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</si>
  <si>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</si>
  <si>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</si>
  <si>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Percent share to total (in percent)</t>
  </si>
  <si>
    <t>Source: Philippine Statistics Authority</t>
  </si>
  <si>
    <t>Table 9.1</t>
  </si>
  <si>
    <t>Consumption Products</t>
  </si>
  <si>
    <t>Non-specialized store retail trade services</t>
  </si>
  <si>
    <t>News agency services</t>
  </si>
  <si>
    <t>Administrative services of the government</t>
  </si>
  <si>
    <t>Services to the community as a whole</t>
  </si>
  <si>
    <t>Other education and training services</t>
  </si>
  <si>
    <t>Museum and preservation services</t>
  </si>
  <si>
    <t>Sports and recreational sports services</t>
  </si>
  <si>
    <t>TOTAL TOURISM COLLECTIVE CONSUMPTION</t>
  </si>
  <si>
    <t>Table 9.2</t>
  </si>
  <si>
    <t>Table 9.3</t>
  </si>
  <si>
    <t>Note: Consumption Products are based on 2002 Philippine Central Product Classification (PCPC)</t>
  </si>
  <si>
    <t>TOURISM COLLECTIVE CONSUMPTION AT CURRENT PRICES, 2012 - 2022</t>
  </si>
  <si>
    <r>
      <t>2021</t>
    </r>
    <r>
      <rPr>
        <vertAlign val="superscript"/>
        <sz val="18"/>
        <rFont val="Arial"/>
        <family val="2"/>
      </rPr>
      <t>r</t>
    </r>
  </si>
  <si>
    <r>
      <rPr>
        <i/>
        <vertAlign val="superscript"/>
        <sz val="18"/>
        <rFont val="Arial"/>
        <family val="2"/>
      </rPr>
      <t xml:space="preserve">r </t>
    </r>
    <r>
      <rPr>
        <i/>
        <sz val="18"/>
        <rFont val="Arial"/>
        <family val="2"/>
      </rPr>
      <t>- Revised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</si>
</sst>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9" formatCode="_(* #,##0.0_);_(* \(#,##0.0\);_(* &quot;-&quot;??_);_(@_)"/>
    <numFmt numFmtId="174" formatCode="0.0_);\(0.0\)"/>
    <numFmt numFmtId="176" formatCode="0.0_);[Red]\(0.0\)"/>
    <numFmt numFmtId="177" formatCode="0.00_);[Red]\(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8"/>
      <color theme="1"/>
      <name val="Arial"/>
      <family val="2"/>
    </font>
    <font>
      <vertAlign val="superscript"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vertAlign val="superscript"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3" fontId="4" fillId="0" borderId="0" xfId="0" applyNumberFormat="1" applyFont="1"/>
    <xf numFmtId="0" fontId="4" fillId="0" borderId="1" xfId="0" quotePrefix="1" applyFont="1" applyBorder="1" applyAlignment="1" applyProtection="1">
      <alignment horizontal="center" vertical="center"/>
      <protection locked="0"/>
    </xf>
    <xf numFmtId="165" fontId="6" fillId="0" borderId="0" xfId="1" applyNumberFormat="1" applyFont="1" applyBorder="1"/>
    <xf numFmtId="165" fontId="6" fillId="0" borderId="0" xfId="1" applyNumberFormat="1" applyFont="1" applyBorder="1" applyProtection="1">
      <protection locked="0"/>
    </xf>
    <xf numFmtId="0" fontId="7" fillId="0" borderId="0" xfId="0" applyFont="1" applyAlignment="1">
      <alignment horizontal="left" vertical="center"/>
    </xf>
    <xf numFmtId="165" fontId="6" fillId="0" borderId="1" xfId="1" applyNumberFormat="1" applyFont="1" applyBorder="1" applyAlignment="1">
      <alignment horizontal="center" vertical="center"/>
    </xf>
    <xf numFmtId="0" fontId="6" fillId="0" borderId="0" xfId="2" applyFont="1"/>
    <xf numFmtId="0" fontId="4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6" fillId="0" borderId="0" xfId="2" applyFont="1" applyProtection="1"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 wrapText="1"/>
    </xf>
    <xf numFmtId="0" fontId="4" fillId="0" borderId="0" xfId="2" applyFont="1"/>
    <xf numFmtId="166" fontId="6" fillId="0" borderId="1" xfId="2" applyNumberFormat="1" applyFont="1" applyBorder="1"/>
    <xf numFmtId="166" fontId="6" fillId="0" borderId="1" xfId="2" applyNumberFormat="1" applyFont="1" applyBorder="1" applyProtection="1">
      <protection locked="0"/>
    </xf>
    <xf numFmtId="0" fontId="6" fillId="0" borderId="1" xfId="2" quotePrefix="1" applyFont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left" vertical="top"/>
    </xf>
    <xf numFmtId="165" fontId="6" fillId="0" borderId="1" xfId="1" applyNumberFormat="1" applyFont="1" applyBorder="1"/>
    <xf numFmtId="165" fontId="6" fillId="0" borderId="1" xfId="1" applyNumberFormat="1" applyFont="1" applyBorder="1" applyProtection="1">
      <protection locked="0"/>
    </xf>
    <xf numFmtId="0" fontId="6" fillId="0" borderId="0" xfId="2" applyFont="1" applyAlignment="1">
      <alignment horizontal="left"/>
    </xf>
    <xf numFmtId="0" fontId="4" fillId="0" borderId="1" xfId="2" quotePrefix="1" applyFont="1" applyBorder="1" applyAlignment="1" applyProtection="1">
      <alignment horizontal="center" vertical="center" wrapText="1"/>
      <protection locked="0"/>
    </xf>
    <xf numFmtId="0" fontId="6" fillId="0" borderId="0" xfId="2" quotePrefix="1" applyFont="1" applyAlignment="1">
      <alignment horizontal="center" vertical="center"/>
    </xf>
    <xf numFmtId="0" fontId="6" fillId="0" borderId="0" xfId="2" quotePrefix="1" applyFont="1" applyAlignment="1" applyProtection="1">
      <alignment horizontal="center" vertical="center"/>
      <protection locked="0"/>
    </xf>
    <xf numFmtId="166" fontId="6" fillId="0" borderId="0" xfId="2" applyNumberFormat="1" applyFont="1"/>
    <xf numFmtId="166" fontId="6" fillId="0" borderId="0" xfId="2" applyNumberFormat="1" applyFont="1" applyProtection="1">
      <protection locked="0"/>
    </xf>
    <xf numFmtId="3" fontId="6" fillId="0" borderId="0" xfId="2" applyNumberFormat="1" applyFont="1"/>
    <xf numFmtId="0" fontId="6" fillId="0" borderId="1" xfId="2" quotePrefix="1" applyFont="1" applyBorder="1" applyAlignment="1" applyProtection="1">
      <alignment horizontal="center" vertical="center" wrapText="1"/>
      <protection locked="0"/>
    </xf>
    <xf numFmtId="0" fontId="6" fillId="0" borderId="0" xfId="2" quotePrefix="1" applyFont="1" applyAlignment="1">
      <alignment horizontal="center"/>
    </xf>
    <xf numFmtId="0" fontId="6" fillId="0" borderId="0" xfId="2" quotePrefix="1" applyFont="1" applyAlignment="1" applyProtection="1">
      <alignment horizontal="center"/>
      <protection locked="0"/>
    </xf>
    <xf numFmtId="165" fontId="4" fillId="0" borderId="0" xfId="1" applyNumberFormat="1" applyFont="1" applyBorder="1"/>
    <xf numFmtId="165" fontId="4" fillId="0" borderId="0" xfId="1" applyNumberFormat="1" applyFont="1" applyBorder="1" applyProtection="1">
      <protection locked="0"/>
    </xf>
    <xf numFmtId="174" fontId="6" fillId="0" borderId="0" xfId="2" applyNumberFormat="1" applyFont="1"/>
    <xf numFmtId="176" fontId="6" fillId="0" borderId="0" xfId="2" applyNumberFormat="1" applyFont="1"/>
    <xf numFmtId="169" fontId="6" fillId="0" borderId="0" xfId="2" applyNumberFormat="1" applyFont="1" applyAlignment="1">
      <alignment vertical="center"/>
    </xf>
    <xf numFmtId="169" fontId="6" fillId="0" borderId="0" xfId="2" applyNumberFormat="1" applyFont="1" applyAlignment="1" applyProtection="1">
      <alignment vertical="center"/>
      <protection locked="0"/>
    </xf>
    <xf numFmtId="177" fontId="6" fillId="0" borderId="0" xfId="2" applyNumberFormat="1" applyFont="1"/>
    <xf numFmtId="177" fontId="6" fillId="0" borderId="0" xfId="2" applyNumberFormat="1" applyFont="1" applyProtection="1">
      <protection locked="0"/>
    </xf>
    <xf numFmtId="176" fontId="6" fillId="0" borderId="1" xfId="2" applyNumberFormat="1" applyFont="1" applyBorder="1"/>
    <xf numFmtId="176" fontId="6" fillId="0" borderId="1" xfId="2" applyNumberFormat="1" applyFont="1" applyBorder="1" applyProtection="1">
      <protection locked="0"/>
    </xf>
  </cellXfs>
  <cellStyles count="4">
    <cellStyle name="Comma" xfId="1" builtinId="3"/>
    <cellStyle name="Comma 2" xfId="3" xr:uid="{C9D1E9ED-2016-48E5-81B6-F51734650502}"/>
    <cellStyle name="Normal" xfId="0" builtinId="0"/>
    <cellStyle name="Normal 2" xfId="2" xr:uid="{312B1E2C-5E82-4A3D-B8C0-730FBC8BEF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so_server/EISAD_Files/lea/PTSA/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s_statistics/eisad/Documents%20and%20Settings/ra.clavido/Desktop/PTSA/Inbound/Inbound%20tourism%20expenditure%20(2000-2007)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asfilesrvr\SAD\SAD\2023\08%20PTSA\3%202022%20Estimates\2%20Fnl_Ws\PTSA-Tables-2000-2021_consol_as%20of%2029May2023_linked.xlsx" TargetMode="External"/><Relationship Id="rId1" Type="http://schemas.openxmlformats.org/officeDocument/2006/relationships/externalLinkPath" Target="/SAD/2023/08%20PTSA/3%202022%20Estimates/2%20Fnl_Ws/PTSA-Tables-2000-2021_consol_as%20of%2029May2023_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 5"/>
      <sheetName val="Tables 6"/>
      <sheetName val="Tables 7"/>
      <sheetName val="Table 8"/>
      <sheetName val="Table 9"/>
      <sheetName val=" Tables 10"/>
      <sheetName val="graphs"/>
    </sheetNames>
    <sheetDataSet>
      <sheetData sheetId="0">
        <row r="7">
          <cell r="U7">
            <v>191543.20852660481</v>
          </cell>
        </row>
        <row r="19">
          <cell r="B19">
            <v>98790.569596222616</v>
          </cell>
          <cell r="C19">
            <v>103040.32912252941</v>
          </cell>
          <cell r="D19">
            <v>111919.57168885101</v>
          </cell>
          <cell r="E19">
            <v>106661.13583461895</v>
          </cell>
          <cell r="F19">
            <v>130672.45752300062</v>
          </cell>
          <cell r="G19">
            <v>125906.64043224118</v>
          </cell>
          <cell r="H19">
            <v>163464.6687563271</v>
          </cell>
          <cell r="I19">
            <v>150995.0919794552</v>
          </cell>
          <cell r="J19">
            <v>126814.27064063656</v>
          </cell>
          <cell r="K19">
            <v>124872.59808391024</v>
          </cell>
          <cell r="L19">
            <v>136756.487995078</v>
          </cell>
          <cell r="M19">
            <v>159962.21285191175</v>
          </cell>
          <cell r="N19">
            <v>196994.99073778719</v>
          </cell>
          <cell r="O19">
            <v>227339.11736416823</v>
          </cell>
          <cell r="P19">
            <v>279358.12783831841</v>
          </cell>
          <cell r="Q19">
            <v>309226.80414735462</v>
          </cell>
          <cell r="R19">
            <v>314609.95271957188</v>
          </cell>
          <cell r="S19">
            <v>452631.76052845921</v>
          </cell>
          <cell r="T19">
            <v>445583.4123307924</v>
          </cell>
          <cell r="U19">
            <v>600008.28503818065</v>
          </cell>
          <cell r="V19">
            <v>132582.87075978451</v>
          </cell>
          <cell r="W19">
            <v>27632.512579754395</v>
          </cell>
        </row>
      </sheetData>
      <sheetData sheetId="1">
        <row r="7">
          <cell r="U7">
            <v>832860.45965480106</v>
          </cell>
        </row>
        <row r="19">
          <cell r="B19">
            <v>163123.60193314741</v>
          </cell>
          <cell r="C19">
            <v>199662.09542281411</v>
          </cell>
          <cell r="D19">
            <v>191093.46798436588</v>
          </cell>
          <cell r="E19">
            <v>214806.1387789078</v>
          </cell>
          <cell r="F19">
            <v>265189.46857443918</v>
          </cell>
          <cell r="G19">
            <v>348719.51274823077</v>
          </cell>
          <cell r="H19">
            <v>378615.5760139015</v>
          </cell>
          <cell r="I19">
            <v>471818.9065822048</v>
          </cell>
          <cell r="J19">
            <v>420342.56658728229</v>
          </cell>
          <cell r="K19">
            <v>450559.11655682418</v>
          </cell>
          <cell r="L19">
            <v>609155.40109593503</v>
          </cell>
          <cell r="M19">
            <v>785772.30741326418</v>
          </cell>
          <cell r="N19">
            <v>886849.46704591298</v>
          </cell>
          <cell r="O19">
            <v>1010772.9169912279</v>
          </cell>
          <cell r="P19">
            <v>1248675.3387506863</v>
          </cell>
          <cell r="Q19">
            <v>1576103.5406388722</v>
          </cell>
          <cell r="R19">
            <v>1876391.864080417</v>
          </cell>
          <cell r="S19">
            <v>2352624.9420686881</v>
          </cell>
          <cell r="T19">
            <v>2846088.7523941025</v>
          </cell>
          <cell r="U19">
            <v>3143950.3853153414</v>
          </cell>
          <cell r="V19">
            <v>564234.72982625256</v>
          </cell>
          <cell r="W19">
            <v>782505.82431037119</v>
          </cell>
        </row>
      </sheetData>
      <sheetData sheetId="2">
        <row r="19">
          <cell r="B19">
            <v>75315.143914724496</v>
          </cell>
          <cell r="C19">
            <v>89203.733153122361</v>
          </cell>
          <cell r="D19">
            <v>90606.22678996819</v>
          </cell>
          <cell r="E19">
            <v>95126.305172765744</v>
          </cell>
          <cell r="F19">
            <v>101068.14733448481</v>
          </cell>
          <cell r="G19">
            <v>109879.12611814056</v>
          </cell>
          <cell r="H19">
            <v>151344.86780600226</v>
          </cell>
          <cell r="I19">
            <v>149431.80772362003</v>
          </cell>
          <cell r="J19">
            <v>170386.48798041593</v>
          </cell>
          <cell r="K19">
            <v>158814.3571875784</v>
          </cell>
          <cell r="L19">
            <v>150665.12098103092</v>
          </cell>
          <cell r="M19">
            <v>144531.75499734678</v>
          </cell>
          <cell r="N19">
            <v>143964.6237007872</v>
          </cell>
          <cell r="O19">
            <v>149936.60561442375</v>
          </cell>
          <cell r="P19">
            <v>193471.78025593306</v>
          </cell>
          <cell r="Q19">
            <v>274762.61950781202</v>
          </cell>
          <cell r="R19">
            <v>290397.91228102561</v>
          </cell>
          <cell r="S19">
            <v>307124.1303561565</v>
          </cell>
          <cell r="T19">
            <v>333014.17538999999</v>
          </cell>
          <cell r="U19">
            <v>340151.35033036291</v>
          </cell>
          <cell r="V19">
            <v>78952.911785838893</v>
          </cell>
          <cell r="W19">
            <v>100386.39508987169</v>
          </cell>
        </row>
      </sheetData>
      <sheetData sheetId="3">
        <row r="19">
          <cell r="B19">
            <v>261914.17152937001</v>
          </cell>
          <cell r="C19">
            <v>302702.42454534356</v>
          </cell>
          <cell r="D19">
            <v>303013.03967321693</v>
          </cell>
          <cell r="E19">
            <v>321467.27461352677</v>
          </cell>
          <cell r="F19">
            <v>395861.92609743983</v>
          </cell>
          <cell r="G19">
            <v>474626.15318047203</v>
          </cell>
          <cell r="H19">
            <v>542080.24477022851</v>
          </cell>
          <cell r="I19">
            <v>622813.99856165994</v>
          </cell>
          <cell r="J19">
            <v>547156.83722791891</v>
          </cell>
          <cell r="K19">
            <v>575431.71464073448</v>
          </cell>
          <cell r="L19">
            <v>745911.889091013</v>
          </cell>
          <cell r="M19">
            <v>945734.52026517584</v>
          </cell>
          <cell r="N19">
            <v>1083844.4577837</v>
          </cell>
          <cell r="O19">
            <v>1238112.0343553962</v>
          </cell>
          <cell r="P19">
            <v>1528033.4665890047</v>
          </cell>
          <cell r="Q19">
            <v>1885330.3447862267</v>
          </cell>
          <cell r="R19">
            <v>2191001.8167999885</v>
          </cell>
          <cell r="S19">
            <v>2805256.7025971473</v>
          </cell>
          <cell r="T19">
            <v>3291672.1647450002</v>
          </cell>
          <cell r="U19">
            <v>3743958.6703535216</v>
          </cell>
          <cell r="V19">
            <v>696817.60058603715</v>
          </cell>
          <cell r="W19">
            <v>810138.33689012565</v>
          </cell>
        </row>
      </sheetData>
      <sheetData sheetId="4">
        <row r="20">
          <cell r="U20">
            <v>3271586.1171169695</v>
          </cell>
        </row>
      </sheetData>
      <sheetData sheetId="5">
        <row r="16">
          <cell r="B16">
            <v>208775.63512147259</v>
          </cell>
        </row>
      </sheetData>
      <sheetData sheetId="6">
        <row r="5">
          <cell r="V5">
            <v>39378.89875</v>
          </cell>
        </row>
      </sheetData>
      <sheetData sheetId="7">
        <row r="15">
          <cell r="B15">
            <v>252283.4281419031</v>
          </cell>
        </row>
      </sheetData>
      <sheetData sheetId="8">
        <row r="14">
          <cell r="B14">
            <v>71424.315925636984</v>
          </cell>
          <cell r="C14">
            <v>76158.986188359966</v>
          </cell>
          <cell r="D14">
            <v>78797.787074301465</v>
          </cell>
          <cell r="E14">
            <v>76785.456906588312</v>
          </cell>
          <cell r="F14">
            <v>76891.591309504525</v>
          </cell>
          <cell r="G14">
            <v>66239.637816016897</v>
          </cell>
          <cell r="H14">
            <v>70585.769193217813</v>
          </cell>
          <cell r="I14">
            <v>76126.428063176689</v>
          </cell>
          <cell r="J14">
            <v>78479.846397310292</v>
          </cell>
          <cell r="K14">
            <v>79434.335539928623</v>
          </cell>
        </row>
        <row r="36">
          <cell r="B36">
            <v>2012</v>
          </cell>
          <cell r="C36">
            <v>2013</v>
          </cell>
          <cell r="D36">
            <v>2014</v>
          </cell>
          <cell r="E36">
            <v>2015</v>
          </cell>
          <cell r="F36">
            <v>2016</v>
          </cell>
          <cell r="G36">
            <v>2017</v>
          </cell>
          <cell r="H36">
            <v>2018</v>
          </cell>
          <cell r="I36">
            <v>2019</v>
          </cell>
          <cell r="J36">
            <v>2020</v>
          </cell>
          <cell r="K36">
            <v>2021</v>
          </cell>
        </row>
      </sheetData>
      <sheetData sheetId="9">
        <row r="58">
          <cell r="B58">
            <v>27632.512579754395</v>
          </cell>
          <cell r="D58">
            <v>4996723.5335842939</v>
          </cell>
        </row>
        <row r="86">
          <cell r="B86">
            <v>782505.82431037119</v>
          </cell>
          <cell r="D86">
            <v>14610149.17548511</v>
          </cell>
        </row>
        <row r="114">
          <cell r="B114">
            <v>810138.33689012565</v>
          </cell>
          <cell r="D114">
            <v>19606872.709069405</v>
          </cell>
        </row>
        <row r="158">
          <cell r="B158">
            <v>338431.61627734092</v>
          </cell>
          <cell r="D158">
            <v>4327283.2322114054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C62D-9C60-4A63-BD9D-F74F176CB367}">
  <sheetPr>
    <pageSetUpPr fitToPage="1"/>
  </sheetPr>
  <dimension ref="A1:V49"/>
  <sheetViews>
    <sheetView tabSelected="1" view="pageBreakPreview" zoomScale="55" zoomScaleNormal="100" zoomScaleSheetLayoutView="55" zoomScalePageLayoutView="55" workbookViewId="0">
      <selection activeCell="C32" sqref="C32"/>
    </sheetView>
  </sheetViews>
  <sheetFormatPr defaultColWidth="9.140625" defaultRowHeight="23.25" x14ac:dyDescent="0.35"/>
  <cols>
    <col min="1" max="1" width="81.5703125" style="7" customWidth="1"/>
    <col min="2" max="12" width="18.7109375" style="7" customWidth="1"/>
    <col min="13" max="16384" width="9.140625" style="7"/>
  </cols>
  <sheetData>
    <row r="1" spans="1:22" x14ac:dyDescent="0.35">
      <c r="A1" s="7" t="s">
        <v>17</v>
      </c>
    </row>
    <row r="2" spans="1:22" x14ac:dyDescent="0.35">
      <c r="A2" s="8" t="s">
        <v>30</v>
      </c>
      <c r="B2" s="9"/>
      <c r="C2" s="9"/>
      <c r="D2" s="9"/>
      <c r="E2" s="9"/>
      <c r="F2" s="9"/>
      <c r="G2" s="9"/>
      <c r="H2" s="9"/>
      <c r="I2" s="9"/>
    </row>
    <row r="3" spans="1:22" x14ac:dyDescent="0.35">
      <c r="A3" s="1" t="s">
        <v>0</v>
      </c>
      <c r="B3" s="11"/>
      <c r="C3" s="11"/>
      <c r="D3" s="11"/>
      <c r="E3" s="11"/>
      <c r="F3" s="11"/>
      <c r="G3" s="11"/>
      <c r="H3" s="11"/>
    </row>
    <row r="4" spans="1:22" s="17" customFormat="1" ht="28.5" customHeight="1" x14ac:dyDescent="0.35">
      <c r="A4" s="6" t="s">
        <v>18</v>
      </c>
      <c r="B4" s="16">
        <v>2012</v>
      </c>
      <c r="C4" s="16">
        <v>2013</v>
      </c>
      <c r="D4" s="16">
        <v>2014</v>
      </c>
      <c r="E4" s="16">
        <v>2015</v>
      </c>
      <c r="F4" s="16">
        <v>2016</v>
      </c>
      <c r="G4" s="16">
        <v>2017</v>
      </c>
      <c r="H4" s="16">
        <v>2018</v>
      </c>
      <c r="I4" s="2" t="s">
        <v>1</v>
      </c>
      <c r="J4" s="2" t="s">
        <v>2</v>
      </c>
      <c r="K4" s="2" t="s">
        <v>31</v>
      </c>
      <c r="L4" s="2" t="s">
        <v>3</v>
      </c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x14ac:dyDescent="0.35">
      <c r="A5" s="11"/>
      <c r="B5" s="29"/>
      <c r="C5" s="29"/>
      <c r="D5" s="29"/>
      <c r="E5" s="29"/>
      <c r="F5" s="29"/>
      <c r="G5" s="29"/>
      <c r="H5" s="29"/>
      <c r="I5" s="30"/>
      <c r="J5" s="30"/>
      <c r="K5" s="10"/>
      <c r="L5" s="10"/>
    </row>
    <row r="6" spans="1:22" x14ac:dyDescent="0.35">
      <c r="A6" s="7" t="s">
        <v>19</v>
      </c>
      <c r="B6" s="31">
        <v>21721.181</v>
      </c>
      <c r="C6" s="31">
        <v>29360.932000000001</v>
      </c>
      <c r="D6" s="31">
        <v>29073.218000000001</v>
      </c>
      <c r="E6" s="31">
        <v>29710.207999999999</v>
      </c>
      <c r="F6" s="31">
        <v>31586.516</v>
      </c>
      <c r="G6" s="31">
        <v>17940.867999999999</v>
      </c>
      <c r="H6" s="31">
        <v>19422.009999999998</v>
      </c>
      <c r="I6" s="32">
        <v>19082.388999999999</v>
      </c>
      <c r="J6" s="32">
        <v>17585.781999999999</v>
      </c>
      <c r="K6" s="32">
        <v>12661.457</v>
      </c>
      <c r="L6" s="32">
        <v>7879.0398300747665</v>
      </c>
    </row>
    <row r="7" spans="1:22" x14ac:dyDescent="0.35">
      <c r="A7" s="7" t="s">
        <v>20</v>
      </c>
      <c r="B7" s="31">
        <v>98.775687915203633</v>
      </c>
      <c r="C7" s="31">
        <v>101.77693999701823</v>
      </c>
      <c r="D7" s="31">
        <v>98.34646170320373</v>
      </c>
      <c r="E7" s="31">
        <v>42.391575241640211</v>
      </c>
      <c r="F7" s="31">
        <v>92.510571368856873</v>
      </c>
      <c r="G7" s="31">
        <v>160.91252795341001</v>
      </c>
      <c r="H7" s="31">
        <v>133.62188957554574</v>
      </c>
      <c r="I7" s="32">
        <v>133.40062893595177</v>
      </c>
      <c r="J7" s="32">
        <v>108.80534416049649</v>
      </c>
      <c r="K7" s="32">
        <v>94.964049455632917</v>
      </c>
      <c r="L7" s="32">
        <v>21.03943505357622</v>
      </c>
    </row>
    <row r="8" spans="1:22" x14ac:dyDescent="0.35">
      <c r="A8" s="7" t="s">
        <v>21</v>
      </c>
      <c r="B8" s="31">
        <v>33864.777226825972</v>
      </c>
      <c r="C8" s="31">
        <v>34946.022935332847</v>
      </c>
      <c r="D8" s="31">
        <v>37796.42577421102</v>
      </c>
      <c r="E8" s="31">
        <v>32496.38641903122</v>
      </c>
      <c r="F8" s="31">
        <v>30691.467512792544</v>
      </c>
      <c r="G8" s="31">
        <v>32878.655139869625</v>
      </c>
      <c r="H8" s="31">
        <v>32648.59389586448</v>
      </c>
      <c r="I8" s="32">
        <v>33826.671549879029</v>
      </c>
      <c r="J8" s="32">
        <v>35561.934190120824</v>
      </c>
      <c r="K8" s="32">
        <v>32373.678656872718</v>
      </c>
      <c r="L8" s="32">
        <v>45416.137177468197</v>
      </c>
    </row>
    <row r="9" spans="1:22" x14ac:dyDescent="0.35">
      <c r="A9" s="7" t="s">
        <v>22</v>
      </c>
      <c r="B9" s="31">
        <v>14938.237765088101</v>
      </c>
      <c r="C9" s="31">
        <v>11154.45090192323</v>
      </c>
      <c r="D9" s="31">
        <v>11318.18488061587</v>
      </c>
      <c r="E9" s="31">
        <v>13633.642830451825</v>
      </c>
      <c r="F9" s="31">
        <v>13815.429207662653</v>
      </c>
      <c r="G9" s="31">
        <v>13922.761110038948</v>
      </c>
      <c r="H9" s="31">
        <v>17291.053417682942</v>
      </c>
      <c r="I9" s="32">
        <v>18850.145588771436</v>
      </c>
      <c r="J9" s="32">
        <v>22230.611069642779</v>
      </c>
      <c r="K9" s="32">
        <v>16232.870589799995</v>
      </c>
      <c r="L9" s="32">
        <v>21818.637313555697</v>
      </c>
    </row>
    <row r="10" spans="1:22" x14ac:dyDescent="0.35">
      <c r="A10" s="7" t="s">
        <v>23</v>
      </c>
      <c r="B10" s="31">
        <v>50.468820630271409</v>
      </c>
      <c r="C10" s="31">
        <v>53.947309844566121</v>
      </c>
      <c r="D10" s="31">
        <v>95.91590882047764</v>
      </c>
      <c r="E10" s="31">
        <v>70.737814900237538</v>
      </c>
      <c r="F10" s="31">
        <v>56.279103399919094</v>
      </c>
      <c r="G10" s="31">
        <v>75.3840704564562</v>
      </c>
      <c r="H10" s="31">
        <v>115.79558187709316</v>
      </c>
      <c r="I10" s="32">
        <v>107.7670157787056</v>
      </c>
      <c r="J10" s="32">
        <v>178.54228066274814</v>
      </c>
      <c r="K10" s="32">
        <v>87.623123878071894</v>
      </c>
      <c r="L10" s="32">
        <v>133.56029179698359</v>
      </c>
    </row>
    <row r="11" spans="1:22" x14ac:dyDescent="0.35">
      <c r="A11" s="7" t="s">
        <v>24</v>
      </c>
      <c r="B11" s="31">
        <v>360.8674478368672</v>
      </c>
      <c r="C11" s="31">
        <v>221.21369371449308</v>
      </c>
      <c r="D11" s="31">
        <v>243.00600831147636</v>
      </c>
      <c r="E11" s="31">
        <v>389.89266933155596</v>
      </c>
      <c r="F11" s="31">
        <v>347.03444099725846</v>
      </c>
      <c r="G11" s="31">
        <v>385.39397102898897</v>
      </c>
      <c r="H11" s="31">
        <v>494.55198658416032</v>
      </c>
      <c r="I11" s="32">
        <v>569.8024653129346</v>
      </c>
      <c r="J11" s="32">
        <v>1296.0071208111435</v>
      </c>
      <c r="K11" s="32">
        <v>5551.3421560905963</v>
      </c>
      <c r="L11" s="32">
        <v>1696.666982362327</v>
      </c>
    </row>
    <row r="12" spans="1:22" x14ac:dyDescent="0.35">
      <c r="A12" s="7" t="s">
        <v>25</v>
      </c>
      <c r="B12" s="31">
        <v>390.00797734057249</v>
      </c>
      <c r="C12" s="31">
        <v>320.64240754781326</v>
      </c>
      <c r="D12" s="31">
        <v>172.69004063941037</v>
      </c>
      <c r="E12" s="31">
        <v>442.19759763183356</v>
      </c>
      <c r="F12" s="31">
        <v>302.35447328328456</v>
      </c>
      <c r="G12" s="31">
        <v>875.66299666946315</v>
      </c>
      <c r="H12" s="31">
        <v>480.14242163360615</v>
      </c>
      <c r="I12" s="32">
        <v>3556.2518144986202</v>
      </c>
      <c r="J12" s="32">
        <v>1518.1643919123007</v>
      </c>
      <c r="K12" s="32">
        <v>1496.9969963822689</v>
      </c>
      <c r="L12" s="32">
        <v>1593.3869593440209</v>
      </c>
    </row>
    <row r="13" spans="1:22" x14ac:dyDescent="0.35">
      <c r="B13" s="3"/>
      <c r="C13" s="3"/>
      <c r="D13" s="3"/>
      <c r="E13" s="3"/>
      <c r="F13" s="3"/>
      <c r="G13" s="3"/>
      <c r="H13" s="3"/>
      <c r="I13" s="4"/>
      <c r="J13" s="4"/>
      <c r="K13" s="10"/>
      <c r="L13" s="10"/>
    </row>
    <row r="14" spans="1:22" x14ac:dyDescent="0.35">
      <c r="A14" s="18" t="s">
        <v>26</v>
      </c>
      <c r="B14" s="19">
        <f>SUM(B6:B12)</f>
        <v>71424.315925636984</v>
      </c>
      <c r="C14" s="19">
        <f t="shared" ref="C14:L14" si="0">SUM(C6:C12)</f>
        <v>76158.986188359966</v>
      </c>
      <c r="D14" s="19">
        <f t="shared" si="0"/>
        <v>78797.787074301465</v>
      </c>
      <c r="E14" s="19">
        <f t="shared" si="0"/>
        <v>76785.456906588312</v>
      </c>
      <c r="F14" s="19">
        <f t="shared" si="0"/>
        <v>76891.591309504525</v>
      </c>
      <c r="G14" s="19">
        <f t="shared" si="0"/>
        <v>66239.637816016897</v>
      </c>
      <c r="H14" s="19">
        <f t="shared" si="0"/>
        <v>70585.769193217813</v>
      </c>
      <c r="I14" s="20">
        <f t="shared" si="0"/>
        <v>76126.428063176689</v>
      </c>
      <c r="J14" s="20">
        <f t="shared" si="0"/>
        <v>78479.846397310292</v>
      </c>
      <c r="K14" s="20">
        <f t="shared" si="0"/>
        <v>68498.932572479287</v>
      </c>
      <c r="L14" s="20">
        <f t="shared" si="0"/>
        <v>78558.467989655561</v>
      </c>
    </row>
    <row r="15" spans="1:22" ht="27.75" x14ac:dyDescent="0.35">
      <c r="A15" s="5" t="s">
        <v>32</v>
      </c>
      <c r="B15" s="3"/>
      <c r="C15" s="3"/>
      <c r="D15" s="3"/>
      <c r="E15" s="3"/>
      <c r="F15" s="3"/>
      <c r="G15" s="3"/>
      <c r="H15" s="3"/>
      <c r="I15" s="3"/>
    </row>
    <row r="16" spans="1:22" x14ac:dyDescent="0.35">
      <c r="A16" s="17"/>
      <c r="B16" s="3"/>
      <c r="C16" s="3"/>
      <c r="D16" s="3"/>
      <c r="E16" s="3"/>
      <c r="F16" s="3"/>
      <c r="G16" s="3"/>
      <c r="H16" s="3"/>
      <c r="I16" s="3"/>
    </row>
    <row r="17" spans="1:22" x14ac:dyDescent="0.35">
      <c r="A17" s="7" t="s">
        <v>27</v>
      </c>
    </row>
    <row r="18" spans="1:22" x14ac:dyDescent="0.35">
      <c r="A18" s="9" t="str">
        <f>A2</f>
        <v>TOURISM COLLECTIVE CONSUMPTION AT CURRENT PRICES, 2012 - 2022</v>
      </c>
      <c r="B18" s="9"/>
      <c r="C18" s="9"/>
      <c r="D18" s="9"/>
      <c r="E18" s="9"/>
      <c r="F18" s="9"/>
      <c r="G18" s="9"/>
      <c r="H18" s="9"/>
      <c r="I18" s="9"/>
    </row>
    <row r="19" spans="1:22" x14ac:dyDescent="0.35">
      <c r="A19" s="21" t="s">
        <v>4</v>
      </c>
    </row>
    <row r="20" spans="1:22" s="17" customFormat="1" ht="28.5" customHeight="1" x14ac:dyDescent="0.35">
      <c r="A20" s="6" t="s">
        <v>18</v>
      </c>
      <c r="B20" s="16" t="s">
        <v>5</v>
      </c>
      <c r="C20" s="16" t="s">
        <v>6</v>
      </c>
      <c r="D20" s="16" t="s">
        <v>7</v>
      </c>
      <c r="E20" s="16" t="s">
        <v>8</v>
      </c>
      <c r="F20" s="16" t="s">
        <v>9</v>
      </c>
      <c r="G20" s="16" t="s">
        <v>10</v>
      </c>
      <c r="H20" s="16" t="s">
        <v>11</v>
      </c>
      <c r="I20" s="22" t="s">
        <v>12</v>
      </c>
      <c r="J20" s="22" t="s">
        <v>13</v>
      </c>
      <c r="K20" s="22" t="s">
        <v>14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35">
      <c r="A21" s="11"/>
      <c r="B21" s="23"/>
      <c r="C21" s="23"/>
      <c r="D21" s="23"/>
      <c r="E21" s="23"/>
      <c r="F21" s="23"/>
      <c r="G21" s="23"/>
      <c r="H21" s="23"/>
      <c r="I21" s="24"/>
      <c r="J21" s="24"/>
      <c r="K21" s="10"/>
    </row>
    <row r="22" spans="1:22" x14ac:dyDescent="0.35">
      <c r="A22" s="7" t="s">
        <v>19</v>
      </c>
      <c r="B22" s="25">
        <f t="shared" ref="B22:K28" si="1">((C6/B6)-1)*100</f>
        <v>35.171895119330763</v>
      </c>
      <c r="C22" s="25">
        <f t="shared" si="1"/>
        <v>-0.97992120958557694</v>
      </c>
      <c r="D22" s="25">
        <f t="shared" si="1"/>
        <v>2.190985531770151</v>
      </c>
      <c r="E22" s="25">
        <f t="shared" si="1"/>
        <v>6.3153647392842238</v>
      </c>
      <c r="F22" s="25">
        <f t="shared" si="1"/>
        <v>-43.200864571451945</v>
      </c>
      <c r="G22" s="25">
        <f t="shared" si="1"/>
        <v>8.2556875174601316</v>
      </c>
      <c r="H22" s="25">
        <f t="shared" si="1"/>
        <v>-1.7486398163732764</v>
      </c>
      <c r="I22" s="26">
        <f t="shared" si="1"/>
        <v>-7.8428701982754863</v>
      </c>
      <c r="J22" s="26">
        <f t="shared" si="1"/>
        <v>-28.001740269497255</v>
      </c>
      <c r="K22" s="26">
        <f t="shared" si="1"/>
        <v>-37.771460029641403</v>
      </c>
    </row>
    <row r="23" spans="1:22" x14ac:dyDescent="0.35">
      <c r="A23" s="7" t="s">
        <v>20</v>
      </c>
      <c r="B23" s="25">
        <f t="shared" si="1"/>
        <v>3.0384522195290531</v>
      </c>
      <c r="C23" s="25">
        <f t="shared" si="1"/>
        <v>-3.3705850204525767</v>
      </c>
      <c r="D23" s="25">
        <f t="shared" si="1"/>
        <v>-56.895678291332707</v>
      </c>
      <c r="E23" s="25">
        <f t="shared" si="1"/>
        <v>118.22867124311527</v>
      </c>
      <c r="F23" s="25">
        <f t="shared" si="1"/>
        <v>73.939610978967792</v>
      </c>
      <c r="G23" s="25">
        <f t="shared" si="1"/>
        <v>-16.959921470978255</v>
      </c>
      <c r="H23" s="25">
        <f t="shared" si="1"/>
        <v>-0.16558712071562676</v>
      </c>
      <c r="I23" s="26">
        <f t="shared" si="1"/>
        <v>-18.43715803413787</v>
      </c>
      <c r="J23" s="26">
        <f t="shared" si="1"/>
        <v>-12.721153369494942</v>
      </c>
      <c r="K23" s="26">
        <f t="shared" si="1"/>
        <v>-77.844842154287221</v>
      </c>
    </row>
    <row r="24" spans="1:22" x14ac:dyDescent="0.35">
      <c r="A24" s="7" t="s">
        <v>21</v>
      </c>
      <c r="B24" s="25">
        <f t="shared" si="1"/>
        <v>3.1928327809886303</v>
      </c>
      <c r="C24" s="25">
        <f t="shared" si="1"/>
        <v>8.156587214953781</v>
      </c>
      <c r="D24" s="25">
        <f t="shared" si="1"/>
        <v>-14.022594059134775</v>
      </c>
      <c r="E24" s="25">
        <f t="shared" si="1"/>
        <v>-5.5542141915866701</v>
      </c>
      <c r="F24" s="25">
        <f t="shared" si="1"/>
        <v>7.1263703052499405</v>
      </c>
      <c r="G24" s="25">
        <f t="shared" si="1"/>
        <v>-0.69972826755363426</v>
      </c>
      <c r="H24" s="25">
        <f t="shared" si="1"/>
        <v>3.6083564816669522</v>
      </c>
      <c r="I24" s="26">
        <f t="shared" si="1"/>
        <v>5.1298651647800231</v>
      </c>
      <c r="J24" s="26">
        <f t="shared" si="1"/>
        <v>-8.9653603097151304</v>
      </c>
      <c r="K24" s="26">
        <f t="shared" si="1"/>
        <v>40.287230434427791</v>
      </c>
    </row>
    <row r="25" spans="1:22" x14ac:dyDescent="0.35">
      <c r="A25" s="7" t="s">
        <v>22</v>
      </c>
      <c r="B25" s="25">
        <f t="shared" si="1"/>
        <v>-25.32953968645414</v>
      </c>
      <c r="C25" s="25">
        <f t="shared" si="1"/>
        <v>1.4678802222743981</v>
      </c>
      <c r="D25" s="25">
        <f t="shared" si="1"/>
        <v>20.457855868757989</v>
      </c>
      <c r="E25" s="25">
        <f t="shared" si="1"/>
        <v>1.333366140447767</v>
      </c>
      <c r="F25" s="25">
        <f t="shared" si="1"/>
        <v>0.77689879020741426</v>
      </c>
      <c r="G25" s="25">
        <f t="shared" si="1"/>
        <v>24.19270345172626</v>
      </c>
      <c r="H25" s="25">
        <f t="shared" si="1"/>
        <v>9.0167564313581074</v>
      </c>
      <c r="I25" s="26">
        <f t="shared" si="1"/>
        <v>17.93336536819643</v>
      </c>
      <c r="J25" s="26">
        <f t="shared" si="1"/>
        <v>-26.979647392747808</v>
      </c>
      <c r="K25" s="26">
        <f t="shared" si="1"/>
        <v>34.410221487661865</v>
      </c>
    </row>
    <row r="26" spans="1:22" x14ac:dyDescent="0.35">
      <c r="A26" s="7" t="s">
        <v>23</v>
      </c>
      <c r="B26" s="25">
        <f t="shared" si="1"/>
        <v>6.892352884125641</v>
      </c>
      <c r="C26" s="25">
        <f t="shared" si="1"/>
        <v>77.795536231245151</v>
      </c>
      <c r="D26" s="25">
        <f t="shared" si="1"/>
        <v>-26.250175002110478</v>
      </c>
      <c r="E26" s="25">
        <f t="shared" si="1"/>
        <v>-20.43986165067404</v>
      </c>
      <c r="F26" s="25">
        <f t="shared" si="1"/>
        <v>33.94682200385688</v>
      </c>
      <c r="G26" s="25">
        <f t="shared" si="1"/>
        <v>53.6074944957764</v>
      </c>
      <c r="H26" s="25">
        <f t="shared" si="1"/>
        <v>-6.9333958759403957</v>
      </c>
      <c r="I26" s="26">
        <f t="shared" si="1"/>
        <v>65.674329360085608</v>
      </c>
      <c r="J26" s="26">
        <f t="shared" si="1"/>
        <v>-50.923039880069169</v>
      </c>
      <c r="K26" s="26">
        <f t="shared" si="1"/>
        <v>52.425850489915817</v>
      </c>
    </row>
    <row r="27" spans="1:22" x14ac:dyDescent="0.35">
      <c r="A27" s="7" t="s">
        <v>24</v>
      </c>
      <c r="B27" s="25">
        <f t="shared" si="1"/>
        <v>-38.699460136816121</v>
      </c>
      <c r="C27" s="25">
        <f t="shared" si="1"/>
        <v>9.85125026894098</v>
      </c>
      <c r="D27" s="25">
        <f t="shared" si="1"/>
        <v>60.445691051311613</v>
      </c>
      <c r="E27" s="25">
        <f t="shared" si="1"/>
        <v>-10.992314476641729</v>
      </c>
      <c r="F27" s="25">
        <f t="shared" si="1"/>
        <v>11.053522503846679</v>
      </c>
      <c r="G27" s="25">
        <f t="shared" si="1"/>
        <v>28.323747583212857</v>
      </c>
      <c r="H27" s="25">
        <f t="shared" si="1"/>
        <v>15.215888474844608</v>
      </c>
      <c r="I27" s="26">
        <f t="shared" si="1"/>
        <v>127.44849306669437</v>
      </c>
      <c r="J27" s="26">
        <f t="shared" si="1"/>
        <v>328.34194866276107</v>
      </c>
      <c r="K27" s="26">
        <f t="shared" si="1"/>
        <v>-69.436814834033484</v>
      </c>
    </row>
    <row r="28" spans="1:22" x14ac:dyDescent="0.35">
      <c r="A28" s="7" t="s">
        <v>25</v>
      </c>
      <c r="B28" s="25">
        <f t="shared" si="1"/>
        <v>-17.785679735516304</v>
      </c>
      <c r="C28" s="25">
        <f t="shared" si="1"/>
        <v>-46.142482536824346</v>
      </c>
      <c r="D28" s="25">
        <f t="shared" si="1"/>
        <v>156.06433121130303</v>
      </c>
      <c r="E28" s="25">
        <f t="shared" si="1"/>
        <v>-31.624578038748208</v>
      </c>
      <c r="F28" s="25">
        <f t="shared" si="1"/>
        <v>189.61469865505492</v>
      </c>
      <c r="G28" s="25">
        <f t="shared" si="1"/>
        <v>-45.168127069454592</v>
      </c>
      <c r="H28" s="25">
        <f t="shared" si="1"/>
        <v>640.66603038303811</v>
      </c>
      <c r="I28" s="26">
        <f t="shared" si="1"/>
        <v>-57.309986156693469</v>
      </c>
      <c r="J28" s="26">
        <f t="shared" si="1"/>
        <v>-1.3942755898370907</v>
      </c>
      <c r="K28" s="26">
        <f t="shared" si="1"/>
        <v>6.4388882004903003</v>
      </c>
    </row>
    <row r="29" spans="1:22" x14ac:dyDescent="0.35">
      <c r="B29" s="25"/>
      <c r="C29" s="25"/>
      <c r="D29" s="25"/>
      <c r="E29" s="25"/>
      <c r="F29" s="25"/>
      <c r="G29" s="25"/>
      <c r="H29" s="25"/>
      <c r="I29" s="26"/>
      <c r="J29" s="26"/>
      <c r="K29" s="26"/>
    </row>
    <row r="30" spans="1:22" x14ac:dyDescent="0.35">
      <c r="A30" s="18" t="s">
        <v>26</v>
      </c>
      <c r="B30" s="14">
        <f t="shared" ref="B30:K30" si="2">((C14/B14)-1)*100</f>
        <v>6.6289333000437267</v>
      </c>
      <c r="C30" s="14">
        <f t="shared" si="2"/>
        <v>3.4648582104481962</v>
      </c>
      <c r="D30" s="14">
        <f t="shared" si="2"/>
        <v>-2.5537902045594918</v>
      </c>
      <c r="E30" s="14">
        <f t="shared" si="2"/>
        <v>0.13822201129223277</v>
      </c>
      <c r="F30" s="14">
        <f t="shared" si="2"/>
        <v>-13.853209840086823</v>
      </c>
      <c r="G30" s="14">
        <f t="shared" si="2"/>
        <v>6.5612245484681919</v>
      </c>
      <c r="H30" s="14">
        <f t="shared" si="2"/>
        <v>7.84954096737569</v>
      </c>
      <c r="I30" s="15">
        <f t="shared" si="2"/>
        <v>3.0914603430237442</v>
      </c>
      <c r="J30" s="15">
        <f t="shared" si="2"/>
        <v>-12.717804994548354</v>
      </c>
      <c r="K30" s="15">
        <f t="shared" si="2"/>
        <v>14.685682009033062</v>
      </c>
    </row>
    <row r="31" spans="1:22" x14ac:dyDescent="0.35">
      <c r="A31" s="17"/>
      <c r="B31" s="33"/>
      <c r="C31" s="33"/>
      <c r="D31" s="33"/>
      <c r="E31" s="33"/>
      <c r="F31" s="33"/>
      <c r="G31" s="33"/>
      <c r="H31" s="33"/>
    </row>
    <row r="32" spans="1:22" x14ac:dyDescent="0.35">
      <c r="A32" s="17"/>
      <c r="B32" s="34"/>
      <c r="C32" s="34"/>
      <c r="D32" s="34"/>
      <c r="E32" s="34"/>
      <c r="F32" s="34"/>
      <c r="G32" s="34"/>
      <c r="H32" s="34"/>
    </row>
    <row r="33" spans="1:22" x14ac:dyDescent="0.35">
      <c r="A33" s="7" t="s">
        <v>28</v>
      </c>
    </row>
    <row r="34" spans="1:22" x14ac:dyDescent="0.35">
      <c r="A34" s="9" t="str">
        <f>A2</f>
        <v>TOURISM COLLECTIVE CONSUMPTION AT CURRENT PRICES, 2012 - 2022</v>
      </c>
      <c r="B34" s="9"/>
      <c r="C34" s="9"/>
      <c r="D34" s="9"/>
      <c r="E34" s="9"/>
      <c r="F34" s="9"/>
      <c r="G34" s="9"/>
      <c r="H34" s="9"/>
      <c r="I34" s="9"/>
    </row>
    <row r="35" spans="1:22" x14ac:dyDescent="0.35">
      <c r="A35" s="27" t="s">
        <v>15</v>
      </c>
      <c r="C35" s="9"/>
      <c r="D35" s="9"/>
      <c r="E35" s="9"/>
      <c r="F35" s="9"/>
      <c r="G35" s="9"/>
      <c r="H35" s="9"/>
      <c r="I35" s="9"/>
    </row>
    <row r="36" spans="1:22" s="17" customFormat="1" x14ac:dyDescent="0.35">
      <c r="A36" s="6" t="s">
        <v>18</v>
      </c>
      <c r="B36" s="16">
        <v>2012</v>
      </c>
      <c r="C36" s="16">
        <v>2013</v>
      </c>
      <c r="D36" s="16">
        <v>2014</v>
      </c>
      <c r="E36" s="16">
        <v>2015</v>
      </c>
      <c r="F36" s="16">
        <v>2016</v>
      </c>
      <c r="G36" s="16">
        <v>2017</v>
      </c>
      <c r="H36" s="16">
        <v>2018</v>
      </c>
      <c r="I36" s="28">
        <v>2019</v>
      </c>
      <c r="J36" s="28">
        <v>2020</v>
      </c>
      <c r="K36" s="28">
        <v>2021</v>
      </c>
      <c r="L36" s="28">
        <v>2022</v>
      </c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35">
      <c r="A37" s="11"/>
      <c r="B37" s="23"/>
      <c r="C37" s="23"/>
      <c r="D37" s="23"/>
      <c r="E37" s="23"/>
      <c r="F37" s="23"/>
      <c r="G37" s="23"/>
      <c r="H37" s="23"/>
      <c r="I37" s="24"/>
      <c r="J37" s="24"/>
      <c r="K37" s="24"/>
    </row>
    <row r="38" spans="1:22" x14ac:dyDescent="0.35">
      <c r="A38" s="13" t="s">
        <v>19</v>
      </c>
      <c r="B38" s="35">
        <f t="shared" ref="B38:K44" si="3">B6/B$14*100</f>
        <v>30.411465225113087</v>
      </c>
      <c r="C38" s="35">
        <f t="shared" si="3"/>
        <v>38.552157098550616</v>
      </c>
      <c r="D38" s="35">
        <f t="shared" si="3"/>
        <v>36.895982843510247</v>
      </c>
      <c r="E38" s="35">
        <f t="shared" si="3"/>
        <v>38.692493600895425</v>
      </c>
      <c r="F38" s="35">
        <f t="shared" si="3"/>
        <v>41.079285084447989</v>
      </c>
      <c r="G38" s="35">
        <f t="shared" si="3"/>
        <v>27.084791812768422</v>
      </c>
      <c r="H38" s="35">
        <f t="shared" si="3"/>
        <v>27.515475459132844</v>
      </c>
      <c r="I38" s="36">
        <f t="shared" si="3"/>
        <v>25.066707430649032</v>
      </c>
      <c r="J38" s="36">
        <f t="shared" si="3"/>
        <v>22.408022960405169</v>
      </c>
      <c r="K38" s="36">
        <f t="shared" si="3"/>
        <v>18.484166868735961</v>
      </c>
      <c r="L38" s="36">
        <f t="shared" ref="L38" si="4">L6/L$14*100</f>
        <v>10.029523273178221</v>
      </c>
    </row>
    <row r="39" spans="1:22" x14ac:dyDescent="0.35">
      <c r="A39" s="7" t="s">
        <v>20</v>
      </c>
      <c r="B39" s="35">
        <f t="shared" si="3"/>
        <v>0.13829420224065342</v>
      </c>
      <c r="C39" s="35">
        <f t="shared" si="3"/>
        <v>0.13363746695012291</v>
      </c>
      <c r="D39" s="35">
        <f t="shared" si="3"/>
        <v>0.12480865942398746</v>
      </c>
      <c r="E39" s="35">
        <f t="shared" si="3"/>
        <v>5.5207817924702543E-2</v>
      </c>
      <c r="F39" s="35">
        <f t="shared" si="3"/>
        <v>0.12031298844691968</v>
      </c>
      <c r="G39" s="35">
        <f t="shared" si="3"/>
        <v>0.24292483059818451</v>
      </c>
      <c r="H39" s="35">
        <f t="shared" si="3"/>
        <v>0.18930429051467318</v>
      </c>
      <c r="I39" s="36">
        <f t="shared" si="3"/>
        <v>0.17523563410231688</v>
      </c>
      <c r="J39" s="36">
        <f t="shared" si="3"/>
        <v>0.13864112782492083</v>
      </c>
      <c r="K39" s="36">
        <f t="shared" si="3"/>
        <v>0.13863580918600546</v>
      </c>
      <c r="L39" s="36">
        <f t="shared" ref="L39" si="5">L7/L$14*100</f>
        <v>2.6781880543223748E-2</v>
      </c>
    </row>
    <row r="40" spans="1:22" x14ac:dyDescent="0.35">
      <c r="A40" s="7" t="s">
        <v>21</v>
      </c>
      <c r="B40" s="35">
        <f t="shared" si="3"/>
        <v>47.413512874360734</v>
      </c>
      <c r="C40" s="35">
        <f t="shared" si="3"/>
        <v>45.885619917395836</v>
      </c>
      <c r="D40" s="35">
        <f t="shared" si="3"/>
        <v>47.966354357859466</v>
      </c>
      <c r="E40" s="35">
        <f t="shared" si="3"/>
        <v>42.321017192831185</v>
      </c>
      <c r="F40" s="35">
        <f t="shared" si="3"/>
        <v>39.915245594610013</v>
      </c>
      <c r="G40" s="35">
        <f t="shared" si="3"/>
        <v>49.635922272388228</v>
      </c>
      <c r="H40" s="35">
        <f t="shared" si="3"/>
        <v>46.253790628099438</v>
      </c>
      <c r="I40" s="36">
        <f t="shared" si="3"/>
        <v>44.434859759617986</v>
      </c>
      <c r="J40" s="36">
        <f>J8/J$14*100</f>
        <v>45.313460490335039</v>
      </c>
      <c r="K40" s="36">
        <f t="shared" si="3"/>
        <v>47.261581226273655</v>
      </c>
      <c r="L40" s="36">
        <f t="shared" ref="L40" si="6">L8/L$14*100</f>
        <v>57.811892644658649</v>
      </c>
    </row>
    <row r="41" spans="1:22" x14ac:dyDescent="0.35">
      <c r="A41" s="7" t="s">
        <v>22</v>
      </c>
      <c r="B41" s="35">
        <f t="shared" si="3"/>
        <v>20.914778911765794</v>
      </c>
      <c r="C41" s="35">
        <f t="shared" si="3"/>
        <v>14.646270204195631</v>
      </c>
      <c r="D41" s="35">
        <f t="shared" si="3"/>
        <v>14.363582152305266</v>
      </c>
      <c r="E41" s="35">
        <f t="shared" si="3"/>
        <v>17.755501340621752</v>
      </c>
      <c r="F41" s="35">
        <f t="shared" si="3"/>
        <v>17.967412264954564</v>
      </c>
      <c r="G41" s="35">
        <f t="shared" si="3"/>
        <v>21.018776021556675</v>
      </c>
      <c r="H41" s="35">
        <f t="shared" si="3"/>
        <v>24.496514829145394</v>
      </c>
      <c r="I41" s="36">
        <f t="shared" si="3"/>
        <v>24.761631496919648</v>
      </c>
      <c r="J41" s="36">
        <f t="shared" si="3"/>
        <v>28.326522145696604</v>
      </c>
      <c r="K41" s="36">
        <f t="shared" si="3"/>
        <v>23.697990582004852</v>
      </c>
      <c r="L41" s="36">
        <f t="shared" ref="L41" si="7">L9/L$14*100</f>
        <v>27.773756123182974</v>
      </c>
    </row>
    <row r="42" spans="1:22" x14ac:dyDescent="0.35">
      <c r="A42" s="7" t="s">
        <v>23</v>
      </c>
      <c r="B42" s="35">
        <f t="shared" si="3"/>
        <v>7.0660558629384321E-2</v>
      </c>
      <c r="C42" s="35">
        <f t="shared" si="3"/>
        <v>7.0835120771094703E-2</v>
      </c>
      <c r="D42" s="35">
        <f t="shared" si="3"/>
        <v>0.1217241148282944</v>
      </c>
      <c r="E42" s="35">
        <f t="shared" si="3"/>
        <v>9.2123974708247292E-2</v>
      </c>
      <c r="F42" s="35">
        <f t="shared" si="3"/>
        <v>7.3192793179925331E-2</v>
      </c>
      <c r="G42" s="35">
        <f t="shared" si="3"/>
        <v>0.11380507644960002</v>
      </c>
      <c r="H42" s="35">
        <f t="shared" si="3"/>
        <v>0.16404947229535793</v>
      </c>
      <c r="I42" s="36">
        <f t="shared" si="3"/>
        <v>0.14156321072790998</v>
      </c>
      <c r="J42" s="36">
        <f t="shared" si="3"/>
        <v>0.22750080289258473</v>
      </c>
      <c r="K42" s="36">
        <f t="shared" si="3"/>
        <v>0.12791896251136053</v>
      </c>
      <c r="L42" s="36">
        <f t="shared" ref="L42" si="8">L10/L$14*100</f>
        <v>0.17001387019738035</v>
      </c>
    </row>
    <row r="43" spans="1:22" x14ac:dyDescent="0.35">
      <c r="A43" s="7" t="s">
        <v>24</v>
      </c>
      <c r="B43" s="35">
        <f t="shared" si="3"/>
        <v>0.50524452794561203</v>
      </c>
      <c r="C43" s="35">
        <f t="shared" si="3"/>
        <v>0.29046302319121875</v>
      </c>
      <c r="D43" s="35">
        <f t="shared" si="3"/>
        <v>0.30839191979127112</v>
      </c>
      <c r="E43" s="35">
        <f t="shared" si="3"/>
        <v>0.50776889926678626</v>
      </c>
      <c r="F43" s="35">
        <f t="shared" si="3"/>
        <v>0.45132950832084251</v>
      </c>
      <c r="G43" s="35">
        <f t="shared" si="3"/>
        <v>0.58181775102610811</v>
      </c>
      <c r="H43" s="35">
        <f t="shared" si="3"/>
        <v>0.70063979218020478</v>
      </c>
      <c r="I43" s="36">
        <f t="shared" si="3"/>
        <v>0.74849494427882557</v>
      </c>
      <c r="J43" s="36">
        <f t="shared" si="3"/>
        <v>1.651388452329541</v>
      </c>
      <c r="K43" s="36">
        <f t="shared" si="3"/>
        <v>8.1042754209588228</v>
      </c>
      <c r="L43" s="36">
        <f t="shared" ref="L43" si="9">L11/L$14*100</f>
        <v>2.1597505982241674</v>
      </c>
    </row>
    <row r="44" spans="1:22" x14ac:dyDescent="0.35">
      <c r="A44" s="7" t="s">
        <v>25</v>
      </c>
      <c r="B44" s="35">
        <f t="shared" si="3"/>
        <v>0.54604369994474578</v>
      </c>
      <c r="C44" s="35">
        <f t="shared" si="3"/>
        <v>0.4210171689454813</v>
      </c>
      <c r="D44" s="35">
        <f t="shared" si="3"/>
        <v>0.21915595228146992</v>
      </c>
      <c r="E44" s="35">
        <f t="shared" si="3"/>
        <v>0.57588717375189868</v>
      </c>
      <c r="F44" s="35">
        <f t="shared" si="3"/>
        <v>0.39322176603972908</v>
      </c>
      <c r="G44" s="35">
        <f t="shared" si="3"/>
        <v>1.3219622352127745</v>
      </c>
      <c r="H44" s="35">
        <f t="shared" si="3"/>
        <v>0.68022552863210894</v>
      </c>
      <c r="I44" s="36">
        <f t="shared" si="3"/>
        <v>4.6715075237042738</v>
      </c>
      <c r="J44" s="36">
        <f t="shared" si="3"/>
        <v>1.9344640205161412</v>
      </c>
      <c r="K44" s="36">
        <f t="shared" si="3"/>
        <v>2.1854311303293432</v>
      </c>
      <c r="L44" s="36">
        <f t="shared" ref="L44" si="10">L12/L$14*100</f>
        <v>2.0282816100154029</v>
      </c>
    </row>
    <row r="45" spans="1:22" x14ac:dyDescent="0.35">
      <c r="B45" s="37"/>
      <c r="C45" s="37"/>
      <c r="D45" s="37"/>
      <c r="E45" s="37"/>
      <c r="F45" s="37"/>
      <c r="G45" s="37"/>
      <c r="H45" s="37"/>
      <c r="I45" s="38"/>
      <c r="J45" s="38"/>
      <c r="K45" s="38"/>
      <c r="L45" s="38"/>
    </row>
    <row r="46" spans="1:22" x14ac:dyDescent="0.35">
      <c r="A46" s="18" t="s">
        <v>26</v>
      </c>
      <c r="B46" s="39">
        <f>SUM(B38:B44)</f>
        <v>100.00000000000001</v>
      </c>
      <c r="C46" s="39">
        <f t="shared" ref="C46:K46" si="11">SUM(C38:C44)</f>
        <v>100</v>
      </c>
      <c r="D46" s="39">
        <f t="shared" si="11"/>
        <v>100.00000000000001</v>
      </c>
      <c r="E46" s="39">
        <f t="shared" si="11"/>
        <v>100</v>
      </c>
      <c r="F46" s="39">
        <f t="shared" si="11"/>
        <v>99.999999999999972</v>
      </c>
      <c r="G46" s="39">
        <f t="shared" si="11"/>
        <v>100</v>
      </c>
      <c r="H46" s="39">
        <f t="shared" si="11"/>
        <v>100.00000000000001</v>
      </c>
      <c r="I46" s="40">
        <f t="shared" si="11"/>
        <v>100</v>
      </c>
      <c r="J46" s="40">
        <f t="shared" si="11"/>
        <v>100</v>
      </c>
      <c r="K46" s="40">
        <f t="shared" si="11"/>
        <v>100.00000000000001</v>
      </c>
      <c r="L46" s="40">
        <f t="shared" ref="L46" si="12">SUM(L38:L44)</f>
        <v>100.00000000000001</v>
      </c>
    </row>
    <row r="48" spans="1:22" x14ac:dyDescent="0.35">
      <c r="A48" s="7" t="s">
        <v>29</v>
      </c>
    </row>
    <row r="49" spans="1:9" x14ac:dyDescent="0.35">
      <c r="A49" s="7" t="s">
        <v>16</v>
      </c>
      <c r="B49" s="12"/>
      <c r="C49" s="12"/>
      <c r="D49" s="12"/>
      <c r="E49" s="12"/>
      <c r="F49" s="12"/>
      <c r="G49" s="12"/>
      <c r="H49" s="12"/>
      <c r="I49" s="12"/>
    </row>
  </sheetData>
  <protectedRanges>
    <protectedRange algorithmName="SHA-512" hashValue="X5VmBXogN9REzfyDwLlQ5ZcuaLZPY/oL4vpXP5meTv1NiG7y2OhJ7IGF5mGIIWnN8Zry+avvOkFb++XzYZsgwA==" saltValue="Zq3/Z5ws5F5VZZcwv82KRQ==" spinCount="100000" sqref="H1:J3 K36:K46 H5:J1048576 H4 K20 K22:K30 L36 L38:L46" name="Range1"/>
    <protectedRange algorithmName="SHA-512" hashValue="XeEiuGUD3nQo2ChWhL+2U6It9P10tjNZY7dG4wKxTcEdT3zbbcYQRMXThvYQVcw3Q7Q94TKvvBFa0pLsFTo0sQ==" saltValue="H+wwHdMJxhvrKO25TwBidQ==" spinCount="100000" sqref="I4" name="Range1_1_1"/>
  </protectedRanges>
  <phoneticPr fontId="3" type="noConversion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2023-06-09T09:49:44Z</cp:lastPrinted>
  <dcterms:created xsi:type="dcterms:W3CDTF">2023-05-30T00:27:03Z</dcterms:created>
  <dcterms:modified xsi:type="dcterms:W3CDTF">2023-06-14T02:10:53Z</dcterms:modified>
</cp:coreProperties>
</file>